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6AD0FFB1-F41D-45EF-B460-E546A0EF8B5C}" xr6:coauthVersionLast="47" xr6:coauthVersionMax="47" xr10:uidLastSave="{00000000-0000-0000-0000-000000000000}"/>
  <bookViews>
    <workbookView xWindow="-43485" yWindow="3075" windowWidth="21600" windowHeight="11385" tabRatio="961" activeTab="1" xr2:uid="{00000000-000D-0000-FFFF-FFFF00000000}"/>
  </bookViews>
  <sheets>
    <sheet name="Revenue Summary" sheetId="11" r:id="rId1"/>
    <sheet name="Cust Count Summary" sheetId="19" r:id="rId2"/>
    <sheet name="Container Counts" sheetId="74" r:id="rId3"/>
    <sheet name="Yakima Regulated Price Out" sheetId="1" r:id="rId4"/>
    <sheet name="Indian Nation Price Out" sheetId="2" r:id="rId5"/>
    <sheet name="Zillah Price Out" sheetId="4" r:id="rId6"/>
    <sheet name="Tieton Price Out" sheetId="5" r:id="rId7"/>
    <sheet name="Sunnyside Price Out" sheetId="6" r:id="rId8"/>
    <sheet name="Naches Price Out" sheetId="7" r:id="rId9"/>
    <sheet name="Mabton Price Out" sheetId="8" r:id="rId10"/>
    <sheet name="Comm Recy-Storage Price Out"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ACT1" localSheetId="10">[2]Hidden!#REF!</definedName>
    <definedName name="_ACT1" localSheetId="4">[2]Hidden!#REF!</definedName>
    <definedName name="_ACT1" localSheetId="9">[2]Hidden!#REF!</definedName>
    <definedName name="_ACT1" localSheetId="8">[2]Hidden!#REF!</definedName>
    <definedName name="_ACT1" localSheetId="7">[2]Hidden!#REF!</definedName>
    <definedName name="_ACT1" localSheetId="6">[2]Hidden!#REF!</definedName>
    <definedName name="_ACT1" localSheetId="5">[2]Hidden!#REF!</definedName>
    <definedName name="_ACT1">[2]Hidden!#REF!</definedName>
    <definedName name="_ACT2" localSheetId="10">[2]Hidden!#REF!</definedName>
    <definedName name="_ACT2" localSheetId="4">[2]Hidden!#REF!</definedName>
    <definedName name="_ACT2" localSheetId="9">[2]Hidden!#REF!</definedName>
    <definedName name="_ACT2" localSheetId="8">[2]Hidden!#REF!</definedName>
    <definedName name="_ACT2" localSheetId="7">[2]Hidden!#REF!</definedName>
    <definedName name="_ACT2" localSheetId="6">[2]Hidden!#REF!</definedName>
    <definedName name="_ACT2" localSheetId="5">[2]Hidden!#REF!</definedName>
    <definedName name="_ACT2">[2]Hidden!#REF!</definedName>
    <definedName name="_ACT3" localSheetId="10">[2]Hidden!#REF!</definedName>
    <definedName name="_ACT3" localSheetId="4">[2]Hidden!#REF!</definedName>
    <definedName name="_ACT3" localSheetId="9">[2]Hidden!#REF!</definedName>
    <definedName name="_ACT3" localSheetId="8">[2]Hidden!#REF!</definedName>
    <definedName name="_ACT3" localSheetId="7">[2]Hidden!#REF!</definedName>
    <definedName name="_ACT3" localSheetId="6">[2]Hidden!#REF!</definedName>
    <definedName name="_ACT3" localSheetId="5">[2]Hidden!#REF!</definedName>
    <definedName name="_ACT3">[2]Hidden!#REF!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xlnm._FilterDatabase" localSheetId="3" hidden="1">'Yakima Regulated Price Out'!$A$5:$AT$183</definedName>
    <definedName name="_LYA12">[1]Hidden!$O$11</definedName>
    <definedName name="Accounts">#REF!</definedName>
    <definedName name="ACCT" localSheetId="10">[2]Hidden!#REF!</definedName>
    <definedName name="ACCT" localSheetId="4">[2]Hidden!#REF!</definedName>
    <definedName name="ACCT" localSheetId="9">[2]Hidden!#REF!</definedName>
    <definedName name="ACCT" localSheetId="8">[2]Hidden!#REF!</definedName>
    <definedName name="ACCT" localSheetId="7">[2]Hidden!#REF!</definedName>
    <definedName name="ACCT" localSheetId="6">[2]Hidden!#REF!</definedName>
    <definedName name="ACCT" localSheetId="5">[2]Hidden!#REF!</definedName>
    <definedName name="ACCT">[2]Hidden!#REF!</definedName>
    <definedName name="ACCT.ConsolSum">[1]Hidden!$Q$11</definedName>
    <definedName name="ACT_CUR" localSheetId="10">[2]Hidden!#REF!</definedName>
    <definedName name="ACT_CUR" localSheetId="4">[2]Hidden!#REF!</definedName>
    <definedName name="ACT_CUR" localSheetId="9">[2]Hidden!#REF!</definedName>
    <definedName name="ACT_CUR" localSheetId="8">[2]Hidden!#REF!</definedName>
    <definedName name="ACT_CUR" localSheetId="7">[2]Hidden!#REF!</definedName>
    <definedName name="ACT_CUR" localSheetId="6">[2]Hidden!#REF!</definedName>
    <definedName name="ACT_CUR" localSheetId="5">[2]Hidden!#REF!</definedName>
    <definedName name="ACT_CUR">[2]Hidden!#REF!</definedName>
    <definedName name="ACT_YTD" localSheetId="10">[2]Hidden!#REF!</definedName>
    <definedName name="ACT_YTD" localSheetId="4">[2]Hidden!#REF!</definedName>
    <definedName name="ACT_YTD" localSheetId="9">[2]Hidden!#REF!</definedName>
    <definedName name="ACT_YTD" localSheetId="8">[2]Hidden!#REF!</definedName>
    <definedName name="ACT_YTD" localSheetId="7">[2]Hidden!#REF!</definedName>
    <definedName name="ACT_YTD" localSheetId="6">[2]Hidden!#REF!</definedName>
    <definedName name="ACT_YTD" localSheetId="5">[2]Hidden!#REF!</definedName>
    <definedName name="ACT_YTD">[2]Hidden!#REF!</definedName>
    <definedName name="AmountCount" localSheetId="10">#REF!</definedName>
    <definedName name="AmountCount" localSheetId="4">#REF!</definedName>
    <definedName name="AmountCount" localSheetId="9">#REF!</definedName>
    <definedName name="AmountCount" localSheetId="8">#REF!</definedName>
    <definedName name="AmountCount" localSheetId="7">#REF!</definedName>
    <definedName name="AmountCount" localSheetId="6">#REF!</definedName>
    <definedName name="AmountCount" localSheetId="5">#REF!</definedName>
    <definedName name="AmountCount">#REF!</definedName>
    <definedName name="AmountFrom">#REF!</definedName>
    <definedName name="AmountTo">#REF!</definedName>
    <definedName name="AmountTotal" localSheetId="10">#REF!</definedName>
    <definedName name="AmountTotal" localSheetId="4">#REF!</definedName>
    <definedName name="AmountTotal" localSheetId="9">#REF!</definedName>
    <definedName name="AmountTotal" localSheetId="8">#REF!</definedName>
    <definedName name="AmountTotal" localSheetId="7">#REF!</definedName>
    <definedName name="AmountTotal" localSheetId="6">#REF!</definedName>
    <definedName name="AmountTotal" localSheetId="5">#REF!</definedName>
    <definedName name="AmountTotal">#REF!</definedName>
    <definedName name="BookRev">'[3]Pacific Regulated - Price Out'!$F$50</definedName>
    <definedName name="BookRev_com">'[3]Pacific Regulated - Price Out'!$F$214</definedName>
    <definedName name="BookRev_mfr">'[3]Pacific Regulated - Price Out'!$F$222</definedName>
    <definedName name="BookRev_ro">'[3]Pacific Regulated - Price Out'!$F$282</definedName>
    <definedName name="BookRev_rr">'[3]Pacific Regulated - Price Out'!$F$59</definedName>
    <definedName name="BookRev_yw">'[3]Pacific Regulated - Price Out'!$F$70</definedName>
    <definedName name="BREMAIR_COST_of_SERVICE_STUDY" localSheetId="10">#REF!</definedName>
    <definedName name="BREMAIR_COST_of_SERVICE_STUDY" localSheetId="4">#REF!</definedName>
    <definedName name="BREMAIR_COST_of_SERVICE_STUDY" localSheetId="9">#REF!</definedName>
    <definedName name="BREMAIR_COST_of_SERVICE_STUDY" localSheetId="8">#REF!</definedName>
    <definedName name="BREMAIR_COST_of_SERVICE_STUDY" localSheetId="7">#REF!</definedName>
    <definedName name="BREMAIR_COST_of_SERVICE_STUDY" localSheetId="6">#REF!</definedName>
    <definedName name="BREMAIR_COST_of_SERVICE_STUDY" localSheetId="5">#REF!</definedName>
    <definedName name="BREMAIR_COST_of_SERVICE_STUDY">#REF!</definedName>
    <definedName name="BUD_CUR" localSheetId="10">[2]Hidden!#REF!</definedName>
    <definedName name="BUD_CUR" localSheetId="4">[2]Hidden!#REF!</definedName>
    <definedName name="BUD_CUR" localSheetId="9">[2]Hidden!#REF!</definedName>
    <definedName name="BUD_CUR" localSheetId="8">[2]Hidden!#REF!</definedName>
    <definedName name="BUD_CUR" localSheetId="7">[2]Hidden!#REF!</definedName>
    <definedName name="BUD_CUR" localSheetId="6">[2]Hidden!#REF!</definedName>
    <definedName name="BUD_CUR" localSheetId="5">[2]Hidden!#REF!</definedName>
    <definedName name="BUD_CUR">[2]Hidden!#REF!</definedName>
    <definedName name="BUD_YTD" localSheetId="10">[2]Hidden!#REF!</definedName>
    <definedName name="BUD_YTD" localSheetId="4">[2]Hidden!#REF!</definedName>
    <definedName name="BUD_YTD" localSheetId="9">[2]Hidden!#REF!</definedName>
    <definedName name="BUD_YTD" localSheetId="8">[2]Hidden!#REF!</definedName>
    <definedName name="BUD_YTD" localSheetId="7">[2]Hidden!#REF!</definedName>
    <definedName name="BUD_YTD" localSheetId="6">[2]Hidden!#REF!</definedName>
    <definedName name="BUD_YTD" localSheetId="5">[2]Hidden!#REF!</definedName>
    <definedName name="BUD_YTD">[2]Hidden!#REF!</definedName>
    <definedName name="CalRecyTons">'[4]Recycl Tons, Commodity Value'!$L$23</definedName>
    <definedName name="CheckTotals" localSheetId="10">#REF!</definedName>
    <definedName name="CheckTotals" localSheetId="4">#REF!</definedName>
    <definedName name="CheckTotals" localSheetId="9">#REF!</definedName>
    <definedName name="CheckTotals" localSheetId="8">#REF!</definedName>
    <definedName name="CheckTotals" localSheetId="7">#REF!</definedName>
    <definedName name="CheckTotals" localSheetId="6">#REF!</definedName>
    <definedName name="CheckTotals" localSheetId="5">#REF!</definedName>
    <definedName name="CheckTotals">#REF!</definedName>
    <definedName name="colgroup">[1]Orientation!$G$6</definedName>
    <definedName name="colsegment">[1]Orientation!$F$6</definedName>
    <definedName name="CRCTable" localSheetId="10">#REF!</definedName>
    <definedName name="CRCTable" localSheetId="4">#REF!</definedName>
    <definedName name="CRCTable" localSheetId="9">#REF!</definedName>
    <definedName name="CRCTable" localSheetId="8">#REF!</definedName>
    <definedName name="CRCTable" localSheetId="7">#REF!</definedName>
    <definedName name="CRCTable" localSheetId="6">#REF!</definedName>
    <definedName name="CRCTable" localSheetId="5">#REF!</definedName>
    <definedName name="CRCTable">#REF!</definedName>
    <definedName name="CRCTableOLD" localSheetId="10">#REF!</definedName>
    <definedName name="CRCTableOLD" localSheetId="4">#REF!</definedName>
    <definedName name="CRCTableOLD" localSheetId="9">#REF!</definedName>
    <definedName name="CRCTableOLD" localSheetId="8">#REF!</definedName>
    <definedName name="CRCTableOLD" localSheetId="7">#REF!</definedName>
    <definedName name="CRCTableOLD" localSheetId="6">#REF!</definedName>
    <definedName name="CRCTableOLD" localSheetId="5">#REF!</definedName>
    <definedName name="CRCTableOLD">#REF!</definedName>
    <definedName name="CriteriaType">[5]ControlPanel!$Z$2:$Z$5</definedName>
    <definedName name="CurrentMonth">#REF!</definedName>
    <definedName name="Cutomers" localSheetId="10">#REF!</definedName>
    <definedName name="Cutomers" localSheetId="4">#REF!</definedName>
    <definedName name="Cutomers" localSheetId="9">#REF!</definedName>
    <definedName name="Cutomers" localSheetId="8">#REF!</definedName>
    <definedName name="Cutomers" localSheetId="7">#REF!</definedName>
    <definedName name="Cutomers" localSheetId="6">#REF!</definedName>
    <definedName name="Cutomers" localSheetId="5">#REF!</definedName>
    <definedName name="Cutomers">#REF!</definedName>
    <definedName name="_xlnm.Database" localSheetId="10">#REF!</definedName>
    <definedName name="_xlnm.Database" localSheetId="4">#REF!</definedName>
    <definedName name="_xlnm.Database" localSheetId="9">#REF!</definedName>
    <definedName name="_xlnm.Database" localSheetId="8">#REF!</definedName>
    <definedName name="_xlnm.Database" localSheetId="7">#REF!</definedName>
    <definedName name="_xlnm.Database" localSheetId="6">#REF!</definedName>
    <definedName name="_xlnm.Database" localSheetId="5">#REF!</definedName>
    <definedName name="_xlnm.Database">#REF!</definedName>
    <definedName name="Database1" localSheetId="10">#REF!</definedName>
    <definedName name="Database1" localSheetId="4">#REF!</definedName>
    <definedName name="Database1" localSheetId="9">#REF!</definedName>
    <definedName name="Database1" localSheetId="8">#REF!</definedName>
    <definedName name="Database1" localSheetId="7">#REF!</definedName>
    <definedName name="Database1" localSheetId="6">#REF!</definedName>
    <definedName name="Database1" localSheetId="5">#REF!</definedName>
    <definedName name="Database1">#REF!</definedName>
    <definedName name="DateFrom">#REF!</definedName>
    <definedName name="DateTo">#REF!</definedName>
    <definedName name="DEPT" localSheetId="10">[2]Hidden!#REF!</definedName>
    <definedName name="DEPT" localSheetId="4">[2]Hidden!#REF!</definedName>
    <definedName name="DEPT" localSheetId="9">[2]Hidden!#REF!</definedName>
    <definedName name="DEPT" localSheetId="8">[2]Hidden!#REF!</definedName>
    <definedName name="DEPT" localSheetId="7">[2]Hidden!#REF!</definedName>
    <definedName name="DEPT" localSheetId="6">[2]Hidden!#REF!</definedName>
    <definedName name="DEPT" localSheetId="5">[2]Hidden!#REF!</definedName>
    <definedName name="DEPT">[2]Hidden!#REF!</definedName>
    <definedName name="Dist">[6]Data!$E$3</definedName>
    <definedName name="District">'[7]Vashon BS'!#REF!</definedName>
    <definedName name="DistrictNum" localSheetId="10">#REF!</definedName>
    <definedName name="DistrictNum" localSheetId="4">#REF!</definedName>
    <definedName name="DistrictNum" localSheetId="9">#REF!</definedName>
    <definedName name="DistrictNum" localSheetId="8">#REF!</definedName>
    <definedName name="DistrictNum" localSheetId="7">#REF!</definedName>
    <definedName name="DistrictNum" localSheetId="6">#REF!</definedName>
    <definedName name="DistrictNum" localSheetId="5">#REF!</definedName>
    <definedName name="DistrictNum">#REF!</definedName>
    <definedName name="Districts">#REF!</definedName>
    <definedName name="dOG">#REF!</definedName>
    <definedName name="drlFilter">[1]Settings!$D$27</definedName>
    <definedName name="End" localSheetId="10">#REF!</definedName>
    <definedName name="End" localSheetId="4">#REF!</definedName>
    <definedName name="End" localSheetId="9">#REF!</definedName>
    <definedName name="End" localSheetId="8">#REF!</definedName>
    <definedName name="End" localSheetId="7">#REF!</definedName>
    <definedName name="End" localSheetId="6">#REF!</definedName>
    <definedName name="End" localSheetId="5">#REF!</definedName>
    <definedName name="End">#REF!</definedName>
    <definedName name="EntrieShownLimit">#REF!</definedName>
    <definedName name="ExcludeIC">'[8]2009 BS'!#REF!</definedName>
    <definedName name="FBTable" localSheetId="10">#REF!</definedName>
    <definedName name="FBTable" localSheetId="4">#REF!</definedName>
    <definedName name="FBTable" localSheetId="9">#REF!</definedName>
    <definedName name="FBTable" localSheetId="8">#REF!</definedName>
    <definedName name="FBTable" localSheetId="7">#REF!</definedName>
    <definedName name="FBTable" localSheetId="6">#REF!</definedName>
    <definedName name="FBTable" localSheetId="5">#REF!</definedName>
    <definedName name="FBTable">#REF!</definedName>
    <definedName name="FBTableOld" localSheetId="10">#REF!</definedName>
    <definedName name="FBTableOld" localSheetId="4">#REF!</definedName>
    <definedName name="FBTableOld" localSheetId="9">#REF!</definedName>
    <definedName name="FBTableOld" localSheetId="8">#REF!</definedName>
    <definedName name="FBTableOld" localSheetId="7">#REF!</definedName>
    <definedName name="FBTableOld" localSheetId="6">#REF!</definedName>
    <definedName name="FBTableOld" localSheetId="5">#REF!</definedName>
    <definedName name="FBTableOld">#REF!</definedName>
    <definedName name="filter">[1]Settings!$B$14:$H$25</definedName>
    <definedName name="FromMonth">#REF!</definedName>
    <definedName name="FundsApprPend">[6]Data!#REF!</definedName>
    <definedName name="FundsBudUnbud">[6]Data!#REF!</definedName>
    <definedName name="GLMappingStart" localSheetId="10">#REF!</definedName>
    <definedName name="GLMappingStart" localSheetId="4">#REF!</definedName>
    <definedName name="GLMappingStart" localSheetId="9">#REF!</definedName>
    <definedName name="GLMappingStart" localSheetId="8">#REF!</definedName>
    <definedName name="GLMappingStart" localSheetId="7">#REF!</definedName>
    <definedName name="GLMappingStart" localSheetId="6">#REF!</definedName>
    <definedName name="GLMappingStart" localSheetId="5">#REF!</definedName>
    <definedName name="GLMappingStart">#REF!</definedName>
    <definedName name="Import_Range">[6]Data!#REF!</definedName>
    <definedName name="IncomeStmnt" localSheetId="10">#REF!</definedName>
    <definedName name="IncomeStmnt" localSheetId="4">#REF!</definedName>
    <definedName name="IncomeStmnt" localSheetId="9">#REF!</definedName>
    <definedName name="IncomeStmnt" localSheetId="8">#REF!</definedName>
    <definedName name="IncomeStmnt" localSheetId="7">#REF!</definedName>
    <definedName name="IncomeStmnt" localSheetId="6">#REF!</definedName>
    <definedName name="IncomeStmnt" localSheetId="5">#REF!</definedName>
    <definedName name="IncomeStmnt">#REF!</definedName>
    <definedName name="INPUT" localSheetId="10">#REF!</definedName>
    <definedName name="INPUT" localSheetId="4">#REF!</definedName>
    <definedName name="INPUT" localSheetId="9">#REF!</definedName>
    <definedName name="INPUT" localSheetId="8">#REF!</definedName>
    <definedName name="INPUT" localSheetId="7">#REF!</definedName>
    <definedName name="INPUT" localSheetId="6">#REF!</definedName>
    <definedName name="INPUT" localSheetId="5">#REF!</definedName>
    <definedName name="INPUT">#REF!</definedName>
    <definedName name="Insurance" localSheetId="10">#REF!</definedName>
    <definedName name="Insurance" localSheetId="4">#REF!</definedName>
    <definedName name="Insurance" localSheetId="9">#REF!</definedName>
    <definedName name="Insurance" localSheetId="8">#REF!</definedName>
    <definedName name="Insurance" localSheetId="7">#REF!</definedName>
    <definedName name="Insurance" localSheetId="6">#REF!</definedName>
    <definedName name="Insurance" localSheetId="5">#REF!</definedName>
    <definedName name="Insurance">#REF!</definedName>
    <definedName name="Invoice_Start">[6]Invoice_Drill!#REF!</definedName>
    <definedName name="JEDetail" localSheetId="10">#REF!</definedName>
    <definedName name="JEDetail" localSheetId="4">#REF!</definedName>
    <definedName name="JEDetail" localSheetId="9">#REF!</definedName>
    <definedName name="JEDetail" localSheetId="8">#REF!</definedName>
    <definedName name="JEDetail" localSheetId="7">#REF!</definedName>
    <definedName name="JEDetail" localSheetId="6">#REF!</definedName>
    <definedName name="JEDetail" localSheetId="5">#REF!</definedName>
    <definedName name="JEDetail">#REF!</definedName>
    <definedName name="JEType" localSheetId="10">#REF!</definedName>
    <definedName name="JEType" localSheetId="4">#REF!</definedName>
    <definedName name="JEType" localSheetId="9">#REF!</definedName>
    <definedName name="JEType" localSheetId="8">#REF!</definedName>
    <definedName name="JEType" localSheetId="7">#REF!</definedName>
    <definedName name="JEType" localSheetId="6">#REF!</definedName>
    <definedName name="JEType" localSheetId="5">#REF!</definedName>
    <definedName name="JEType">#REF!</definedName>
    <definedName name="lblBillAreaStatus" localSheetId="10">#REF!</definedName>
    <definedName name="lblBillAreaStatus" localSheetId="4">#REF!</definedName>
    <definedName name="lblBillAreaStatus" localSheetId="9">#REF!</definedName>
    <definedName name="lblBillAreaStatus" localSheetId="8">#REF!</definedName>
    <definedName name="lblBillAreaStatus" localSheetId="7">#REF!</definedName>
    <definedName name="lblBillAreaStatus" localSheetId="6">#REF!</definedName>
    <definedName name="lblBillAreaStatus" localSheetId="5">#REF!</definedName>
    <definedName name="lblBillAreaStatus">#REF!</definedName>
    <definedName name="lblBillCycleStatus" localSheetId="10">#REF!</definedName>
    <definedName name="lblBillCycleStatus" localSheetId="4">#REF!</definedName>
    <definedName name="lblBillCycleStatus" localSheetId="9">#REF!</definedName>
    <definedName name="lblBillCycleStatus" localSheetId="8">#REF!</definedName>
    <definedName name="lblBillCycleStatus" localSheetId="7">#REF!</definedName>
    <definedName name="lblBillCycleStatus" localSheetId="6">#REF!</definedName>
    <definedName name="lblBillCycleStatus" localSheetId="5">#REF!</definedName>
    <definedName name="lblBillCycleStatus">#REF!</definedName>
    <definedName name="lblCategoryStatus" localSheetId="10">#REF!</definedName>
    <definedName name="lblCategoryStatus" localSheetId="4">#REF!</definedName>
    <definedName name="lblCategoryStatus" localSheetId="9">#REF!</definedName>
    <definedName name="lblCategoryStatus" localSheetId="8">#REF!</definedName>
    <definedName name="lblCategoryStatus" localSheetId="7">#REF!</definedName>
    <definedName name="lblCategoryStatus" localSheetId="6">#REF!</definedName>
    <definedName name="lblCategoryStatus" localSheetId="5">#REF!</definedName>
    <definedName name="lblCategoryStatus">#REF!</definedName>
    <definedName name="lblCompanyStatus" localSheetId="10">#REF!</definedName>
    <definedName name="lblCompanyStatus" localSheetId="4">#REF!</definedName>
    <definedName name="lblCompanyStatus" localSheetId="9">#REF!</definedName>
    <definedName name="lblCompanyStatus" localSheetId="8">#REF!</definedName>
    <definedName name="lblCompanyStatus" localSheetId="7">#REF!</definedName>
    <definedName name="lblCompanyStatus" localSheetId="6">#REF!</definedName>
    <definedName name="lblCompanyStatus" localSheetId="5">#REF!</definedName>
    <definedName name="lblCompanyStatus">#REF!</definedName>
    <definedName name="lblDatabaseStatus" localSheetId="10">#REF!</definedName>
    <definedName name="lblDatabaseStatus" localSheetId="4">#REF!</definedName>
    <definedName name="lblDatabaseStatus" localSheetId="9">#REF!</definedName>
    <definedName name="lblDatabaseStatus" localSheetId="8">#REF!</definedName>
    <definedName name="lblDatabaseStatus" localSheetId="7">#REF!</definedName>
    <definedName name="lblDatabaseStatus" localSheetId="6">#REF!</definedName>
    <definedName name="lblDatabaseStatus" localSheetId="5">#REF!</definedName>
    <definedName name="lblDatabaseStatus">#REF!</definedName>
    <definedName name="lblPullStatus" localSheetId="10">#REF!</definedName>
    <definedName name="lblPullStatus" localSheetId="4">#REF!</definedName>
    <definedName name="lblPullStatus" localSheetId="9">#REF!</definedName>
    <definedName name="lblPullStatus" localSheetId="8">#REF!</definedName>
    <definedName name="lblPullStatus" localSheetId="7">#REF!</definedName>
    <definedName name="lblPullStatus" localSheetId="6">#REF!</definedName>
    <definedName name="lblPullStatus" localSheetId="5">#REF!</definedName>
    <definedName name="lblPullStatus">#REF!</definedName>
    <definedName name="lllllllllllllllllllll" localSheetId="10">#REF!</definedName>
    <definedName name="lllllllllllllllllllll" localSheetId="4">#REF!</definedName>
    <definedName name="lllllllllllllllllllll" localSheetId="9">#REF!</definedName>
    <definedName name="lllllllllllllllllllll" localSheetId="8">#REF!</definedName>
    <definedName name="lllllllllllllllllllll" localSheetId="7">#REF!</definedName>
    <definedName name="lllllllllllllllllllll" localSheetId="6">#REF!</definedName>
    <definedName name="lllllllllllllllllllll" localSheetId="5">#REF!</definedName>
    <definedName name="lllllllllllllllllllll">#REF!</definedName>
    <definedName name="MainDataEnd" localSheetId="10">#REF!</definedName>
    <definedName name="MainDataEnd" localSheetId="4">#REF!</definedName>
    <definedName name="MainDataEnd" localSheetId="9">#REF!</definedName>
    <definedName name="MainDataEnd" localSheetId="8">#REF!</definedName>
    <definedName name="MainDataEnd" localSheetId="7">#REF!</definedName>
    <definedName name="MainDataEnd" localSheetId="6">#REF!</definedName>
    <definedName name="MainDataEnd" localSheetId="5">#REF!</definedName>
    <definedName name="MainDataEnd">#REF!</definedName>
    <definedName name="MainDataStart" localSheetId="10">#REF!</definedName>
    <definedName name="MainDataStart" localSheetId="4">#REF!</definedName>
    <definedName name="MainDataStart" localSheetId="9">#REF!</definedName>
    <definedName name="MainDataStart" localSheetId="8">#REF!</definedName>
    <definedName name="MainDataStart" localSheetId="7">#REF!</definedName>
    <definedName name="MainDataStart" localSheetId="6">#REF!</definedName>
    <definedName name="MainDataStart" localSheetId="5">#REF!</definedName>
    <definedName name="MainDataStart">#REF!</definedName>
    <definedName name="MapKeyStart" localSheetId="10">#REF!</definedName>
    <definedName name="MapKeyStart" localSheetId="4">#REF!</definedName>
    <definedName name="MapKeyStart" localSheetId="9">#REF!</definedName>
    <definedName name="MapKeyStart" localSheetId="8">#REF!</definedName>
    <definedName name="MapKeyStart" localSheetId="7">#REF!</definedName>
    <definedName name="MapKeyStart" localSheetId="6">#REF!</definedName>
    <definedName name="MapKeyStart" localSheetId="5">#REF!</definedName>
    <definedName name="MapKeyStart">#REF!</definedName>
    <definedName name="master_def" localSheetId="10">#REF!</definedName>
    <definedName name="master_def" localSheetId="4">#REF!</definedName>
    <definedName name="master_def" localSheetId="9">#REF!</definedName>
    <definedName name="master_def" localSheetId="8">#REF!</definedName>
    <definedName name="master_def" localSheetId="7">#REF!</definedName>
    <definedName name="master_def" localSheetId="6">#REF!</definedName>
    <definedName name="master_def" localSheetId="5">#REF!</definedName>
    <definedName name="master_def">#REF!</definedName>
    <definedName name="MemoAttachment">#REF!</definedName>
    <definedName name="MetaSet">[1]Orientation!$C$22</definedName>
    <definedName name="MonthList">'[6]Lookup Tables'!$A$1:$A$13</definedName>
    <definedName name="NewOnlyOrg">#N/A</definedName>
    <definedName name="nn">#REF!</definedName>
    <definedName name="NOTES" localSheetId="10">#REF!</definedName>
    <definedName name="NOTES" localSheetId="4">#REF!</definedName>
    <definedName name="NOTES" localSheetId="9">#REF!</definedName>
    <definedName name="NOTES" localSheetId="8">#REF!</definedName>
    <definedName name="NOTES" localSheetId="7">#REF!</definedName>
    <definedName name="NOTES" localSheetId="6">#REF!</definedName>
    <definedName name="NOTES" localSheetId="5">#REF!</definedName>
    <definedName name="NOTES">#REF!</definedName>
    <definedName name="NR">#REF!</definedName>
    <definedName name="OfficerSalary">#N/A</definedName>
    <definedName name="OffsetAcctBil">[9]JEexport!$L$10</definedName>
    <definedName name="OffsetAcctPmt">[9]JEexport!$L$9</definedName>
    <definedName name="Org11_13">#N/A</definedName>
    <definedName name="Org7_10">#N/A</definedName>
    <definedName name="p" localSheetId="10">#REF!</definedName>
    <definedName name="p" localSheetId="4">#REF!</definedName>
    <definedName name="p" localSheetId="9">#REF!</definedName>
    <definedName name="p" localSheetId="8">#REF!</definedName>
    <definedName name="p" localSheetId="7">#REF!</definedName>
    <definedName name="p" localSheetId="6">#REF!</definedName>
    <definedName name="p" localSheetId="5">#REF!</definedName>
    <definedName name="p">#REF!</definedName>
    <definedName name="PAGE_1" localSheetId="10">#REF!</definedName>
    <definedName name="PAGE_1" localSheetId="4">#REF!</definedName>
    <definedName name="PAGE_1" localSheetId="9">#REF!</definedName>
    <definedName name="PAGE_1" localSheetId="8">#REF!</definedName>
    <definedName name="PAGE_1" localSheetId="7">#REF!</definedName>
    <definedName name="PAGE_1" localSheetId="6">#REF!</definedName>
    <definedName name="PAGE_1" localSheetId="5">#REF!</definedName>
    <definedName name="PAGE_1">#REF!</definedName>
    <definedName name="Page16">#REF!</definedName>
    <definedName name="Page17">#REF!</definedName>
    <definedName name="Page18">#REF!</definedName>
    <definedName name="Page7a">#REF!</definedName>
    <definedName name="pBatchID" localSheetId="10">#REF!</definedName>
    <definedName name="pBatchID" localSheetId="4">#REF!</definedName>
    <definedName name="pBatchID" localSheetId="9">#REF!</definedName>
    <definedName name="pBatchID" localSheetId="8">#REF!</definedName>
    <definedName name="pBatchID" localSheetId="7">#REF!</definedName>
    <definedName name="pBatchID" localSheetId="6">#REF!</definedName>
    <definedName name="pBatchID" localSheetId="5">#REF!</definedName>
    <definedName name="pBatchID">#REF!</definedName>
    <definedName name="pBillArea" localSheetId="10">#REF!</definedName>
    <definedName name="pBillArea" localSheetId="4">#REF!</definedName>
    <definedName name="pBillArea" localSheetId="9">#REF!</definedName>
    <definedName name="pBillArea" localSheetId="8">#REF!</definedName>
    <definedName name="pBillArea" localSheetId="7">#REF!</definedName>
    <definedName name="pBillArea" localSheetId="6">#REF!</definedName>
    <definedName name="pBillArea" localSheetId="5">#REF!</definedName>
    <definedName name="pBillArea">#REF!</definedName>
    <definedName name="pBillCycle" localSheetId="10">#REF!</definedName>
    <definedName name="pBillCycle" localSheetId="4">#REF!</definedName>
    <definedName name="pBillCycle" localSheetId="9">#REF!</definedName>
    <definedName name="pBillCycle" localSheetId="8">#REF!</definedName>
    <definedName name="pBillCycle" localSheetId="7">#REF!</definedName>
    <definedName name="pBillCycle" localSheetId="6">#REF!</definedName>
    <definedName name="pBillCycle" localSheetId="5">#REF!</definedName>
    <definedName name="pBillCycle">#REF!</definedName>
    <definedName name="pCategory" localSheetId="10">#REF!</definedName>
    <definedName name="pCategory" localSheetId="4">#REF!</definedName>
    <definedName name="pCategory" localSheetId="9">#REF!</definedName>
    <definedName name="pCategory" localSheetId="8">#REF!</definedName>
    <definedName name="pCategory" localSheetId="7">#REF!</definedName>
    <definedName name="pCategory" localSheetId="6">#REF!</definedName>
    <definedName name="pCategory" localSheetId="5">#REF!</definedName>
    <definedName name="pCategory">#REF!</definedName>
    <definedName name="pCompany" localSheetId="10">#REF!</definedName>
    <definedName name="pCompany" localSheetId="4">#REF!</definedName>
    <definedName name="pCompany" localSheetId="9">#REF!</definedName>
    <definedName name="pCompany" localSheetId="8">#REF!</definedName>
    <definedName name="pCompany" localSheetId="7">#REF!</definedName>
    <definedName name="pCompany" localSheetId="6">#REF!</definedName>
    <definedName name="pCompany" localSheetId="5">#REF!</definedName>
    <definedName name="pCompany">#REF!</definedName>
    <definedName name="pCustomerNumber" localSheetId="10">#REF!</definedName>
    <definedName name="pCustomerNumber" localSheetId="4">#REF!</definedName>
    <definedName name="pCustomerNumber" localSheetId="9">#REF!</definedName>
    <definedName name="pCustomerNumber" localSheetId="8">#REF!</definedName>
    <definedName name="pCustomerNumber" localSheetId="7">#REF!</definedName>
    <definedName name="pCustomerNumber" localSheetId="6">#REF!</definedName>
    <definedName name="pCustomerNumber" localSheetId="5">#REF!</definedName>
    <definedName name="pCustomerNumber">#REF!</definedName>
    <definedName name="pDatabase" localSheetId="10">#REF!</definedName>
    <definedName name="pDatabase" localSheetId="4">#REF!</definedName>
    <definedName name="pDatabase" localSheetId="9">#REF!</definedName>
    <definedName name="pDatabase" localSheetId="8">#REF!</definedName>
    <definedName name="pDatabase" localSheetId="7">#REF!</definedName>
    <definedName name="pDatabase" localSheetId="6">#REF!</definedName>
    <definedName name="pDatabase" localSheetId="5">#REF!</definedName>
    <definedName name="pDatabase">#REF!</definedName>
    <definedName name="pEndPostDate" localSheetId="10">#REF!</definedName>
    <definedName name="pEndPostDate" localSheetId="4">#REF!</definedName>
    <definedName name="pEndPostDate" localSheetId="9">#REF!</definedName>
    <definedName name="pEndPostDate" localSheetId="8">#REF!</definedName>
    <definedName name="pEndPostDate" localSheetId="7">#REF!</definedName>
    <definedName name="pEndPostDate" localSheetId="6">#REF!</definedName>
    <definedName name="pEndPostDate" localSheetId="5">#REF!</definedName>
    <definedName name="pEndPostDate">#REF!</definedName>
    <definedName name="Period" localSheetId="10">#REF!</definedName>
    <definedName name="Period" localSheetId="4">#REF!</definedName>
    <definedName name="Period" localSheetId="9">#REF!</definedName>
    <definedName name="Period" localSheetId="8">#REF!</definedName>
    <definedName name="Period" localSheetId="7">#REF!</definedName>
    <definedName name="Period" localSheetId="6">#REF!</definedName>
    <definedName name="Period" localSheetId="5">#REF!</definedName>
    <definedName name="Period">#REF!</definedName>
    <definedName name="pMonth" localSheetId="10">#REF!</definedName>
    <definedName name="pMonth" localSheetId="4">#REF!</definedName>
    <definedName name="pMonth" localSheetId="9">#REF!</definedName>
    <definedName name="pMonth" localSheetId="8">#REF!</definedName>
    <definedName name="pMonth" localSheetId="7">#REF!</definedName>
    <definedName name="pMonth" localSheetId="6">#REF!</definedName>
    <definedName name="pMonth" localSheetId="5">#REF!</definedName>
    <definedName name="pMonth">#REF!</definedName>
    <definedName name="pOnlyShowLastTranx" localSheetId="10">#REF!</definedName>
    <definedName name="pOnlyShowLastTranx" localSheetId="4">#REF!</definedName>
    <definedName name="pOnlyShowLastTranx" localSheetId="9">#REF!</definedName>
    <definedName name="pOnlyShowLastTranx" localSheetId="8">#REF!</definedName>
    <definedName name="pOnlyShowLastTranx" localSheetId="7">#REF!</definedName>
    <definedName name="pOnlyShowLastTranx" localSheetId="6">#REF!</definedName>
    <definedName name="pOnlyShowLastTranx" localSheetId="5">#REF!</definedName>
    <definedName name="pOnlyShowLastTranx">#REF!</definedName>
    <definedName name="Posting">#REF!</definedName>
    <definedName name="primtbl">[1]Orientation!$C$23</definedName>
    <definedName name="_xlnm.Print_Area" localSheetId="10">#REF!</definedName>
    <definedName name="_xlnm.Print_Area" localSheetId="4">#REF!</definedName>
    <definedName name="_xlnm.Print_Area" localSheetId="9">#REF!</definedName>
    <definedName name="_xlnm.Print_Area" localSheetId="8">#REF!</definedName>
    <definedName name="_xlnm.Print_Area" localSheetId="7">#REF!</definedName>
    <definedName name="_xlnm.Print_Area" localSheetId="6">#REF!</definedName>
    <definedName name="_xlnm.Print_Area" localSheetId="5">#REF!</definedName>
    <definedName name="_xlnm.Print_Area">#REF!</definedName>
    <definedName name="Print_Area_MI" localSheetId="10">#REF!</definedName>
    <definedName name="Print_Area_MI" localSheetId="4">#REF!</definedName>
    <definedName name="Print_Area_MI" localSheetId="9">#REF!</definedName>
    <definedName name="Print_Area_MI" localSheetId="8">#REF!</definedName>
    <definedName name="Print_Area_MI" localSheetId="7">#REF!</definedName>
    <definedName name="Print_Area_MI" localSheetId="6">#REF!</definedName>
    <definedName name="Print_Area_MI" localSheetId="5">#REF!</definedName>
    <definedName name="Print_Area_MI">#REF!</definedName>
    <definedName name="Print_Area1" localSheetId="10">#REF!</definedName>
    <definedName name="Print_Area1" localSheetId="4">#REF!</definedName>
    <definedName name="Print_Area1" localSheetId="9">#REF!</definedName>
    <definedName name="Print_Area1" localSheetId="8">#REF!</definedName>
    <definedName name="Print_Area1" localSheetId="7">#REF!</definedName>
    <definedName name="Print_Area1" localSheetId="6">#REF!</definedName>
    <definedName name="Print_Area1" localSheetId="5">#REF!</definedName>
    <definedName name="Print_Area1">#REF!</definedName>
    <definedName name="Print_Area2" localSheetId="10">#REF!</definedName>
    <definedName name="Print_Area2" localSheetId="4">#REF!</definedName>
    <definedName name="Print_Area2" localSheetId="9">#REF!</definedName>
    <definedName name="Print_Area2" localSheetId="8">#REF!</definedName>
    <definedName name="Print_Area2" localSheetId="7">#REF!</definedName>
    <definedName name="Print_Area2" localSheetId="6">#REF!</definedName>
    <definedName name="Print_Area2" localSheetId="5">#REF!</definedName>
    <definedName name="Print_Area2">#REF!</definedName>
    <definedName name="Print_Area3" localSheetId="10">#REF!</definedName>
    <definedName name="Print_Area3" localSheetId="4">#REF!</definedName>
    <definedName name="Print_Area3" localSheetId="9">#REF!</definedName>
    <definedName name="Print_Area3" localSheetId="8">#REF!</definedName>
    <definedName name="Print_Area3" localSheetId="7">#REF!</definedName>
    <definedName name="Print_Area3" localSheetId="6">#REF!</definedName>
    <definedName name="Print_Area3" localSheetId="5">#REF!</definedName>
    <definedName name="Print_Area3">#REF!</definedName>
    <definedName name="Print_Area5" localSheetId="10">#REF!</definedName>
    <definedName name="Print_Area5" localSheetId="4">#REF!</definedName>
    <definedName name="Print_Area5" localSheetId="9">#REF!</definedName>
    <definedName name="Print_Area5" localSheetId="8">#REF!</definedName>
    <definedName name="Print_Area5" localSheetId="7">#REF!</definedName>
    <definedName name="Print_Area5" localSheetId="6">#REF!</definedName>
    <definedName name="Print_Area5" localSheetId="5">#REF!</definedName>
    <definedName name="Print_Area5">#REF!</definedName>
    <definedName name="Print1" localSheetId="10">#REF!</definedName>
    <definedName name="Print1" localSheetId="4">#REF!</definedName>
    <definedName name="Print1" localSheetId="9">#REF!</definedName>
    <definedName name="Print1" localSheetId="8">#REF!</definedName>
    <definedName name="Print1" localSheetId="7">#REF!</definedName>
    <definedName name="Print1" localSheetId="6">#REF!</definedName>
    <definedName name="Print1" localSheetId="5">#REF!</definedName>
    <definedName name="Print1">#REF!</definedName>
    <definedName name="Print2" localSheetId="10">#REF!</definedName>
    <definedName name="Print2" localSheetId="4">#REF!</definedName>
    <definedName name="Print2" localSheetId="9">#REF!</definedName>
    <definedName name="Print2" localSheetId="8">#REF!</definedName>
    <definedName name="Print2" localSheetId="7">#REF!</definedName>
    <definedName name="Print2" localSheetId="6">#REF!</definedName>
    <definedName name="Print2" localSheetId="5">#REF!</definedName>
    <definedName name="Print2">#REF!</definedName>
    <definedName name="Print5" localSheetId="10">#REF!</definedName>
    <definedName name="Print5" localSheetId="4">#REF!</definedName>
    <definedName name="Print5" localSheetId="9">#REF!</definedName>
    <definedName name="Print5" localSheetId="8">#REF!</definedName>
    <definedName name="Print5" localSheetId="7">#REF!</definedName>
    <definedName name="Print5" localSheetId="6">#REF!</definedName>
    <definedName name="Print5" localSheetId="5">#REF!</definedName>
    <definedName name="Print5">#REF!</definedName>
    <definedName name="ProRev">'[3]Pacific Regulated - Price Out'!$M$49</definedName>
    <definedName name="ProRev_com">'[3]Pacific Regulated - Price Out'!$M$213</definedName>
    <definedName name="ProRev_mfr">'[3]Pacific Regulated - Price Out'!$M$221</definedName>
    <definedName name="ProRev_ro">'[3]Pacific Regulated - Price Out'!$M$281</definedName>
    <definedName name="ProRev_rr">'[3]Pacific Regulated - Price Out'!$M$58</definedName>
    <definedName name="ProRev_yw">'[3]Pacific Regulated - Price Out'!$M$69</definedName>
    <definedName name="pServer" localSheetId="10">#REF!</definedName>
    <definedName name="pServer" localSheetId="4">#REF!</definedName>
    <definedName name="pServer" localSheetId="9">#REF!</definedName>
    <definedName name="pServer" localSheetId="8">#REF!</definedName>
    <definedName name="pServer" localSheetId="7">#REF!</definedName>
    <definedName name="pServer" localSheetId="6">#REF!</definedName>
    <definedName name="pServer" localSheetId="5">#REF!</definedName>
    <definedName name="pServer">#REF!</definedName>
    <definedName name="pServiceCode" localSheetId="10">#REF!</definedName>
    <definedName name="pServiceCode" localSheetId="4">#REF!</definedName>
    <definedName name="pServiceCode" localSheetId="9">#REF!</definedName>
    <definedName name="pServiceCode" localSheetId="8">#REF!</definedName>
    <definedName name="pServiceCode" localSheetId="7">#REF!</definedName>
    <definedName name="pServiceCode" localSheetId="6">#REF!</definedName>
    <definedName name="pServiceCode" localSheetId="5">#REF!</definedName>
    <definedName name="pServiceCode">#REF!</definedName>
    <definedName name="pShowAllUnposted" localSheetId="10">#REF!</definedName>
    <definedName name="pShowAllUnposted" localSheetId="4">#REF!</definedName>
    <definedName name="pShowAllUnposted" localSheetId="9">#REF!</definedName>
    <definedName name="pShowAllUnposted" localSheetId="8">#REF!</definedName>
    <definedName name="pShowAllUnposted" localSheetId="7">#REF!</definedName>
    <definedName name="pShowAllUnposted" localSheetId="6">#REF!</definedName>
    <definedName name="pShowAllUnposted" localSheetId="5">#REF!</definedName>
    <definedName name="pShowAllUnposted">#REF!</definedName>
    <definedName name="pShowCustomerDetail" localSheetId="10">#REF!</definedName>
    <definedName name="pShowCustomerDetail" localSheetId="4">#REF!</definedName>
    <definedName name="pShowCustomerDetail" localSheetId="9">#REF!</definedName>
    <definedName name="pShowCustomerDetail" localSheetId="8">#REF!</definedName>
    <definedName name="pShowCustomerDetail" localSheetId="7">#REF!</definedName>
    <definedName name="pShowCustomerDetail" localSheetId="6">#REF!</definedName>
    <definedName name="pShowCustomerDetail" localSheetId="5">#REF!</definedName>
    <definedName name="pShowCustomerDetail">#REF!</definedName>
    <definedName name="pSortOption" localSheetId="10">#REF!</definedName>
    <definedName name="pSortOption" localSheetId="4">#REF!</definedName>
    <definedName name="pSortOption" localSheetId="9">#REF!</definedName>
    <definedName name="pSortOption" localSheetId="8">#REF!</definedName>
    <definedName name="pSortOption" localSheetId="7">#REF!</definedName>
    <definedName name="pSortOption" localSheetId="6">#REF!</definedName>
    <definedName name="pSortOption" localSheetId="5">#REF!</definedName>
    <definedName name="pSortOption">#REF!</definedName>
    <definedName name="pStartPostDate" localSheetId="10">#REF!</definedName>
    <definedName name="pStartPostDate" localSheetId="4">#REF!</definedName>
    <definedName name="pStartPostDate" localSheetId="9">#REF!</definedName>
    <definedName name="pStartPostDate" localSheetId="8">#REF!</definedName>
    <definedName name="pStartPostDate" localSheetId="7">#REF!</definedName>
    <definedName name="pStartPostDate" localSheetId="6">#REF!</definedName>
    <definedName name="pStartPostDate" localSheetId="5">#REF!</definedName>
    <definedName name="pStartPostDate">#REF!</definedName>
    <definedName name="pTransType" localSheetId="10">#REF!</definedName>
    <definedName name="pTransType" localSheetId="4">#REF!</definedName>
    <definedName name="pTransType" localSheetId="9">#REF!</definedName>
    <definedName name="pTransType" localSheetId="8">#REF!</definedName>
    <definedName name="pTransType" localSheetId="7">#REF!</definedName>
    <definedName name="pTransType" localSheetId="6">#REF!</definedName>
    <definedName name="pTransType" localSheetId="5">#REF!</definedName>
    <definedName name="pTransType">#REF!</definedName>
    <definedName name="RCW_81.04.080">#N/A</definedName>
    <definedName name="RecyDisposal">#N/A</definedName>
    <definedName name="Reg_Cust_Billed_Percent">'[10]Consolidated IS 2009 2010'!$AK$20</definedName>
    <definedName name="Reg_Cust_Percent">'[10]Consolidated IS 2009 2010'!$AC$20</definedName>
    <definedName name="Reg_Drive_Percent">'[10]Consolidated IS 2009 2010'!$AC$40</definedName>
    <definedName name="Reg_Haul_Rev_Percent">'[10]Consolidated IS 2009 2010'!$Z$18</definedName>
    <definedName name="Reg_Lab_Percent">'[10]Consolidated IS 2009 2010'!$AC$39</definedName>
    <definedName name="Reg_Steel_Cont_Percent">'[10]Consolidated IS 2009 2010'!$AE$120</definedName>
    <definedName name="RegulatedIS">'[10]2009 IS'!$A$12:$Q$655</definedName>
    <definedName name="RelatedSalary">#N/A</definedName>
    <definedName name="report_type">[1]Orientation!$C$24</definedName>
    <definedName name="ReportNames">[5]ControlPanel!$X$2:$X$8</definedName>
    <definedName name="ReportVersion">[1]Settings!$D$5</definedName>
    <definedName name="RetainedEarnings" localSheetId="10">#REF!</definedName>
    <definedName name="RetainedEarnings" localSheetId="4">#REF!</definedName>
    <definedName name="RetainedEarnings" localSheetId="9">#REF!</definedName>
    <definedName name="RetainedEarnings" localSheetId="8">#REF!</definedName>
    <definedName name="RetainedEarnings" localSheetId="7">#REF!</definedName>
    <definedName name="RetainedEarnings" localSheetId="6">#REF!</definedName>
    <definedName name="RetainedEarnings" localSheetId="5">#REF!</definedName>
    <definedName name="RetainedEarnings">#REF!</definedName>
    <definedName name="RevCust" localSheetId="10">[11]RevenuesCust!#REF!</definedName>
    <definedName name="RevCust" localSheetId="4">[11]RevenuesCust!#REF!</definedName>
    <definedName name="RevCust" localSheetId="9">[11]RevenuesCust!#REF!</definedName>
    <definedName name="RevCust" localSheetId="8">[11]RevenuesCust!#REF!</definedName>
    <definedName name="RevCust" localSheetId="7">[11]RevenuesCust!#REF!</definedName>
    <definedName name="RevCust" localSheetId="6">[11]RevenuesCust!#REF!</definedName>
    <definedName name="RevCust" localSheetId="5">[11]RevenuesCust!#REF!</definedName>
    <definedName name="RevCust">[11]RevenuesCust!#REF!</definedName>
    <definedName name="RevCustomer">#REF!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quential_Group">[1]Settings!$J$6</definedName>
    <definedName name="Sequential_Segment">[1]Settings!$I$6</definedName>
    <definedName name="Sequential_sort">[1]Settings!$I$10:$J$11</definedName>
    <definedName name="sortcol" localSheetId="10">#REF!</definedName>
    <definedName name="sortcol" localSheetId="4">#REF!</definedName>
    <definedName name="sortcol" localSheetId="9">#REF!</definedName>
    <definedName name="sortcol" localSheetId="8">#REF!</definedName>
    <definedName name="sortcol" localSheetId="7">#REF!</definedName>
    <definedName name="sortcol" localSheetId="6">#REF!</definedName>
    <definedName name="sortcol" localSheetId="5">#REF!</definedName>
    <definedName name="sortcol">#REF!</definedName>
    <definedName name="sSRCDate" localSheetId="10">'[12]Feb''12 FAR Data'!#REF!</definedName>
    <definedName name="sSRCDate" localSheetId="4">'[12]Feb''12 FAR Data'!#REF!</definedName>
    <definedName name="sSRCDate" localSheetId="9">'[12]Feb''12 FAR Data'!#REF!</definedName>
    <definedName name="sSRCDate" localSheetId="8">'[12]Feb''12 FAR Data'!#REF!</definedName>
    <definedName name="sSRCDate" localSheetId="7">'[12]Feb''12 FAR Data'!#REF!</definedName>
    <definedName name="sSRCDate" localSheetId="6">'[12]Feb''12 FAR Data'!#REF!</definedName>
    <definedName name="sSRCDate" localSheetId="5">'[12]Feb''12 FAR Data'!#REF!</definedName>
    <definedName name="sSRCDate">'[12]Feb''12 FAR Data'!#REF!</definedName>
    <definedName name="SubSystems">#REF!</definedName>
    <definedName name="Supplemental_filter">[1]Settings!$C$31</definedName>
    <definedName name="SWDisposal">#N/A</definedName>
    <definedName name="System">[13]BS_Close!$V$8</definedName>
    <definedName name="Systems">#REF!</definedName>
    <definedName name="TemplateEnd" localSheetId="10">#REF!</definedName>
    <definedName name="TemplateEnd" localSheetId="4">#REF!</definedName>
    <definedName name="TemplateEnd" localSheetId="9">#REF!</definedName>
    <definedName name="TemplateEnd" localSheetId="8">#REF!</definedName>
    <definedName name="TemplateEnd" localSheetId="7">#REF!</definedName>
    <definedName name="TemplateEnd" localSheetId="6">#REF!</definedName>
    <definedName name="TemplateEnd" localSheetId="5">#REF!</definedName>
    <definedName name="TemplateEnd">#REF!</definedName>
    <definedName name="TemplateStart" localSheetId="10">#REF!</definedName>
    <definedName name="TemplateStart" localSheetId="4">#REF!</definedName>
    <definedName name="TemplateStart" localSheetId="9">#REF!</definedName>
    <definedName name="TemplateStart" localSheetId="8">#REF!</definedName>
    <definedName name="TemplateStart" localSheetId="7">#REF!</definedName>
    <definedName name="TemplateStart" localSheetId="6">#REF!</definedName>
    <definedName name="TemplateStart" localSheetId="5">#REF!</definedName>
    <definedName name="TemplateStart">#REF!</definedName>
    <definedName name="TheTable" localSheetId="10">#REF!</definedName>
    <definedName name="TheTable" localSheetId="4">#REF!</definedName>
    <definedName name="TheTable" localSheetId="9">#REF!</definedName>
    <definedName name="TheTable" localSheetId="8">#REF!</definedName>
    <definedName name="TheTable" localSheetId="7">#REF!</definedName>
    <definedName name="TheTable" localSheetId="6">#REF!</definedName>
    <definedName name="TheTable" localSheetId="5">#REF!</definedName>
    <definedName name="TheTable">#REF!</definedName>
    <definedName name="TheTableOLD" localSheetId="10">#REF!</definedName>
    <definedName name="TheTableOLD" localSheetId="4">#REF!</definedName>
    <definedName name="TheTableOLD" localSheetId="9">#REF!</definedName>
    <definedName name="TheTableOLD" localSheetId="8">#REF!</definedName>
    <definedName name="TheTableOLD" localSheetId="7">#REF!</definedName>
    <definedName name="TheTableOLD" localSheetId="6">#REF!</definedName>
    <definedName name="TheTableOLD" localSheetId="5">#REF!</definedName>
    <definedName name="TheTableOLD">#REF!</definedName>
    <definedName name="timeseries">[1]Orientation!$B$6:$C$13</definedName>
    <definedName name="ToMonth">#REF!</definedName>
    <definedName name="Tons">#REF!</definedName>
    <definedName name="Total_Comm">'[4]Tariff Rate Sheet'!$L$214</definedName>
    <definedName name="Total_DB">'[4]Tariff Rate Sheet'!$L$278</definedName>
    <definedName name="Total_Resi">'[4]Tariff Rate Sheet'!$L$107</definedName>
    <definedName name="Transactions" localSheetId="10">#REF!</definedName>
    <definedName name="Transactions" localSheetId="4">#REF!</definedName>
    <definedName name="Transactions" localSheetId="9">#REF!</definedName>
    <definedName name="Transactions" localSheetId="8">#REF!</definedName>
    <definedName name="Transactions" localSheetId="7">#REF!</definedName>
    <definedName name="Transactions" localSheetId="6">#REF!</definedName>
    <definedName name="Transactions" localSheetId="5">#REF!</definedName>
    <definedName name="Transactions">#REF!</definedName>
    <definedName name="UnregulatedIS">'[10]2010 IS'!$A$12:$Q$654</definedName>
    <definedName name="VendorCode">#REF!</definedName>
    <definedName name="Version">[6]Data!#REF!</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hidden="1">{"Page1",#N/A,TRUE,"SUMM";"Page2",#N/A,TRUE,"Rev";"Page3",#N/A,TRUE,"Dir_Costs"}</definedName>
    <definedName name="WTable" localSheetId="10">#REF!</definedName>
    <definedName name="WTable" localSheetId="4">#REF!</definedName>
    <definedName name="WTable" localSheetId="9">#REF!</definedName>
    <definedName name="WTable" localSheetId="8">#REF!</definedName>
    <definedName name="WTable" localSheetId="7">#REF!</definedName>
    <definedName name="WTable" localSheetId="6">#REF!</definedName>
    <definedName name="WTable" localSheetId="5">#REF!</definedName>
    <definedName name="WTable">#REF!</definedName>
    <definedName name="WTableOld" localSheetId="10">#REF!</definedName>
    <definedName name="WTableOld" localSheetId="4">#REF!</definedName>
    <definedName name="WTableOld" localSheetId="9">#REF!</definedName>
    <definedName name="WTableOld" localSheetId="8">#REF!</definedName>
    <definedName name="WTableOld" localSheetId="7">#REF!</definedName>
    <definedName name="WTableOld" localSheetId="6">#REF!</definedName>
    <definedName name="WTableOld" localSheetId="5">#REF!</definedName>
    <definedName name="WTableOld">#REF!</definedName>
    <definedName name="ww">#REF!</definedName>
    <definedName name="xperiod">[1]Orientation!$G$15</definedName>
    <definedName name="xtabin" localSheetId="10">[2]Hidden!#REF!</definedName>
    <definedName name="xtabin" localSheetId="4">[2]Hidden!#REF!</definedName>
    <definedName name="xtabin" localSheetId="9">[2]Hidden!#REF!</definedName>
    <definedName name="xtabin" localSheetId="8">[2]Hidden!#REF!</definedName>
    <definedName name="xtabin" localSheetId="7">[2]Hidden!#REF!</definedName>
    <definedName name="xtabin" localSheetId="6">[2]Hidden!#REF!</definedName>
    <definedName name="xtabin" localSheetId="5">[2]Hidden!#REF!</definedName>
    <definedName name="xtabin">[2]Hidden!#REF!</definedName>
    <definedName name="xx" localSheetId="10">#REF!</definedName>
    <definedName name="xx" localSheetId="4">#REF!</definedName>
    <definedName name="xx" localSheetId="9">#REF!</definedName>
    <definedName name="xx" localSheetId="8">#REF!</definedName>
    <definedName name="xx" localSheetId="7">#REF!</definedName>
    <definedName name="xx" localSheetId="6">#REF!</definedName>
    <definedName name="xx" localSheetId="5">#REF!</definedName>
    <definedName name="xx">#REF!</definedName>
    <definedName name="xxx">#REF!</definedName>
    <definedName name="xxxx">#REF!</definedName>
    <definedName name="YearMonth">'[7]Vashon BS'!#REF!</definedName>
    <definedName name="YWMedWasteDisp">#N/A</definedName>
    <definedName name="yy">#REF!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74" l="1"/>
  <c r="L12" i="19"/>
  <c r="B7" i="74" l="1"/>
  <c r="B4" i="19"/>
  <c r="K8" i="74" l="1"/>
  <c r="K15" i="74"/>
  <c r="M15" i="74" s="1"/>
  <c r="K16" i="74"/>
  <c r="M16" i="74" s="1"/>
  <c r="M8" i="74"/>
  <c r="K7" i="74" l="1"/>
  <c r="F7" i="19"/>
  <c r="F9" i="74" l="1"/>
  <c r="G7" i="19" l="1"/>
  <c r="M7" i="74"/>
  <c r="B17" i="74"/>
  <c r="B7" i="19" l="1"/>
  <c r="G9" i="74"/>
  <c r="B9" i="74" l="1"/>
  <c r="D7" i="19"/>
  <c r="E9" i="74" l="1"/>
  <c r="D9" i="74"/>
  <c r="I9" i="74" l="1"/>
  <c r="J10" i="74"/>
  <c r="H9" i="74" l="1"/>
  <c r="K9" i="74" s="1"/>
  <c r="H7" i="19"/>
  <c r="K10" i="74"/>
  <c r="M9" i="74" l="1"/>
  <c r="M10" i="74"/>
  <c r="F15" i="11" l="1"/>
  <c r="L10" i="11" l="1"/>
  <c r="L11" i="11"/>
  <c r="J6" i="11"/>
  <c r="H7" i="11"/>
  <c r="G8" i="11"/>
  <c r="G7" i="11"/>
  <c r="E12" i="11"/>
  <c r="E7" i="11"/>
  <c r="D7" i="11"/>
  <c r="I17" i="11" l="1"/>
  <c r="E8" i="11"/>
  <c r="E15" i="11"/>
  <c r="J15" i="11"/>
  <c r="L7" i="11"/>
  <c r="F13" i="11"/>
  <c r="D8" i="11"/>
  <c r="D15" i="11"/>
  <c r="H6" i="74" l="1"/>
  <c r="D6" i="74"/>
  <c r="D3" i="19"/>
  <c r="F11" i="74"/>
  <c r="F12" i="74"/>
  <c r="I11" i="74"/>
  <c r="G6" i="19"/>
  <c r="F6" i="74"/>
  <c r="G3" i="19"/>
  <c r="H5" i="19"/>
  <c r="H17" i="74"/>
  <c r="E3" i="19"/>
  <c r="J13" i="74"/>
  <c r="J17" i="11"/>
  <c r="J7" i="19"/>
  <c r="F3" i="19"/>
  <c r="H3" i="19"/>
  <c r="E9" i="11"/>
  <c r="E6" i="11"/>
  <c r="E17" i="11"/>
  <c r="D6" i="11"/>
  <c r="D17" i="11"/>
  <c r="D13" i="11"/>
  <c r="K17" i="11"/>
  <c r="E6" i="74" l="1"/>
  <c r="E11" i="74"/>
  <c r="B24" i="74"/>
  <c r="I6" i="19"/>
  <c r="H11" i="74"/>
  <c r="J14" i="11"/>
  <c r="N14" i="11" s="1"/>
  <c r="J12" i="11"/>
  <c r="L12" i="11" s="1"/>
  <c r="I3" i="19"/>
  <c r="G6" i="74"/>
  <c r="F18" i="74"/>
  <c r="D11" i="74"/>
  <c r="G12" i="74"/>
  <c r="E5" i="19"/>
  <c r="E17" i="74"/>
  <c r="K17" i="74" s="1"/>
  <c r="M17" i="74" s="1"/>
  <c r="I7" i="19"/>
  <c r="D6" i="19"/>
  <c r="D12" i="74"/>
  <c r="J8" i="19"/>
  <c r="K13" i="74"/>
  <c r="F6" i="19"/>
  <c r="K16" i="11"/>
  <c r="G9" i="19"/>
  <c r="E7" i="19"/>
  <c r="E13" i="11"/>
  <c r="E18" i="11" s="1"/>
  <c r="D9" i="11"/>
  <c r="D18" i="11" s="1"/>
  <c r="G15" i="19" l="1"/>
  <c r="K19" i="11"/>
  <c r="J18" i="11"/>
  <c r="L3" i="19"/>
  <c r="L14" i="11"/>
  <c r="E6" i="19"/>
  <c r="G18" i="74"/>
  <c r="F9" i="19"/>
  <c r="F15" i="19" s="1"/>
  <c r="B25" i="74"/>
  <c r="B6" i="74"/>
  <c r="B22" i="74"/>
  <c r="H6" i="19"/>
  <c r="K11" i="74"/>
  <c r="D18" i="74"/>
  <c r="E12" i="74"/>
  <c r="E18" i="74" s="1"/>
  <c r="I6" i="74"/>
  <c r="I12" i="74"/>
  <c r="B26" i="74"/>
  <c r="H12" i="74"/>
  <c r="H18" i="74" s="1"/>
  <c r="M13" i="74"/>
  <c r="J14" i="74"/>
  <c r="B28" i="74"/>
  <c r="B6" i="19"/>
  <c r="K18" i="11"/>
  <c r="L16" i="11"/>
  <c r="B11" i="74" l="1"/>
  <c r="M11" i="74" s="1"/>
  <c r="B12" i="74"/>
  <c r="B23" i="74"/>
  <c r="I18" i="74"/>
  <c r="K12" i="74"/>
  <c r="K6" i="74"/>
  <c r="L6" i="19"/>
  <c r="B27" i="74"/>
  <c r="J19" i="11"/>
  <c r="K14" i="74"/>
  <c r="J18" i="74"/>
  <c r="B18" i="74" l="1"/>
  <c r="M12" i="74"/>
  <c r="B21" i="74"/>
  <c r="B29" i="74" s="1"/>
  <c r="M14" i="74"/>
  <c r="K18" i="74"/>
  <c r="M18" i="74" l="1"/>
  <c r="B31" i="74" l="1"/>
  <c r="K9" i="19"/>
  <c r="K15" i="19" s="1"/>
  <c r="M16" i="11" l="1"/>
  <c r="N16" i="11" l="1"/>
  <c r="N13" i="11" s="1"/>
  <c r="N18" i="11" l="1"/>
  <c r="P16" i="11"/>
  <c r="R16" i="11" s="1"/>
  <c r="B15" i="11" l="1"/>
  <c r="B8" i="11"/>
  <c r="B17" i="11"/>
  <c r="B7" i="11"/>
  <c r="B6" i="11" l="1"/>
  <c r="B9" i="11"/>
  <c r="B5" i="19" l="1"/>
  <c r="B3" i="19" l="1"/>
  <c r="L4" i="19"/>
  <c r="H15" i="11" l="1"/>
  <c r="G17" i="11"/>
  <c r="I15" i="11" l="1"/>
  <c r="H17" i="11"/>
  <c r="H9" i="11"/>
  <c r="H6" i="11"/>
  <c r="H13" i="11"/>
  <c r="H8" i="11"/>
  <c r="L8" i="11" s="1"/>
  <c r="G15" i="11"/>
  <c r="G6" i="11"/>
  <c r="G13" i="11"/>
  <c r="H18" i="11" l="1"/>
  <c r="L17" i="11"/>
  <c r="M17" i="11" s="1"/>
  <c r="I13" i="11"/>
  <c r="L13" i="11" s="1"/>
  <c r="B13" i="11"/>
  <c r="L15" i="11"/>
  <c r="M15" i="11" s="1"/>
  <c r="F6" i="11"/>
  <c r="I9" i="11"/>
  <c r="F9" i="11"/>
  <c r="F18" i="11" l="1"/>
  <c r="P15" i="11"/>
  <c r="R15" i="11" s="1"/>
  <c r="P17" i="11"/>
  <c r="R17" i="11" s="1"/>
  <c r="M13" i="11"/>
  <c r="I6" i="11"/>
  <c r="G9" i="11"/>
  <c r="G18" i="11" s="1"/>
  <c r="L6" i="11" l="1"/>
  <c r="M6" i="11" s="1"/>
  <c r="I18" i="11"/>
  <c r="E21" i="11" s="1"/>
  <c r="P13" i="11"/>
  <c r="R13" i="11" s="1"/>
  <c r="D4" i="11" l="1"/>
  <c r="B4" i="11"/>
  <c r="P6" i="11"/>
  <c r="R6" i="11" s="1"/>
  <c r="E4" i="11"/>
  <c r="H4" i="11"/>
  <c r="F4" i="11"/>
  <c r="G4" i="11"/>
  <c r="I4" i="11"/>
  <c r="L9" i="11" l="1"/>
  <c r="L18" i="11" s="1"/>
  <c r="M10" i="11" l="1"/>
  <c r="P10" i="11" s="1"/>
  <c r="M11" i="11"/>
  <c r="P11" i="11" s="1"/>
  <c r="R11" i="11" l="1"/>
  <c r="S11" i="11" s="1"/>
  <c r="R10" i="11"/>
  <c r="S10" i="11" s="1"/>
  <c r="M14" i="11" l="1"/>
  <c r="P14" i="11" l="1"/>
  <c r="R14" i="11" s="1"/>
  <c r="S14" i="11" s="1"/>
  <c r="M4" i="19" l="1"/>
  <c r="L5" i="19" l="1"/>
  <c r="L8" i="19"/>
  <c r="J9" i="19"/>
  <c r="J15" i="19" s="1"/>
  <c r="M12" i="11"/>
  <c r="P12" i="11" s="1"/>
  <c r="M8" i="11"/>
  <c r="P8" i="11" s="1"/>
  <c r="B18" i="11"/>
  <c r="M5" i="19" l="1"/>
  <c r="M8" i="19"/>
  <c r="B19" i="11"/>
  <c r="R8" i="11"/>
  <c r="S8" i="11" s="1"/>
  <c r="L7" i="19"/>
  <c r="H9" i="19"/>
  <c r="H15" i="19" s="1"/>
  <c r="I9" i="19"/>
  <c r="I15" i="19" s="1"/>
  <c r="E9" i="19"/>
  <c r="E15" i="19" s="1"/>
  <c r="S15" i="11"/>
  <c r="M7" i="11"/>
  <c r="D9" i="19"/>
  <c r="D15" i="19" s="1"/>
  <c r="B9" i="19"/>
  <c r="B15" i="19" l="1"/>
  <c r="L15" i="19" s="1"/>
  <c r="P7" i="11"/>
  <c r="R7" i="11" s="1"/>
  <c r="S7" i="11" s="1"/>
  <c r="M7" i="19"/>
  <c r="H19" i="11"/>
  <c r="D19" i="11"/>
  <c r="F19" i="11"/>
  <c r="I19" i="11"/>
  <c r="R12" i="11"/>
  <c r="S12" i="11" s="1"/>
  <c r="M6" i="19"/>
  <c r="G19" i="11" l="1"/>
  <c r="E19" i="11"/>
  <c r="S17" i="11"/>
  <c r="M9" i="11"/>
  <c r="M18" i="11" l="1"/>
  <c r="P9" i="11"/>
  <c r="S6" i="11"/>
  <c r="B20" i="11" l="1"/>
  <c r="L20" i="11"/>
  <c r="P18" i="11"/>
  <c r="R9" i="11"/>
  <c r="R18" i="11" s="1"/>
  <c r="S9" i="11" l="1"/>
  <c r="L9" i="19"/>
  <c r="M3" i="19" l="1"/>
  <c r="M9" i="19"/>
  <c r="S18" i="11" l="1"/>
  <c r="S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Joshua Mettille</author>
  </authors>
  <commentList>
    <comment ref="J13" authorId="0" shapeId="0" xr:uid="{EA15B843-7D7D-4A80-89D0-F5BF5B0EDDEB}">
      <text>
        <r>
          <rPr>
            <b/>
            <sz val="9"/>
            <color indexed="81"/>
            <rFont val="Tahoma"/>
            <family val="2"/>
          </rPr>
          <t>Joshua Mettille:</t>
        </r>
        <r>
          <rPr>
            <sz val="9"/>
            <color indexed="81"/>
            <rFont val="Tahoma"/>
            <family val="2"/>
          </rPr>
          <t xml:space="preserve">
RO REC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400-000001000000}">
      <text>
        <r>
          <rPr>
            <b/>
            <sz val="8"/>
            <color indexed="81"/>
            <rFont val="Tahoma"/>
            <family val="2"/>
          </rPr>
          <t>WCNX:</t>
        </r>
        <r>
          <rPr>
            <sz val="8"/>
            <color indexed="81"/>
            <rFont val="Tahoma"/>
            <family val="2"/>
          </rPr>
          <t xml:space="preserve">
Includes the Bill Areas: Yakima County, Grand View, Granger, Moxee, Selah, Toppenish, Union Gap, Yakima City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500-000001000000}">
      <text>
        <r>
          <rPr>
            <b/>
            <sz val="8"/>
            <color indexed="81"/>
            <rFont val="Tahoma"/>
            <family val="2"/>
          </rPr>
          <t>WCNX:</t>
        </r>
        <r>
          <rPr>
            <sz val="8"/>
            <color indexed="81"/>
            <rFont val="Tahoma"/>
            <family val="2"/>
          </rPr>
          <t xml:space="preserve">
Bill Area:  Indian Nation.  Billed at contract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WCNX</author>
    <author>Joshua Mettille</author>
  </authors>
  <commentList>
    <comment ref="B1" authorId="0" shapeId="0" xr:uid="{00000000-0006-0000-0600-000001000000}">
      <text>
        <r>
          <rPr>
            <b/>
            <sz val="8"/>
            <color indexed="81"/>
            <rFont val="Tahoma"/>
            <family val="2"/>
          </rPr>
          <t>WCNX:</t>
        </r>
        <r>
          <rPr>
            <sz val="8"/>
            <color indexed="81"/>
            <rFont val="Tahoma"/>
            <family val="2"/>
          </rPr>
          <t xml:space="preserve">
Bill Area: Zillah.</t>
        </r>
      </text>
    </comment>
    <comment ref="E77" authorId="1" shapeId="0" xr:uid="{00000000-0006-0000-0600-000002000000}">
      <text>
        <r>
          <rPr>
            <b/>
            <sz val="9"/>
            <color indexed="81"/>
            <rFont val="Tahoma"/>
            <family val="2"/>
          </rPr>
          <t>Joshua Mettille:</t>
        </r>
        <r>
          <rPr>
            <sz val="9"/>
            <color indexed="81"/>
            <rFont val="Tahoma"/>
            <family val="2"/>
          </rPr>
          <t xml:space="preserve">
Code no longer being used so there is no updated amt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700-000001000000}">
      <text>
        <r>
          <rPr>
            <b/>
            <sz val="8"/>
            <color indexed="81"/>
            <rFont val="Tahoma"/>
            <family val="2"/>
          </rPr>
          <t xml:space="preserve">WCNX:
</t>
        </r>
        <r>
          <rPr>
            <sz val="8"/>
            <color indexed="81"/>
            <rFont val="Tahoma"/>
            <family val="2"/>
          </rPr>
          <t>Bill Area: Tieton.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800-000001000000}">
      <text>
        <r>
          <rPr>
            <b/>
            <sz val="8"/>
            <color indexed="81"/>
            <rFont val="Tahoma"/>
            <family val="2"/>
          </rPr>
          <t>WCNX:</t>
        </r>
        <r>
          <rPr>
            <sz val="8"/>
            <color indexed="81"/>
            <rFont val="Tahoma"/>
            <family val="2"/>
          </rPr>
          <t xml:space="preserve">
Bill Area:  Sunnyside.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900-000001000000}">
      <text>
        <r>
          <rPr>
            <b/>
            <sz val="8"/>
            <color indexed="81"/>
            <rFont val="Tahoma"/>
            <family val="2"/>
          </rPr>
          <t>WCNX:</t>
        </r>
        <r>
          <rPr>
            <sz val="8"/>
            <color indexed="81"/>
            <rFont val="Tahoma"/>
            <family val="2"/>
          </rPr>
          <t xml:space="preserve">
Includes the commercial recycling for all of the regulated bill areas:  Butlers's Cove, Lacey, Olympia, Summit Lake, Tumwater, Contract.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A00-000001000000}">
      <text>
        <r>
          <rPr>
            <b/>
            <sz val="8"/>
            <color indexed="81"/>
            <rFont val="Tahoma"/>
            <family val="2"/>
          </rPr>
          <t>WCNX:</t>
        </r>
        <r>
          <rPr>
            <sz val="8"/>
            <color indexed="81"/>
            <rFont val="Tahoma"/>
            <family val="2"/>
          </rPr>
          <t xml:space="preserve">
Mabton Bill Area.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WCNX</author>
  </authors>
  <commentList>
    <comment ref="B1" authorId="0" shapeId="0" xr:uid="{00000000-0006-0000-0B00-000001000000}">
      <text>
        <r>
          <rPr>
            <b/>
            <sz val="8"/>
            <color indexed="81"/>
            <rFont val="Tahoma"/>
            <family val="2"/>
          </rPr>
          <t>WCNX:</t>
        </r>
        <r>
          <rPr>
            <sz val="8"/>
            <color indexed="81"/>
            <rFont val="Tahoma"/>
            <family val="2"/>
          </rPr>
          <t xml:space="preserve">
Includes the Commercial Recycling Bill area.  Should also include any commercial recycling revenue included under the Regulated bill areas because that revenue should NOT be included on the "Yakima Regulated Price Out" tab.</t>
        </r>
      </text>
    </comment>
  </commentList>
</comments>
</file>

<file path=xl/sharedStrings.xml><?xml version="1.0" encoding="utf-8"?>
<sst xmlns="http://schemas.openxmlformats.org/spreadsheetml/2006/main" count="1793" uniqueCount="555">
  <si>
    <t>Total</t>
  </si>
  <si>
    <t>Service Code</t>
  </si>
  <si>
    <t>Service Code Description</t>
  </si>
  <si>
    <t>Revenue</t>
  </si>
  <si>
    <t>Customers</t>
  </si>
  <si>
    <t>RESIDENTIAL SERVICES</t>
  </si>
  <si>
    <t>RESIDENTIAL GARBAGE</t>
  </si>
  <si>
    <t>TOTAL RESIDENTIAL GARBAGE</t>
  </si>
  <si>
    <t>RESIDENTIAL RECYCLING</t>
  </si>
  <si>
    <t>TOTAL RESIDENTIAL RECYCLING</t>
  </si>
  <si>
    <t>RESIDENTIAL YARD WASTE</t>
  </si>
  <si>
    <t>TOTAL RESIDENTIAL YARD WASTE</t>
  </si>
  <si>
    <t>COMMERCIAL SERVICES</t>
  </si>
  <si>
    <t>COMMERCIAL GARBAGE</t>
  </si>
  <si>
    <t>TOTAL COMMERCIAL GARBAGE</t>
  </si>
  <si>
    <t>COMMERCIAL RECYCLING</t>
  </si>
  <si>
    <t>TOTAL COMMERCIAL RECYCLING</t>
  </si>
  <si>
    <t>DROP BOX SERVICES</t>
  </si>
  <si>
    <t>DROP BOX HAULS/RENTAL</t>
  </si>
  <si>
    <t>TOTAL DROP BOX HAULS/RENTAL</t>
  </si>
  <si>
    <t>PASSTHROUGH DISPOSAL</t>
  </si>
  <si>
    <t>TOTAL PASSTHROUGH DISPOSAL</t>
  </si>
  <si>
    <t>Service Charges</t>
  </si>
  <si>
    <t>FINCHG</t>
  </si>
  <si>
    <t>FINANCE CHARGE</t>
  </si>
  <si>
    <t>TOTAL SERVICE CHARGES</t>
  </si>
  <si>
    <t>TOTAL REVENUE</t>
  </si>
  <si>
    <t>Yakima Waste Systems, Inc. G-89</t>
  </si>
  <si>
    <t>Regulated Price Out</t>
  </si>
  <si>
    <t>20 GL 1X WK 1</t>
  </si>
  <si>
    <t>RL 32 GL 1X MO 1</t>
  </si>
  <si>
    <t>RL 32 GL 1X WK 1</t>
  </si>
  <si>
    <t>RL 32 GL 1X WK 2</t>
  </si>
  <si>
    <t>RL 32 GL 1X WK 3</t>
  </si>
  <si>
    <t>RL 32 GL 1X WK 4</t>
  </si>
  <si>
    <t>RL 32 GL 1X WK 5</t>
  </si>
  <si>
    <t>RL 32 GL 1X WK 6</t>
  </si>
  <si>
    <t>RL 48 GL 1X WK 1</t>
  </si>
  <si>
    <t>RL 64 GL 1X WK 1</t>
  </si>
  <si>
    <t>RL 96 GL 1X WK 1</t>
  </si>
  <si>
    <t>1 RL 32 GL ON CALL-RES</t>
  </si>
  <si>
    <t>EXTRA CAN, BAG, BOX - RES</t>
  </si>
  <si>
    <t>OVERSIZE CAN - RES</t>
  </si>
  <si>
    <t>SUNKEN CAN FEE - RES</t>
  </si>
  <si>
    <t>WALK IN 6-25' - RES</t>
  </si>
  <si>
    <t>WALK IN 26-50' - RES</t>
  </si>
  <si>
    <t>WALK IN 51-75' - RES</t>
  </si>
  <si>
    <t>WALK IN 76-100' - RES</t>
  </si>
  <si>
    <t>WALK IN 101-125' - RES</t>
  </si>
  <si>
    <t>REDELIVER FEE - RES</t>
  </si>
  <si>
    <t>REINSTATE FEE - RES</t>
  </si>
  <si>
    <t>TRIP FEE - RES</t>
  </si>
  <si>
    <t>TIME FEE 1 - RES</t>
  </si>
  <si>
    <t>ADJUSTMENT RESIDENTIAL</t>
  </si>
  <si>
    <t>RL020.0G1W001</t>
  </si>
  <si>
    <t>RL032.0G1M001</t>
  </si>
  <si>
    <t>RL032.0G1W001</t>
  </si>
  <si>
    <t>RL032.0G1W002</t>
  </si>
  <si>
    <t>RL032.0G1W003</t>
  </si>
  <si>
    <t>RL032.0G1W004</t>
  </si>
  <si>
    <t>RL032.0G1W005</t>
  </si>
  <si>
    <t>RL032.0G1W006</t>
  </si>
  <si>
    <t>RL048.0G1W001</t>
  </si>
  <si>
    <t>RL064.0G1W001</t>
  </si>
  <si>
    <t>RL096.0G1W001</t>
  </si>
  <si>
    <t>RL32R-OC</t>
  </si>
  <si>
    <t>EXTRA-RES</t>
  </si>
  <si>
    <t>OS-RES</t>
  </si>
  <si>
    <t>SUNKENCAN-RES</t>
  </si>
  <si>
    <t>WI1-RES</t>
  </si>
  <si>
    <t>WI2-RES</t>
  </si>
  <si>
    <t>WI3-RES</t>
  </si>
  <si>
    <t>WI4-RES</t>
  </si>
  <si>
    <t>WI5-RES</t>
  </si>
  <si>
    <t>REDEL-RES</t>
  </si>
  <si>
    <t>REINSTATE-RES</t>
  </si>
  <si>
    <t>TRIP-RES</t>
  </si>
  <si>
    <t>TIME-RES</t>
  </si>
  <si>
    <t>ADJ-RES</t>
  </si>
  <si>
    <t>SL064.0GEO001REC</t>
  </si>
  <si>
    <t>SL 64 GL EOW RECYCLE 1</t>
  </si>
  <si>
    <t>SL096.0GEO001GW</t>
  </si>
  <si>
    <t>SL 96 GL EOW GREENWASTE 1</t>
  </si>
  <si>
    <t>FL001.5Y1W001</t>
  </si>
  <si>
    <t>FL001.5Y2W001</t>
  </si>
  <si>
    <t>FL001.5Y3W001</t>
  </si>
  <si>
    <t>RL001.5Y1W001</t>
  </si>
  <si>
    <t>RL001.5Y2W001</t>
  </si>
  <si>
    <t>RL001.5Y3W001</t>
  </si>
  <si>
    <t>RL001.5Y5W001</t>
  </si>
  <si>
    <t>RL001.5YEO001</t>
  </si>
  <si>
    <t>FL003.0Y1W001</t>
  </si>
  <si>
    <t>FL003.0Y2W001</t>
  </si>
  <si>
    <t>FL003.0Y3W001</t>
  </si>
  <si>
    <t>FL003.0Y5W001</t>
  </si>
  <si>
    <t>FL004.0Y1W001</t>
  </si>
  <si>
    <t>FL004.0Y2W001</t>
  </si>
  <si>
    <t>FL004.0Y3W001</t>
  </si>
  <si>
    <t>FL004.0Y5W001</t>
  </si>
  <si>
    <t>FL006.0Y1W001</t>
  </si>
  <si>
    <t>FL006.0Y2W001</t>
  </si>
  <si>
    <t>FL006.0Y3W001</t>
  </si>
  <si>
    <t>FL006.0Y4W001</t>
  </si>
  <si>
    <t>FL006.0Y5W001</t>
  </si>
  <si>
    <t>FL008.0Y1W001</t>
  </si>
  <si>
    <t>FL004.0Y1W001CMP</t>
  </si>
  <si>
    <t>FL1.5TC-COMM</t>
  </si>
  <si>
    <t>RL1.5TC-COMM</t>
  </si>
  <si>
    <t>FL3TC-COMM</t>
  </si>
  <si>
    <t>FL4TC-COMM</t>
  </si>
  <si>
    <t>FL6TC-COMM</t>
  </si>
  <si>
    <t>RL032.0G1W001COMM</t>
  </si>
  <si>
    <t>RL032.0G1W002COMM</t>
  </si>
  <si>
    <t>RL032.0G1W003COMM</t>
  </si>
  <si>
    <t>RL032.0G1W004COMM</t>
  </si>
  <si>
    <t>RL048.0G1W001COMM</t>
  </si>
  <si>
    <t>RL064.0G1W001COMM</t>
  </si>
  <si>
    <t>RL096.0G1W001COMM</t>
  </si>
  <si>
    <t>EP1.5-COMM</t>
  </si>
  <si>
    <t>EP3-COMM</t>
  </si>
  <si>
    <t>EP4-COMM</t>
  </si>
  <si>
    <t>EP6-COMM</t>
  </si>
  <si>
    <t>EXTRA1TO4YD-COMM</t>
  </si>
  <si>
    <t>EXTRA5OVERYD-COMM</t>
  </si>
  <si>
    <t>EXTRA-COMM</t>
  </si>
  <si>
    <t>OS-COMM</t>
  </si>
  <si>
    <t>ROLL-COMM</t>
  </si>
  <si>
    <t>WI1-COMM</t>
  </si>
  <si>
    <t>WI4-COMM</t>
  </si>
  <si>
    <t>CLEAN-COMM</t>
  </si>
  <si>
    <t>REINSTATE-COMM</t>
  </si>
  <si>
    <t>TIME-COMM</t>
  </si>
  <si>
    <t>UNLCKC</t>
  </si>
  <si>
    <t>REDEL-COMM</t>
  </si>
  <si>
    <t>ADJ-COM</t>
  </si>
  <si>
    <t>1.5 YD 1X WK 1</t>
  </si>
  <si>
    <t>1.5 YD 2X WK 1</t>
  </si>
  <si>
    <t>1.5 YD 3X WK 1</t>
  </si>
  <si>
    <t>RL 1.5 YD 1X WK 1</t>
  </si>
  <si>
    <t>RL 1.5 YD 2X WK 1</t>
  </si>
  <si>
    <t>RL 1.5 YD 3X WK 1</t>
  </si>
  <si>
    <t>RL 1.5 YD 5X WK 1</t>
  </si>
  <si>
    <t>RL 1.5 YD EOW 1</t>
  </si>
  <si>
    <t>3 YD 1X WK 1</t>
  </si>
  <si>
    <t>3 YD 2X WK 1</t>
  </si>
  <si>
    <t>3 YD 3X WK 1</t>
  </si>
  <si>
    <t>3 YD 5X WK 1</t>
  </si>
  <si>
    <t>4 YD 1X WK 1</t>
  </si>
  <si>
    <t>4 YD 2X WK 1</t>
  </si>
  <si>
    <t>4 YD 3X WK 1</t>
  </si>
  <si>
    <t>FL 4 YD 5X WK 1</t>
  </si>
  <si>
    <t>6 YD 1X WK 1</t>
  </si>
  <si>
    <t>6 YD 2X WK 1</t>
  </si>
  <si>
    <t>6 YD 3X WK 1</t>
  </si>
  <si>
    <t>6 YD 4X WK 1</t>
  </si>
  <si>
    <t>6 YD 5X WK 1</t>
  </si>
  <si>
    <t>FL 8 YD 1X WK 1</t>
  </si>
  <si>
    <t>4 YD 1X WK COMP 1</t>
  </si>
  <si>
    <t>FL 1.5 YD TEMP - COMM</t>
  </si>
  <si>
    <t>RL TEMPORARY 1.5 YD-COMM</t>
  </si>
  <si>
    <t>FL 3 YD TEMP - COMM</t>
  </si>
  <si>
    <t>FL 4 YD TEMP - COMM</t>
  </si>
  <si>
    <t>FL 6 YD TEMP - COMM</t>
  </si>
  <si>
    <t>RL 32 GL 1X WK COMM 1</t>
  </si>
  <si>
    <t>RL 32 GL 1X WK COMM 2</t>
  </si>
  <si>
    <t>RL 32 GL 1X WK COMM 3</t>
  </si>
  <si>
    <t>RL 32 GL 1X WK COMM 4</t>
  </si>
  <si>
    <t>RL 48 GL 1X WK COMM 1</t>
  </si>
  <si>
    <t>RL 64 GL 1X WK COMM 1</t>
  </si>
  <si>
    <t>RL 96 GL 1X WK COMM 1</t>
  </si>
  <si>
    <t>RENTAL FEE 1.5 YD COMM</t>
  </si>
  <si>
    <t>RENTAL FEE 3 YD COMM</t>
  </si>
  <si>
    <t>RENTAL FEE 4 YD COMM</t>
  </si>
  <si>
    <t>RENTAL FEE 6 YD COMM</t>
  </si>
  <si>
    <t>RENTAL FEE 8 YD COMM</t>
  </si>
  <si>
    <t xml:space="preserve">RENTAL FEE 1.5 YD TEMP - </t>
  </si>
  <si>
    <t>RENTAL FEE 3 YD TEMP - CO</t>
  </si>
  <si>
    <t>RENTAL FEE 4YD TEMP - COM</t>
  </si>
  <si>
    <t>RENTAL FEE 6 YD TEMP - CO</t>
  </si>
  <si>
    <t>EXTRA PICK UP 1.5 YD - CO</t>
  </si>
  <si>
    <t>EXTRA PICK UP 3 YD - COMM</t>
  </si>
  <si>
    <t>EXTRA PICK UP 4 YD - COMM</t>
  </si>
  <si>
    <t>EXTRA PICK UP 6 YD - COMM</t>
  </si>
  <si>
    <t>EXTRA PU 1 TO 4YD - COMM</t>
  </si>
  <si>
    <t>EXTRA PU 5YD OVER - COMM</t>
  </si>
  <si>
    <t>EXTRA CAN, BAG, BOX - COM</t>
  </si>
  <si>
    <t>OVERSIZE CAN - COMM</t>
  </si>
  <si>
    <t>ROLL OUT CHARGE - COMM</t>
  </si>
  <si>
    <t>CONTAINER CLEANING FEE -</t>
  </si>
  <si>
    <t>DELIVERY FEE 1.5YD - COMM</t>
  </si>
  <si>
    <t>DELIVERY FEE 3YD - COMM</t>
  </si>
  <si>
    <t>DELIVERY FEE 4YD - COMM</t>
  </si>
  <si>
    <t>DELIVERY FEE 6YD - COMM</t>
  </si>
  <si>
    <t>REINSTATE FEE - COMM</t>
  </si>
  <si>
    <t>TIME FEE 1 - COMM</t>
  </si>
  <si>
    <t>TRIP FEE - COMM</t>
  </si>
  <si>
    <t>UNLATCHING FEE-COMM</t>
  </si>
  <si>
    <t>UNLOCKING FEE - COMM</t>
  </si>
  <si>
    <t>REDELIVER FEE LVL 1 - COM</t>
  </si>
  <si>
    <t>ADJUSTMENT COMMERCIAL</t>
  </si>
  <si>
    <t>HAUL20-RO</t>
  </si>
  <si>
    <t>HAUL30-RO</t>
  </si>
  <si>
    <t>HAUL40-RO</t>
  </si>
  <si>
    <t>HAUL50-RO</t>
  </si>
  <si>
    <t>HAUL10-CP</t>
  </si>
  <si>
    <t>HAUL20-CP</t>
  </si>
  <si>
    <t>HAUL25-CP</t>
  </si>
  <si>
    <t>HAUL30-CP</t>
  </si>
  <si>
    <t>HAUL35-CP</t>
  </si>
  <si>
    <t>HAUL40-CP</t>
  </si>
  <si>
    <t>HAUL20TEMP-RO</t>
  </si>
  <si>
    <t>HAUL30TEMP-RO</t>
  </si>
  <si>
    <t>HAUL40TEMP-RO</t>
  </si>
  <si>
    <t>DEL-RO</t>
  </si>
  <si>
    <t>RENT20MO-RO</t>
  </si>
  <si>
    <t>RENT30MO-RO</t>
  </si>
  <si>
    <t>RENT40MO-RO</t>
  </si>
  <si>
    <t>RENT20DAY-RO</t>
  </si>
  <si>
    <t>RENT30DAY-RO</t>
  </si>
  <si>
    <t>RENT40DAY-RO</t>
  </si>
  <si>
    <t>MILE-RO</t>
  </si>
  <si>
    <t>TIME-RO</t>
  </si>
  <si>
    <t>ADJ-RO</t>
  </si>
  <si>
    <t>HAUL 20 YD - RO</t>
  </si>
  <si>
    <t>HAUL 30 YD - RO</t>
  </si>
  <si>
    <t>HAUL 40 YD - RO</t>
  </si>
  <si>
    <t>HAUL 50 YD - RO</t>
  </si>
  <si>
    <t>HAUL 10-18YD COMP - RO</t>
  </si>
  <si>
    <t>COMPACTOR HAUL 20 YD - RO</t>
  </si>
  <si>
    <t>COMPACTOR HAUL 25 YD - RO</t>
  </si>
  <si>
    <t>COMPACTOR HAUL 30 YD</t>
  </si>
  <si>
    <t>COMPACTOR HAUL 35 YD - RO</t>
  </si>
  <si>
    <t>COMPACTOR HAUL 40 YD</t>
  </si>
  <si>
    <t>HAUL 20 YD TEMP - RO</t>
  </si>
  <si>
    <t>HAUL 30 YD TEMP - RO</t>
  </si>
  <si>
    <t>HAUL 40 YD TEMP - RO</t>
  </si>
  <si>
    <t>DELIVERY FEE - RO</t>
  </si>
  <si>
    <t>RENTAL FEE 20 YD MONTHLY</t>
  </si>
  <si>
    <t>RENTAL FEE 30 YD MONTHLY</t>
  </si>
  <si>
    <t>RENTAL FEE 40 YD MONTHLY</t>
  </si>
  <si>
    <t>RENTAL FEE 20 YD DAILY</t>
  </si>
  <si>
    <t>RENTAL FEE 30 YD DAILY</t>
  </si>
  <si>
    <t>RENTAL FEE 40 YD DAILY</t>
  </si>
  <si>
    <t>RENTAL FEE 30 YD REC-RO</t>
  </si>
  <si>
    <t>MILEAGE FEE - RO</t>
  </si>
  <si>
    <t>TIME FEE - RO</t>
  </si>
  <si>
    <t>ADJUSTMENT ROLL OFF</t>
  </si>
  <si>
    <t>DISP-RO</t>
  </si>
  <si>
    <t>DISPOSAL CHARGE - RO</t>
  </si>
  <si>
    <t>ADJ-FIN</t>
  </si>
  <si>
    <t>RETCKC</t>
  </si>
  <si>
    <t>ADJUSTMENT FINANCE CHARGE</t>
  </si>
  <si>
    <t>RETURN CHECK CHARGE</t>
  </si>
  <si>
    <t>Yakima Waste Systems, Inc.</t>
  </si>
  <si>
    <t>RL032.0G1W001SNR</t>
  </si>
  <si>
    <t>RL 32 GL 1X WK SENIOR 1</t>
  </si>
  <si>
    <t>RL002.0Y1W001</t>
  </si>
  <si>
    <t>RL002.0Y2W001</t>
  </si>
  <si>
    <t>RL002.0Y3W001</t>
  </si>
  <si>
    <t>EP2-COMM</t>
  </si>
  <si>
    <t>RL 2 YD 1X WK 1</t>
  </si>
  <si>
    <t>RL 2 YD 2X WK 1</t>
  </si>
  <si>
    <t>RL 2 YD 3X WK 1</t>
  </si>
  <si>
    <t>RENTAL FEE 2 YD COMM</t>
  </si>
  <si>
    <t>EXTRA PICK UP 2 YD - COMM</t>
  </si>
  <si>
    <t>FL003.0Y1W001REC</t>
  </si>
  <si>
    <t>FL004.0Y1W001REC</t>
  </si>
  <si>
    <t>FL 3 YD 1X WK RECYCLE 1</t>
  </si>
  <si>
    <t>FL 4 YD 1X WK RECYCLE 1</t>
  </si>
  <si>
    <t>Indian Nation - Non-Regulated</t>
  </si>
  <si>
    <t>Zillah - Non-Regulated</t>
  </si>
  <si>
    <t>Tieton - Non-Regulated</t>
  </si>
  <si>
    <t>Sunnyside - Non-Regulated</t>
  </si>
  <si>
    <t>Naches - Non-Regulated</t>
  </si>
  <si>
    <t>Mabton - Non-Regulated</t>
  </si>
  <si>
    <t>Commercial Recycling - Non-Regulated</t>
  </si>
  <si>
    <t>RL001.25Y1W001REC</t>
  </si>
  <si>
    <t xml:space="preserve">RL 1.25 YD 1X WK RECYCLE </t>
  </si>
  <si>
    <t>RL001.5Y1W001REC</t>
  </si>
  <si>
    <t>RL 1.5 YD 1X WK RECYCLE 1</t>
  </si>
  <si>
    <t>RL001.5Y2W001REC</t>
  </si>
  <si>
    <t>RL 1.5 YD 2X WK RECYCLE 1</t>
  </si>
  <si>
    <t>FL003.0Y2W001REC</t>
  </si>
  <si>
    <t>FL 3 YD 2X WK RECYCLE 1</t>
  </si>
  <si>
    <t>FL003.0Y3W001REC</t>
  </si>
  <si>
    <t>FL 3 YD 3X WK RECYCLE 1</t>
  </si>
  <si>
    <t>FL004.0Y2W001REC</t>
  </si>
  <si>
    <t>FL 4 YD 2X WK RECYCLE 1</t>
  </si>
  <si>
    <t>FL004.0Y3W001REC</t>
  </si>
  <si>
    <t>FL 4 YD 3X WK RECYCLE 1</t>
  </si>
  <si>
    <t>FL004.0Y4W001REC</t>
  </si>
  <si>
    <t>FL 4 YD 4X WK RECYCLE 1</t>
  </si>
  <si>
    <t>FL006.0Y1W001REC</t>
  </si>
  <si>
    <t>FL 6 YD 1X WK RECYCLE 1</t>
  </si>
  <si>
    <t>FL 6 YD 2X WK 1</t>
  </si>
  <si>
    <t>FL006.0Y2W001REC</t>
  </si>
  <si>
    <t>FL 6 YD 2X WK RECYCLE 1</t>
  </si>
  <si>
    <t>FL006.0Y3W001REC</t>
  </si>
  <si>
    <t>FL 6 YD 3X WK RECYCLE 1</t>
  </si>
  <si>
    <t>RECCOMSVC</t>
  </si>
  <si>
    <t>COMMERCIAL RECYCLE SERVICE</t>
  </si>
  <si>
    <t>RL096.0G1W001REC</t>
  </si>
  <si>
    <t>RL 96 GL 1X WK REC COMM 1</t>
  </si>
  <si>
    <t>STGRNT</t>
  </si>
  <si>
    <t>STORAGE CONTAINER RENT</t>
  </si>
  <si>
    <t>Indian Nation</t>
  </si>
  <si>
    <t>Zillah</t>
  </si>
  <si>
    <t>Sunnyside</t>
  </si>
  <si>
    <t>Naches</t>
  </si>
  <si>
    <t>Mabton</t>
  </si>
  <si>
    <t>Rate</t>
  </si>
  <si>
    <t>PER GL</t>
  </si>
  <si>
    <t>Difference</t>
  </si>
  <si>
    <t>Commercial Recycling</t>
  </si>
  <si>
    <t>Revenue Summary &amp; GL Recon - Year to Date</t>
  </si>
  <si>
    <t>TOTAL</t>
  </si>
  <si>
    <t>Resi MSW</t>
  </si>
  <si>
    <t>Resi Recycle</t>
  </si>
  <si>
    <t>YW</t>
  </si>
  <si>
    <t>Comm MSW</t>
  </si>
  <si>
    <t>MF MSW</t>
  </si>
  <si>
    <t>MF Recycling</t>
  </si>
  <si>
    <t>Roll Off MSW</t>
  </si>
  <si>
    <t>Roll Off Recycling</t>
  </si>
  <si>
    <t>Pass-Through</t>
  </si>
  <si>
    <t>Yakima Reg</t>
  </si>
  <si>
    <t xml:space="preserve">Zillah </t>
  </si>
  <si>
    <t>Tieton</t>
  </si>
  <si>
    <t>YFUEL-SERVICE</t>
  </si>
  <si>
    <t>FUEL &amp; MATERIAL SURCHARGE</t>
  </si>
  <si>
    <t>RENT1.5-COMM</t>
  </si>
  <si>
    <t>RENT1.5TEMP-COMM</t>
  </si>
  <si>
    <t>RENT3-COMM</t>
  </si>
  <si>
    <t>RENT3TEMP-COMM</t>
  </si>
  <si>
    <t>RENT4-COMM</t>
  </si>
  <si>
    <t>RENT4TEMP-COMM</t>
  </si>
  <si>
    <t>RENT6-COMM</t>
  </si>
  <si>
    <t>RENT6TEMP-COMM</t>
  </si>
  <si>
    <t>RENT8-COMM</t>
  </si>
  <si>
    <t>DEL1.5-COMM</t>
  </si>
  <si>
    <t>DEL3-COMM</t>
  </si>
  <si>
    <t>DEL4-COMM</t>
  </si>
  <si>
    <t>DEL6-COMM</t>
  </si>
  <si>
    <t>UNLATCH-COMM</t>
  </si>
  <si>
    <t>RENT2-COMM</t>
  </si>
  <si>
    <t>HAUL20REC-RO</t>
  </si>
  <si>
    <t>FL 1.5 YD 1X WK 1</t>
  </si>
  <si>
    <t>HAUL 20 YD RECYCLE - RO</t>
  </si>
  <si>
    <t>FL 6 YD 1X WK 1</t>
  </si>
  <si>
    <t>FL 3 YD 1X WK 1</t>
  </si>
  <si>
    <t>FL 3 YD 2X WK 1</t>
  </si>
  <si>
    <t>FL 4 YD 1X WK 1</t>
  </si>
  <si>
    <t>FL 4 YD 2X WK 1</t>
  </si>
  <si>
    <t>FL 4 YD 3X WK 1</t>
  </si>
  <si>
    <t>FL 6 YD 3X WK 1</t>
  </si>
  <si>
    <t>RENT30REC-RO</t>
  </si>
  <si>
    <t>HAUL30REC-RO</t>
  </si>
  <si>
    <t>HAUL 30 YD RECYCLE - RO</t>
  </si>
  <si>
    <t>HAUL40REC-RO</t>
  </si>
  <si>
    <t>HAUL 40 YD RECYCLE - RO</t>
  </si>
  <si>
    <t>HAULREC-CP</t>
  </si>
  <si>
    <t>HAUL RECYCLE - CP</t>
  </si>
  <si>
    <t>REDEL3-COMM</t>
  </si>
  <si>
    <t>REDELIVERY FEE 3 YD - COMM</t>
  </si>
  <si>
    <t>REDEL1.5-COMM</t>
  </si>
  <si>
    <t>REDELIVERY FEE 1.5 YD - COMM</t>
  </si>
  <si>
    <t>FL001.5Y5W001</t>
  </si>
  <si>
    <t>FL 1.5 YD 5X WK 1</t>
  </si>
  <si>
    <t>RL032.0G1W005COMM</t>
  </si>
  <si>
    <t>FL008.0Y2W001</t>
  </si>
  <si>
    <t>CLEAN40-RO</t>
  </si>
  <si>
    <t>CLEAN20-RO</t>
  </si>
  <si>
    <t>Adj Total</t>
  </si>
  <si>
    <t>RO</t>
  </si>
  <si>
    <t>Comm</t>
  </si>
  <si>
    <t>Comm Rec</t>
  </si>
  <si>
    <t>Resi</t>
  </si>
  <si>
    <t>Resi Recy</t>
  </si>
  <si>
    <t>YD</t>
  </si>
  <si>
    <t>Regulated</t>
  </si>
  <si>
    <t>YIN</t>
  </si>
  <si>
    <t>Non Reg</t>
  </si>
  <si>
    <t>Grand Total</t>
  </si>
  <si>
    <t>Non Reg Total</t>
  </si>
  <si>
    <t>FL 8 YD 2X WK 1</t>
  </si>
  <si>
    <t>Average</t>
  </si>
  <si>
    <t>COMPACTOR HAUL 30 YD - RO</t>
  </si>
  <si>
    <t>ADJ COMMERCIAL</t>
  </si>
  <si>
    <t>WALK IN 76-100 FT - COMM</t>
  </si>
  <si>
    <t>EXTRA CAN, BAG, BOX-COMM</t>
  </si>
  <si>
    <t>EXTRA CAN, BAG, BOX-RES</t>
  </si>
  <si>
    <t>FL 3 YD 3X WK 1</t>
  </si>
  <si>
    <t>WALK IN 5-25 FT - COMM</t>
  </si>
  <si>
    <t>WALK IN 26-50 FT - RES</t>
  </si>
  <si>
    <t>LATE FEE</t>
  </si>
  <si>
    <t>STORAGE</t>
  </si>
  <si>
    <t>32 GL 1X WK COMM 5</t>
  </si>
  <si>
    <t>CONT CLEANING FEE - COMM</t>
  </si>
  <si>
    <t>RENT20REC-RO</t>
  </si>
  <si>
    <t>RENTAL FEE 20 YD RECYCLE - RO</t>
  </si>
  <si>
    <t>FL008.0Y3W001</t>
  </si>
  <si>
    <t>FL 8 YD 3X WK 1</t>
  </si>
  <si>
    <t>R64/96G1W1</t>
  </si>
  <si>
    <t>64 &amp; 96 GL 1X WK SVC</t>
  </si>
  <si>
    <t>R64G1W2</t>
  </si>
  <si>
    <t>64 GL 1X WK 2</t>
  </si>
  <si>
    <t>Accruals</t>
  </si>
  <si>
    <t>CLEANING FEE 20 YD - RO</t>
  </si>
  <si>
    <t>CARTREPL-COM</t>
  </si>
  <si>
    <t>CART REPLACEMENT - COMM</t>
  </si>
  <si>
    <t>DRIVEIN1-RES</t>
  </si>
  <si>
    <t xml:space="preserve">DRIVE IN 125-250' - RES </t>
  </si>
  <si>
    <t>DRIVE-IN1 RES MTHLY</t>
  </si>
  <si>
    <t>DRIVE IN 125-250' - RES MONTHLY</t>
  </si>
  <si>
    <t>DRIVEINEOW1-RES</t>
  </si>
  <si>
    <t>DRIVE IN 125-250' - RES EOW</t>
  </si>
  <si>
    <t>Check</t>
  </si>
  <si>
    <t>Average Customers</t>
  </si>
  <si>
    <t>DRIVEIN1-COM</t>
  </si>
  <si>
    <t>TOTAL RESIDENTIAL RECYCLE</t>
  </si>
  <si>
    <t>Storage</t>
  </si>
  <si>
    <t>Reclasses</t>
  </si>
  <si>
    <t>Total Revenue</t>
  </si>
  <si>
    <t>STORAGE - ROLL OFF</t>
  </si>
  <si>
    <t>TOTAL STORAGE ROLL-OFF</t>
  </si>
  <si>
    <t>STORAGE ACCOUNTING</t>
  </si>
  <si>
    <t>TOTAL STORAGE ACCOUNTING</t>
  </si>
  <si>
    <t>TOTAL COMMERCIAL RECYCLING REVENUE</t>
  </si>
  <si>
    <t>TOTAL STORAGE REVENUE</t>
  </si>
  <si>
    <t>City Billed/Collected Revenue (for bad debt calc)</t>
  </si>
  <si>
    <t>May</t>
  </si>
  <si>
    <t>Pricing/Customer Count</t>
  </si>
  <si>
    <t>CUST</t>
  </si>
  <si>
    <t>TOTAL DROP BOX SERVICES</t>
  </si>
  <si>
    <t>RENT50REC-RO</t>
  </si>
  <si>
    <t>RENTAL FEE 50 YD REC-RO</t>
  </si>
  <si>
    <t>RETCK</t>
  </si>
  <si>
    <t>RETURN CHECK</t>
  </si>
  <si>
    <t>UNCLAIMED</t>
  </si>
  <si>
    <t>UNCLAIMED PROPERTY</t>
  </si>
  <si>
    <t>DRIVE IN COMMERCIAL</t>
  </si>
  <si>
    <t>DRIVEINEOW-COM</t>
  </si>
  <si>
    <t>DRIVE IN EOW COMM</t>
  </si>
  <si>
    <t>DELTEMP-COMM</t>
  </si>
  <si>
    <t>DELIVERY FEE TEMP-COMM</t>
  </si>
  <si>
    <t>EXTRA1-4YDS-REC</t>
  </si>
  <si>
    <t>EXTRA YARDAGE 1-4 YARD RE</t>
  </si>
  <si>
    <t>EXTRARES-REC</t>
  </si>
  <si>
    <t xml:space="preserve">EXTRA RESI REC BAG, BOX, </t>
  </si>
  <si>
    <t>EP1.5-REC</t>
  </si>
  <si>
    <t>EXTRA PICKUP 1.5 YD RECYC</t>
  </si>
  <si>
    <t>EP3-REC</t>
  </si>
  <si>
    <t>EXTRA PICKUP 3 YD RECYCLE</t>
  </si>
  <si>
    <t>EP6-REC</t>
  </si>
  <si>
    <t>EXTRA PICK UP 6 YD RECYCL</t>
  </si>
  <si>
    <t>EP4-REC</t>
  </si>
  <si>
    <t>EXTRA PICKUP 4 YD RECYCLE</t>
  </si>
  <si>
    <t>EXTRAYDG-COMM</t>
  </si>
  <si>
    <t>EXTRA YARDAGE - COMM</t>
  </si>
  <si>
    <t>EXTRA5OVERYD-REC</t>
  </si>
  <si>
    <t>EXTRA YARDAGE OVER 5 YD R</t>
  </si>
  <si>
    <t>C19-ADJFIN</t>
  </si>
  <si>
    <t>FINANCE CHARGE ADJUSTMENT</t>
  </si>
  <si>
    <t>EXTRACOMM-REC</t>
  </si>
  <si>
    <t xml:space="preserve">EXTRA COMM REC BAG, BOX, </t>
  </si>
  <si>
    <t xml:space="preserve">BILL AREAS:  </t>
  </si>
  <si>
    <t>Grandview, Granger, Moxee, Selah, Toppenish, Yakima City and Yakima County</t>
  </si>
  <si>
    <t>TRIP-COMM</t>
  </si>
  <si>
    <t>MILE-ROREC</t>
  </si>
  <si>
    <t>MILEAGE FEE - RO RECYCLE</t>
  </si>
  <si>
    <t>EXTRA-RES64</t>
  </si>
  <si>
    <t>EXTRA 64 GAL CART</t>
  </si>
  <si>
    <t>EXTRA-RES96</t>
  </si>
  <si>
    <t>EXTRA 96 GAL CART</t>
  </si>
  <si>
    <t>EXTRA-RES48</t>
  </si>
  <si>
    <t>EXTRA 48 GAL CART</t>
  </si>
  <si>
    <t>Covid Recovery</t>
  </si>
  <si>
    <t>DRIVE IN 125-250 - COMM</t>
  </si>
  <si>
    <t>DRIVEIN1-COMM</t>
  </si>
  <si>
    <t>RL 1.25 YD 1X WK RECYCLE</t>
  </si>
  <si>
    <t>EXTRA COMM REC BAG, BOX,</t>
  </si>
  <si>
    <t>DRIVE IN 125-250 - RES</t>
  </si>
  <si>
    <t>FL004.0Y4W001</t>
  </si>
  <si>
    <t>FL 4 YD 4X WK 1</t>
  </si>
  <si>
    <t>UNLATCH-REC</t>
  </si>
  <si>
    <t>UNLATCHING FEE - REC</t>
  </si>
  <si>
    <t>UNLCKC-REC</t>
  </si>
  <si>
    <t>UNLOCKING FEE - REC</t>
  </si>
  <si>
    <t>ROLL-COMMREC</t>
  </si>
  <si>
    <t>ROLL OUT COMM RECYCLE</t>
  </si>
  <si>
    <t>Residential MSW</t>
  </si>
  <si>
    <t>FSC</t>
  </si>
  <si>
    <t>ADJFUEL-RES</t>
  </si>
  <si>
    <t>ADJUSTMENT FUEL SURCHARGE - RES</t>
  </si>
  <si>
    <t>ADJFUEL-COMM</t>
  </si>
  <si>
    <t>ADJUSTMENT FUEL SURCHARGE - COMM</t>
  </si>
  <si>
    <t>Automation PI</t>
  </si>
  <si>
    <t xml:space="preserve">Contract Renewal </t>
  </si>
  <si>
    <t>N/A after contract renewal 11/1/2022</t>
  </si>
  <si>
    <t>Revenue % by month</t>
  </si>
  <si>
    <t>2023 Contract</t>
  </si>
  <si>
    <t>Disposal PI</t>
  </si>
  <si>
    <t>2023 CPI</t>
  </si>
  <si>
    <t>2023 Disp PI</t>
  </si>
  <si>
    <t>CPI</t>
  </si>
  <si>
    <t>Disp PI</t>
  </si>
  <si>
    <t xml:space="preserve">2023 Contract </t>
  </si>
  <si>
    <t xml:space="preserve">Tariff </t>
  </si>
  <si>
    <t>Page</t>
  </si>
  <si>
    <t>Cart</t>
  </si>
  <si>
    <t>Container</t>
  </si>
  <si>
    <t>Drop Box</t>
  </si>
  <si>
    <t>Quantity</t>
  </si>
  <si>
    <t>Count</t>
  </si>
  <si>
    <t>Container Count by LOB</t>
  </si>
  <si>
    <t>Recycling Carts</t>
  </si>
  <si>
    <t>Recycling Bins</t>
  </si>
  <si>
    <t>Roll-Off</t>
  </si>
  <si>
    <t>Roll-Off Recycle</t>
  </si>
  <si>
    <t>Commercial - Carts</t>
  </si>
  <si>
    <t>Commercial - Containers</t>
  </si>
  <si>
    <t>Commercial Recycling - Carts</t>
  </si>
  <si>
    <t>Commercial Recycling - Containers</t>
  </si>
  <si>
    <t>Multi-Family Recycling - Carts</t>
  </si>
  <si>
    <t>Multi-Family Recycling - Containers</t>
  </si>
  <si>
    <t>Yard Waste</t>
  </si>
  <si>
    <t>Comm Recy-Storage</t>
  </si>
  <si>
    <t>Total Non Reg</t>
  </si>
  <si>
    <t>Container Count by Area</t>
  </si>
  <si>
    <t>Company Owned Containers</t>
  </si>
  <si>
    <t>Less Customers Getting Carts</t>
  </si>
  <si>
    <t>Revised Customer Count</t>
  </si>
  <si>
    <t>SURCHG-COMM</t>
  </si>
  <si>
    <t>RES CUST W/COMM CONTAINER</t>
  </si>
  <si>
    <t>June</t>
  </si>
  <si>
    <t>July</t>
  </si>
  <si>
    <t>August</t>
  </si>
  <si>
    <t>September</t>
  </si>
  <si>
    <t>October</t>
  </si>
  <si>
    <t>November</t>
  </si>
  <si>
    <t>December</t>
  </si>
  <si>
    <t>January</t>
  </si>
  <si>
    <t>February</t>
  </si>
  <si>
    <t>March</t>
  </si>
  <si>
    <t>April</t>
  </si>
  <si>
    <t>2024 Contract</t>
  </si>
  <si>
    <t>6/1/2023-5/31/2024</t>
  </si>
  <si>
    <t>DISP PI</t>
  </si>
  <si>
    <t>2024 CPI</t>
  </si>
  <si>
    <t>2024 CPI True Up</t>
  </si>
  <si>
    <t>UTC Increase</t>
  </si>
  <si>
    <t>Cust Owned Compactor</t>
  </si>
  <si>
    <t>Cust Ownd Comp</t>
  </si>
  <si>
    <t>MSW</t>
  </si>
  <si>
    <t>Rec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</si>
</sst>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 ;\(&quot;$&quot;#,##0\)"/>
    <numFmt numFmtId="168" formatCode="_(* #,##0.00000_);_(* \(#,##0.00000\);_(* &quot;-&quot;??_);_(@_)"/>
  </numFmts>
  <fonts count="96">
    <font>
      <sz val="11"/>
      <color theme="1"/>
      <name val="Calibri"/>
      <family val="2"/>
      <scheme val="minor"/>
    </font>
    <font>
      <sz val="11"/>
      <color theme="1"/>
      <name val="Calibri"/>
      <family val="2"/>
      <scheme val="minor"/>
    </font>
    <font>
      <b/>
      <sz val="10"/>
      <color theme="1"/>
      <name val="Calibri"/>
      <family val="2"/>
      <scheme val="minor"/>
    </font>
    <font>
      <sz val="11"/>
      <color indexed="8"/>
      <name val="Arial"/>
      <family val="2"/>
    </font>
    <font>
      <sz val="9"/>
      <color indexed="8"/>
      <name val="Calibri"/>
      <family val="2"/>
    </font>
    <font>
      <b/>
      <sz val="9"/>
      <color indexed="8"/>
      <name val="Calibri"/>
      <family val="2"/>
    </font>
    <font>
      <sz val="9"/>
      <color indexed="8"/>
      <name val="Calibri"/>
      <family val="2"/>
      <scheme val="minor"/>
    </font>
    <font>
      <b/>
      <sz val="9"/>
      <color indexed="50"/>
      <name val="Calibri"/>
      <family val="2"/>
    </font>
    <font>
      <b/>
      <u/>
      <sz val="9"/>
      <color indexed="8"/>
      <name val="Calibri"/>
      <family val="2"/>
      <scheme val="minor"/>
    </font>
    <font>
      <b/>
      <sz val="9"/>
      <color indexed="8"/>
      <name val="Calibri"/>
      <family val="2"/>
      <scheme val="minor"/>
    </font>
    <font>
      <sz val="10"/>
      <name val="Arial"/>
      <family val="2"/>
    </font>
    <font>
      <sz val="11"/>
      <name val="Calibri"/>
      <family val="2"/>
      <scheme val="minor"/>
    </font>
    <font>
      <b/>
      <sz val="9"/>
      <name val="Calibri"/>
      <family val="2"/>
    </font>
    <font>
      <sz val="11"/>
      <color rgb="FFFF0000"/>
      <name val="Calibri"/>
      <family val="2"/>
    </font>
    <font>
      <sz val="9"/>
      <color theme="1"/>
      <name val="Calibri"/>
      <family val="2"/>
      <scheme val="minor"/>
    </font>
    <font>
      <sz val="11"/>
      <color indexed="8"/>
      <name val="Calibri"/>
      <family val="2"/>
      <scheme val="minor"/>
    </font>
    <font>
      <sz val="11"/>
      <color indexed="8"/>
      <name val="Calibri"/>
      <family val="2"/>
    </font>
    <font>
      <sz val="10"/>
      <color theme="1"/>
      <name val="Calibri"/>
      <family val="2"/>
      <scheme val="minor"/>
    </font>
    <font>
      <b/>
      <sz val="8"/>
      <color indexed="81"/>
      <name val="Tahoma"/>
      <family val="2"/>
    </font>
    <font>
      <sz val="8"/>
      <color indexed="81"/>
      <name val="Tahoma"/>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color indexed="8"/>
      <name val="Calibri"/>
      <family val="2"/>
      <scheme val="minor"/>
    </font>
    <font>
      <b/>
      <sz val="10"/>
      <color indexed="8"/>
      <name val="Calibri"/>
      <family val="2"/>
      <scheme val="minor"/>
    </font>
    <font>
      <b/>
      <sz val="10"/>
      <color indexed="50"/>
      <name val="Calibri"/>
      <family val="2"/>
      <scheme val="minor"/>
    </font>
    <font>
      <b/>
      <u/>
      <sz val="10"/>
      <color indexed="8"/>
      <name val="Calibri"/>
      <family val="2"/>
      <scheme val="minor"/>
    </font>
    <font>
      <sz val="10"/>
      <name val="Calibri"/>
      <family val="2"/>
      <scheme val="minor"/>
    </font>
    <font>
      <b/>
      <sz val="10"/>
      <name val="Calibri"/>
      <family val="2"/>
      <scheme val="minor"/>
    </font>
    <font>
      <sz val="10"/>
      <color rgb="FFFF0000"/>
      <name val="Calibri"/>
      <family val="2"/>
      <scheme val="minor"/>
    </font>
    <font>
      <sz val="10"/>
      <color indexed="8"/>
      <name val="Calibri"/>
      <family val="2"/>
    </font>
    <font>
      <b/>
      <sz val="10"/>
      <color indexed="8"/>
      <name val="Calibri"/>
      <family val="2"/>
    </font>
    <font>
      <b/>
      <sz val="10"/>
      <color indexed="50"/>
      <name val="Calibri"/>
      <family val="2"/>
    </font>
    <font>
      <b/>
      <sz val="10"/>
      <name val="Calibri"/>
      <family val="2"/>
    </font>
    <font>
      <sz val="10"/>
      <color rgb="FFFF0000"/>
      <name val="Calibri"/>
      <family val="2"/>
    </font>
    <font>
      <b/>
      <sz val="11"/>
      <color theme="1"/>
      <name val="Calibri"/>
      <family val="2"/>
      <scheme val="minor"/>
    </font>
    <font>
      <sz val="10"/>
      <color indexed="8"/>
      <name val="Arial"/>
      <family val="2"/>
    </font>
    <font>
      <sz val="12"/>
      <name val="Arial"/>
      <family val="2"/>
    </font>
    <font>
      <sz val="8"/>
      <name val="Arial"/>
      <family val="2"/>
    </font>
    <font>
      <b/>
      <sz val="9"/>
      <color theme="1"/>
      <name val="Calibri"/>
      <family val="2"/>
      <scheme val="minor"/>
    </font>
    <font>
      <sz val="10"/>
      <name val="Arial"/>
      <family val="2"/>
    </font>
    <font>
      <sz val="10"/>
      <color indexed="8"/>
      <name val="Arial"/>
      <family val="2"/>
    </font>
    <font>
      <sz val="11"/>
      <color rgb="FF006100"/>
      <name val="Calibri"/>
      <family val="2"/>
      <scheme val="minor"/>
    </font>
    <font>
      <b/>
      <sz val="11"/>
      <color indexed="10"/>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61"/>
      <name val="Calibri"/>
      <family val="2"/>
    </font>
    <font>
      <u/>
      <sz val="11"/>
      <color theme="10"/>
      <name val="Calibri"/>
      <family val="2"/>
    </font>
    <font>
      <sz val="11"/>
      <color indexed="61"/>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8"/>
      <color indexed="56"/>
      <name val="Arial"/>
      <family val="2"/>
    </font>
    <font>
      <sz val="12"/>
      <name val="Arial MT"/>
    </font>
    <font>
      <b/>
      <u/>
      <sz val="11"/>
      <name val="Arial"/>
      <family val="2"/>
    </font>
    <font>
      <b/>
      <sz val="18"/>
      <color indexed="61"/>
      <name val="Cambria"/>
      <family val="2"/>
    </font>
    <font>
      <b/>
      <sz val="18"/>
      <color indexed="62"/>
      <name val="Cambria"/>
      <family val="2"/>
    </font>
    <font>
      <sz val="10"/>
      <name val="Arial"/>
      <family val="2"/>
    </font>
    <font>
      <sz val="9"/>
      <color indexed="81"/>
      <name val="Tahoma"/>
      <family val="2"/>
    </font>
    <font>
      <b/>
      <sz val="9"/>
      <color indexed="81"/>
      <name val="Tahoma"/>
      <family val="2"/>
    </font>
    <font>
      <sz val="10"/>
      <name val="Arial"/>
      <family val="2"/>
    </font>
    <font>
      <b/>
      <sz val="11"/>
      <color indexed="8"/>
      <name val="Calibri"/>
      <family val="2"/>
      <scheme val="minor"/>
    </font>
    <font>
      <b/>
      <sz val="11"/>
      <name val="Calibri"/>
      <family val="2"/>
      <scheme val="minor"/>
    </font>
    <font>
      <i/>
      <sz val="10"/>
      <color rgb="FFFF0000"/>
      <name val="Calibri"/>
      <family val="2"/>
      <scheme val="minor"/>
    </font>
    <font>
      <i/>
      <sz val="9"/>
      <color rgb="FFFF0000"/>
      <name val="Calibri"/>
      <family val="2"/>
      <scheme val="minor"/>
    </font>
    <font>
      <sz val="10"/>
      <name val="Arial"/>
      <family val="2"/>
    </font>
    <font>
      <sz val="10"/>
      <name val="Arial"/>
      <family val="2"/>
    </font>
    <font>
      <sz val="10"/>
      <name val="Arial"/>
      <family val="2"/>
    </font>
    <font>
      <b/>
      <sz val="10"/>
      <color rgb="FFFF0000"/>
      <name val="Calibri"/>
      <family val="2"/>
      <scheme val="minor"/>
    </font>
    <font>
      <i/>
      <sz val="8"/>
      <color rgb="FFFF0000"/>
      <name val="Calibri"/>
      <family val="2"/>
      <scheme val="minor"/>
    </font>
    <font>
      <sz val="11"/>
      <color rgb="FFFF0000"/>
      <name val="Calibri"/>
      <family val="2"/>
      <scheme val="minor"/>
    </font>
    <font>
      <b/>
      <sz val="14"/>
      <color theme="0"/>
      <name val="Calibri"/>
      <family val="2"/>
      <scheme val="minor"/>
    </font>
    <font>
      <sz val="11"/>
      <color rgb="FF000000"/>
      <name val="Calibri"/>
      <family val="2"/>
      <scheme val="minor"/>
    </font>
  </fonts>
  <fills count="51">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
      <patternFill patternType="solid">
        <fgColor rgb="FFC6EFCE"/>
      </patternFill>
    </fill>
    <fill>
      <patternFill patternType="solid">
        <fgColor indexed="31"/>
      </patternFill>
    </fill>
    <fill>
      <patternFill patternType="solid">
        <fgColor indexed="47"/>
      </patternFill>
    </fill>
    <fill>
      <patternFill patternType="solid">
        <fgColor indexed="46"/>
      </patternFill>
    </fill>
    <fill>
      <patternFill patternType="solid">
        <fgColor indexed="27"/>
      </patternFill>
    </fill>
    <fill>
      <patternFill patternType="solid">
        <fgColor indexed="51"/>
      </patternFill>
    </fill>
    <fill>
      <patternFill patternType="solid">
        <fgColor indexed="30"/>
      </patternFill>
    </fill>
    <fill>
      <patternFill patternType="solid">
        <fgColor indexed="11"/>
      </patternFill>
    </fill>
    <fill>
      <patternFill patternType="solid">
        <fgColor indexed="36"/>
      </patternFill>
    </fill>
    <fill>
      <patternFill patternType="solid">
        <fgColor indexed="56"/>
      </patternFill>
    </fill>
    <fill>
      <patternFill patternType="solid">
        <fgColor indexed="62"/>
      </patternFill>
    </fill>
    <fill>
      <patternFill patternType="solid">
        <fgColor indexed="54"/>
      </patternFill>
    </fill>
    <fill>
      <patternFill patternType="solid">
        <fgColor indexed="48"/>
      </patternFill>
    </fill>
    <fill>
      <patternFill patternType="solid">
        <fgColor indexed="63"/>
      </patternFill>
    </fill>
    <fill>
      <patternFill patternType="solid">
        <fgColor indexed="55"/>
      </patternFill>
    </fill>
    <fill>
      <patternFill patternType="solid">
        <fgColor indexed="45"/>
        <bgColor indexed="64"/>
      </patternFill>
    </fill>
    <fill>
      <patternFill patternType="mediumGray">
        <fgColor indexed="22"/>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0.34998626667073579"/>
        <bgColor indexed="64"/>
      </patternFill>
    </fill>
  </fills>
  <borders count="29">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s>
  <cellStyleXfs count="419">
    <xf numFmtId="0" fontId="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4" fontId="16" fillId="0" borderId="0" applyFon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4"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41" fontId="10" fillId="0" borderId="0"/>
    <xf numFmtId="0" fontId="21" fillId="12" borderId="0" applyNumberFormat="0" applyBorder="0" applyAlignment="0" applyProtection="0"/>
    <xf numFmtId="3" fontId="10" fillId="0" borderId="0"/>
    <xf numFmtId="0" fontId="22" fillId="13" borderId="2"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 fontId="23" fillId="0" borderId="0"/>
    <xf numFmtId="0" fontId="24" fillId="0" borderId="0"/>
    <xf numFmtId="0" fontId="24" fillId="0" borderId="0"/>
    <xf numFmtId="0" fontId="25" fillId="14" borderId="3" applyAlignment="0">
      <alignment horizontal="right"/>
      <protection locked="0"/>
    </xf>
    <xf numFmtId="44" fontId="26"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7" fillId="15" borderId="0">
      <alignment horizontal="right"/>
      <protection locked="0"/>
    </xf>
    <xf numFmtId="2" fontId="27" fillId="15" borderId="0">
      <alignment horizontal="right"/>
      <protection locked="0"/>
    </xf>
    <xf numFmtId="0" fontId="28" fillId="16"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3" fontId="34" fillId="17" borderId="0">
      <protection locked="0"/>
    </xf>
    <xf numFmtId="4" fontId="34" fillId="17" borderId="0">
      <protection locked="0"/>
    </xf>
    <xf numFmtId="0" fontId="35" fillId="0" borderId="7" applyNumberFormat="0" applyFill="0" applyAlignment="0" applyProtection="0"/>
    <xf numFmtId="0" fontId="36" fillId="6" borderId="0" applyNumberFormat="0" applyBorder="0" applyAlignment="0" applyProtection="0"/>
    <xf numFmtId="43" fontId="10" fillId="0" borderId="0"/>
    <xf numFmtId="0" fontId="37" fillId="0" borderId="0"/>
    <xf numFmtId="0" fontId="37" fillId="0" borderId="0"/>
    <xf numFmtId="0" fontId="37" fillId="0" borderId="0"/>
    <xf numFmtId="0" fontId="37" fillId="0" borderId="0"/>
    <xf numFmtId="0" fontId="37" fillId="0" borderId="0"/>
    <xf numFmtId="0" fontId="10" fillId="0" borderId="0"/>
    <xf numFmtId="0" fontId="10"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18" borderId="8" applyNumberFormat="0" applyFont="0" applyAlignment="0" applyProtection="0"/>
    <xf numFmtId="165" fontId="38" fillId="0" borderId="0" applyNumberFormat="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165" fontId="10" fillId="0" borderId="0" applyFont="0" applyFill="0" applyBorder="0" applyAlignment="0" applyProtection="0"/>
    <xf numFmtId="10" fontId="10" fillId="0" borderId="0" applyFont="0" applyFill="0" applyBorder="0" applyAlignment="0" applyProtection="0"/>
    <xf numFmtId="0" fontId="10" fillId="0" borderId="0"/>
    <xf numFmtId="0" fontId="39" fillId="0" borderId="0" applyNumberFormat="0" applyFont="0" applyFill="0" applyBorder="0" applyAlignment="0" applyProtection="0">
      <alignment horizontal="left"/>
    </xf>
    <xf numFmtId="0" fontId="40" fillId="0" borderId="9">
      <alignment horizontal="center"/>
    </xf>
    <xf numFmtId="0" fontId="23" fillId="0" borderId="0">
      <alignment vertical="top"/>
    </xf>
    <xf numFmtId="0" fontId="23" fillId="0" borderId="0" applyNumberFormat="0" applyBorder="0" applyAlignment="0"/>
    <xf numFmtId="0" fontId="41" fillId="0" borderId="10" applyNumberFormat="0" applyFill="0" applyAlignment="0" applyProtection="0"/>
    <xf numFmtId="0" fontId="55" fillId="0" borderId="0">
      <alignment vertical="top"/>
    </xf>
    <xf numFmtId="9" fontId="1" fillId="0" borderId="0" applyFont="0" applyFill="0" applyBorder="0" applyAlignment="0" applyProtection="0"/>
    <xf numFmtId="0" fontId="59" fillId="0" borderId="0"/>
    <xf numFmtId="3"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0" fillId="0" borderId="0"/>
    <xf numFmtId="0" fontId="60" fillId="0" borderId="0">
      <alignment vertical="top"/>
    </xf>
    <xf numFmtId="0" fontId="23"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2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4"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8"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18" borderId="0" applyNumberFormat="0" applyBorder="0" applyAlignment="0" applyProtection="0"/>
    <xf numFmtId="0" fontId="16" fillId="29" borderId="0" applyNumberFormat="0" applyBorder="0" applyAlignment="0" applyProtection="0"/>
    <xf numFmtId="0" fontId="20" fillId="7"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7" borderId="0" applyNumberFormat="0" applyBorder="0" applyAlignment="0" applyProtection="0"/>
    <xf numFmtId="0" fontId="20" fillId="2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7"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11" borderId="0" applyNumberFormat="0" applyBorder="0" applyAlignment="0" applyProtection="0"/>
    <xf numFmtId="0" fontId="20" fillId="10" borderId="0" applyNumberFormat="0" applyBorder="0" applyAlignment="0" applyProtection="0"/>
    <xf numFmtId="0" fontId="20" fillId="29" borderId="0" applyNumberFormat="0" applyBorder="0" applyAlignment="0" applyProtection="0"/>
    <xf numFmtId="0" fontId="20" fillId="11"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7"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41" fontId="10" fillId="0" borderId="0"/>
    <xf numFmtId="41" fontId="10" fillId="0" borderId="0"/>
    <xf numFmtId="41" fontId="10" fillId="0" borderId="0"/>
    <xf numFmtId="0" fontId="21" fillId="27" borderId="0" applyNumberFormat="0" applyBorder="0" applyAlignment="0" applyProtection="0"/>
    <xf numFmtId="3" fontId="10" fillId="0" borderId="0"/>
    <xf numFmtId="3" fontId="10" fillId="0" borderId="0"/>
    <xf numFmtId="0" fontId="22" fillId="13" borderId="2" applyNumberFormat="0" applyAlignment="0" applyProtection="0"/>
    <xf numFmtId="0" fontId="62" fillId="13" borderId="2" applyNumberFormat="0" applyAlignment="0" applyProtection="0"/>
    <xf numFmtId="0" fontId="22" fillId="4" borderId="2" applyNumberFormat="0" applyAlignment="0" applyProtection="0"/>
    <xf numFmtId="0" fontId="63" fillId="37" borderId="17" applyNumberFormat="0" applyAlignment="0" applyProtection="0"/>
    <xf numFmtId="0" fontId="63" fillId="38" borderId="18" applyNumberFormat="0" applyAlignment="0" applyProtection="0"/>
    <xf numFmtId="0" fontId="10" fillId="39" borderId="0">
      <alignment horizontal="center"/>
    </xf>
    <xf numFmtId="43" fontId="10" fillId="0" borderId="0" applyFont="0" applyFill="0" applyBorder="0" applyAlignment="0" applyProtection="0"/>
    <xf numFmtId="43" fontId="16"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23" fillId="0" borderId="0" applyFont="0" applyFill="0" applyBorder="0" applyAlignment="0" applyProtection="0">
      <alignment vertical="top"/>
    </xf>
    <xf numFmtId="43" fontId="16"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3" fontId="39"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26" fillId="0" borderId="0" applyFont="0" applyFill="0" applyBorder="0" applyAlignment="0" applyProtection="0"/>
    <xf numFmtId="44" fontId="5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7" fillId="0" borderId="0" applyFont="0" applyFill="0" applyBorder="0" applyAlignment="0" applyProtection="0"/>
    <xf numFmtId="44" fontId="16" fillId="0" borderId="0" applyFont="0" applyFill="0" applyBorder="0" applyAlignment="0" applyProtection="0"/>
    <xf numFmtId="167" fontId="39" fillId="0" borderId="0" applyFont="0" applyFill="0" applyBorder="0" applyAlignment="0" applyProtection="0"/>
    <xf numFmtId="14" fontId="10" fillId="0" borderId="0"/>
    <xf numFmtId="0" fontId="64" fillId="0" borderId="0" applyNumberFormat="0" applyFill="0" applyBorder="0" applyAlignment="0" applyProtection="0"/>
    <xf numFmtId="0" fontId="64" fillId="0" borderId="0" applyNumberFormat="0" applyFill="0" applyBorder="0" applyAlignment="0" applyProtection="0"/>
    <xf numFmtId="0" fontId="10" fillId="0" borderId="0"/>
    <xf numFmtId="1" fontId="10" fillId="0" borderId="0">
      <alignment horizontal="center"/>
    </xf>
    <xf numFmtId="0" fontId="28" fillId="28" borderId="0" applyNumberFormat="0" applyBorder="0" applyAlignment="0" applyProtection="0"/>
    <xf numFmtId="0" fontId="61" fillId="24" borderId="0" applyNumberFormat="0" applyBorder="0" applyAlignment="0" applyProtection="0"/>
    <xf numFmtId="0" fontId="29" fillId="0" borderId="4" applyNumberFormat="0" applyFill="0" applyAlignment="0" applyProtection="0"/>
    <xf numFmtId="0" fontId="29" fillId="0" borderId="19" applyNumberFormat="0" applyFill="0" applyAlignment="0" applyProtection="0"/>
    <xf numFmtId="0" fontId="65" fillId="0" borderId="20" applyNumberFormat="0" applyFill="0" applyAlignment="0" applyProtection="0"/>
    <xf numFmtId="0" fontId="30" fillId="0" borderId="5" applyNumberFormat="0" applyFill="0" applyAlignment="0" applyProtection="0"/>
    <xf numFmtId="0" fontId="30" fillId="0" borderId="21" applyNumberFormat="0" applyFill="0" applyAlignment="0" applyProtection="0"/>
    <xf numFmtId="0" fontId="66" fillId="0" borderId="5" applyNumberFormat="0" applyFill="0" applyAlignment="0" applyProtection="0"/>
    <xf numFmtId="0" fontId="31" fillId="0" borderId="6" applyNumberFormat="0" applyFill="0" applyAlignment="0" applyProtection="0"/>
    <xf numFmtId="0" fontId="31" fillId="0" borderId="22" applyNumberFormat="0" applyFill="0" applyAlignment="0" applyProtection="0"/>
    <xf numFmtId="0" fontId="67" fillId="0" borderId="23" applyNumberFormat="0" applyFill="0" applyAlignment="0" applyProtection="0"/>
    <xf numFmtId="0" fontId="68" fillId="0" borderId="0" applyNumberFormat="0" applyFill="0" applyBorder="0" applyAlignment="0" applyProtection="0"/>
    <xf numFmtId="0" fontId="31"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6" borderId="2" applyNumberFormat="0" applyAlignment="0" applyProtection="0"/>
    <xf numFmtId="0" fontId="71" fillId="6" borderId="2" applyNumberFormat="0" applyAlignment="0" applyProtection="0"/>
    <xf numFmtId="0" fontId="35" fillId="0" borderId="7" applyNumberFormat="0" applyFill="0" applyAlignment="0" applyProtection="0"/>
    <xf numFmtId="0" fontId="72" fillId="0" borderId="24" applyNumberFormat="0" applyFill="0" applyAlignment="0" applyProtection="0"/>
    <xf numFmtId="0" fontId="36" fillId="6" borderId="0" applyNumberFormat="0" applyBorder="0" applyAlignment="0" applyProtection="0"/>
    <xf numFmtId="0" fontId="73" fillId="6" borderId="0" applyNumberFormat="0" applyBorder="0" applyAlignment="0" applyProtection="0"/>
    <xf numFmtId="0" fontId="10" fillId="0" borderId="0"/>
    <xf numFmtId="0" fontId="1"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23"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23" fillId="0" borderId="0">
      <alignment vertical="top"/>
    </xf>
    <xf numFmtId="0" fontId="23" fillId="0" borderId="0">
      <alignment vertical="top"/>
    </xf>
    <xf numFmtId="0" fontId="23" fillId="0" borderId="0">
      <alignment vertical="top"/>
    </xf>
    <xf numFmtId="0" fontId="10" fillId="0" borderId="0"/>
    <xf numFmtId="0" fontId="10" fillId="0" borderId="0"/>
    <xf numFmtId="0" fontId="16" fillId="0" borderId="0"/>
    <xf numFmtId="0" fontId="10" fillId="0" borderId="0"/>
    <xf numFmtId="0" fontId="16"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6" fillId="18" borderId="8" applyNumberFormat="0" applyFont="0" applyAlignment="0" applyProtection="0"/>
    <xf numFmtId="0" fontId="37" fillId="18" borderId="8" applyNumberFormat="0" applyFont="0" applyAlignment="0" applyProtection="0"/>
    <xf numFmtId="0" fontId="57" fillId="18" borderId="8" applyNumberFormat="0" applyFont="0" applyAlignment="0" applyProtection="0"/>
    <xf numFmtId="0" fontId="31" fillId="13" borderId="25" applyNumberFormat="0" applyAlignment="0" applyProtection="0"/>
    <xf numFmtId="0" fontId="74" fillId="13" borderId="26" applyNumberFormat="0" applyAlignment="0" applyProtection="0"/>
    <xf numFmtId="9" fontId="10"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38" fontId="75" fillId="0" borderId="0" applyNumberFormat="0" applyFont="0" applyFill="0" applyBorder="0">
      <alignment horizontal="left" indent="4"/>
      <protection locked="0"/>
    </xf>
    <xf numFmtId="15" fontId="39" fillId="0" borderId="0" applyFont="0" applyFill="0" applyBorder="0" applyAlignment="0" applyProtection="0"/>
    <xf numFmtId="4" fontId="39" fillId="0" borderId="0" applyFont="0" applyFill="0" applyBorder="0" applyAlignment="0" applyProtection="0"/>
    <xf numFmtId="3" fontId="39" fillId="0" borderId="0" applyFont="0" applyFill="0" applyBorder="0" applyAlignment="0" applyProtection="0"/>
    <xf numFmtId="0" fontId="39" fillId="40" borderId="0" applyNumberFormat="0" applyFon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alignment vertical="top"/>
    </xf>
    <xf numFmtId="37" fontId="77" fillId="0" borderId="0"/>
    <xf numFmtId="0" fontId="78" fillId="0" borderId="0" applyNumberFormat="0" applyFill="0" applyBorder="0" applyAlignment="0" applyProtection="0"/>
    <xf numFmtId="0" fontId="79" fillId="0" borderId="0" applyNumberFormat="0" applyFill="0" applyBorder="0" applyAlignment="0" applyProtection="0"/>
    <xf numFmtId="0" fontId="41" fillId="0" borderId="10" applyNumberFormat="0" applyFill="0" applyAlignment="0" applyProtection="0"/>
    <xf numFmtId="0" fontId="41" fillId="0" borderId="27" applyNumberFormat="0" applyFill="0" applyAlignment="0" applyProtection="0"/>
    <xf numFmtId="0" fontId="41" fillId="0" borderId="2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4" fontId="56" fillId="19" borderId="0" applyFont="0" applyFill="0" applyBorder="0" applyAlignment="0" applyProtection="0">
      <alignment wrapText="1"/>
    </xf>
    <xf numFmtId="0" fontId="80" fillId="0" borderId="0">
      <alignment wrapText="1"/>
    </xf>
    <xf numFmtId="0" fontId="83" fillId="0" borderId="0"/>
    <xf numFmtId="0" fontId="88" fillId="0" borderId="0">
      <alignment wrapText="1"/>
    </xf>
    <xf numFmtId="43" fontId="88" fillId="0" borderId="0" applyFont="0" applyFill="0" applyBorder="0" applyAlignment="0" applyProtection="0">
      <alignment wrapText="1"/>
    </xf>
    <xf numFmtId="0" fontId="89" fillId="0" borderId="0">
      <alignment wrapText="1"/>
    </xf>
    <xf numFmtId="9" fontId="89" fillId="0" borderId="0" applyFont="0" applyFill="0" applyBorder="0" applyAlignment="0" applyProtection="0">
      <alignment wrapText="1"/>
    </xf>
    <xf numFmtId="43" fontId="89" fillId="0" borderId="0" applyFont="0" applyFill="0" applyBorder="0" applyAlignment="0" applyProtection="0">
      <alignment wrapText="1"/>
    </xf>
    <xf numFmtId="0" fontId="10" fillId="0" borderId="0">
      <alignment wrapText="1"/>
    </xf>
    <xf numFmtId="0" fontId="90" fillId="0" borderId="0">
      <alignment wrapText="1"/>
    </xf>
    <xf numFmtId="44" fontId="90" fillId="0" borderId="0" applyFont="0" applyFill="0" applyBorder="0" applyAlignment="0" applyProtection="0">
      <alignment wrapText="1"/>
    </xf>
    <xf numFmtId="9" fontId="1" fillId="0" borderId="0" applyFont="0" applyFill="0" applyBorder="0" applyAlignment="0" applyProtection="0"/>
    <xf numFmtId="0" fontId="95" fillId="0" borderId="0"/>
  </cellStyleXfs>
  <cellXfs count="252">
    <xf numFmtId="0" fontId="0" fillId="0" borderId="0" xfId="0"/>
    <xf numFmtId="0" fontId="2" fillId="0" borderId="0" xfId="0" applyFont="1"/>
    <xf numFmtId="0" fontId="4" fillId="0" borderId="0" xfId="3" applyFont="1"/>
    <xf numFmtId="0" fontId="4" fillId="0" borderId="0" xfId="3" applyFont="1" applyAlignment="1">
      <alignment horizontal="center"/>
    </xf>
    <xf numFmtId="0" fontId="5" fillId="0" borderId="0" xfId="3" applyFont="1"/>
    <xf numFmtId="0" fontId="5" fillId="0" borderId="0" xfId="3" applyFont="1" applyAlignment="1">
      <alignment horizontal="center" wrapText="1"/>
    </xf>
    <xf numFmtId="0" fontId="5" fillId="0" borderId="0" xfId="3" applyFont="1" applyAlignment="1">
      <alignment horizontal="center"/>
    </xf>
    <xf numFmtId="0" fontId="6" fillId="0" borderId="0" xfId="3" applyFont="1"/>
    <xf numFmtId="0" fontId="7" fillId="0" borderId="0" xfId="3" applyFont="1" applyAlignment="1">
      <alignment horizontal="center"/>
    </xf>
    <xf numFmtId="0" fontId="8" fillId="0" borderId="0" xfId="3" applyFont="1" applyAlignment="1">
      <alignment horizontal="left"/>
    </xf>
    <xf numFmtId="0" fontId="9" fillId="0" borderId="0" xfId="3" applyFont="1" applyAlignment="1">
      <alignment horizontal="left"/>
    </xf>
    <xf numFmtId="43" fontId="4" fillId="0" borderId="0" xfId="1" applyFont="1" applyFill="1" applyAlignment="1">
      <alignment horizontal="center"/>
    </xf>
    <xf numFmtId="164" fontId="4" fillId="0" borderId="0" xfId="1" applyNumberFormat="1" applyFont="1"/>
    <xf numFmtId="43" fontId="4" fillId="0" borderId="0" xfId="3" applyNumberFormat="1" applyFont="1"/>
    <xf numFmtId="0" fontId="11" fillId="0" borderId="0" xfId="0" applyFont="1"/>
    <xf numFmtId="0" fontId="9" fillId="0" borderId="0" xfId="3" applyFont="1" applyAlignment="1">
      <alignment horizontal="right"/>
    </xf>
    <xf numFmtId="44" fontId="12" fillId="0" borderId="1" xfId="2" applyFont="1" applyFill="1" applyBorder="1"/>
    <xf numFmtId="0" fontId="8" fillId="0" borderId="0" xfId="3" applyFont="1" applyAlignment="1">
      <alignment horizontal="center"/>
    </xf>
    <xf numFmtId="43" fontId="4" fillId="0" borderId="0" xfId="1" applyFont="1" applyFill="1"/>
    <xf numFmtId="0" fontId="13" fillId="0" borderId="0" xfId="0" applyFont="1"/>
    <xf numFmtId="0" fontId="14" fillId="0" borderId="0" xfId="0" applyFont="1"/>
    <xf numFmtId="0" fontId="9" fillId="0" borderId="0" xfId="3" applyFont="1"/>
    <xf numFmtId="43" fontId="7" fillId="0" borderId="0" xfId="1" applyFont="1" applyFill="1" applyAlignment="1">
      <alignment horizontal="center"/>
    </xf>
    <xf numFmtId="0" fontId="15" fillId="0" borderId="0" xfId="0" applyFont="1" applyAlignment="1">
      <alignment vertical="top"/>
    </xf>
    <xf numFmtId="43" fontId="0" fillId="0" borderId="0" xfId="1" applyFont="1"/>
    <xf numFmtId="44" fontId="12" fillId="0" borderId="0" xfId="2" applyFont="1" applyFill="1" applyBorder="1"/>
    <xf numFmtId="0" fontId="5" fillId="0" borderId="0" xfId="3" applyFont="1" applyAlignment="1">
      <alignment horizontal="right"/>
    </xf>
    <xf numFmtId="0" fontId="17" fillId="0" borderId="0" xfId="0" applyFont="1"/>
    <xf numFmtId="0" fontId="42" fillId="0" borderId="0" xfId="3" applyFont="1"/>
    <xf numFmtId="0" fontId="42" fillId="0" borderId="0" xfId="3" applyFont="1" applyAlignment="1">
      <alignment horizontal="center"/>
    </xf>
    <xf numFmtId="0" fontId="43" fillId="0" borderId="0" xfId="3" applyFont="1"/>
    <xf numFmtId="0" fontId="43" fillId="0" borderId="0" xfId="3" applyFont="1" applyAlignment="1">
      <alignment horizontal="center" wrapText="1"/>
    </xf>
    <xf numFmtId="0" fontId="43" fillId="0" borderId="0" xfId="3" applyFont="1" applyAlignment="1">
      <alignment horizontal="center"/>
    </xf>
    <xf numFmtId="0" fontId="44" fillId="0" borderId="0" xfId="3" applyFont="1" applyAlignment="1">
      <alignment horizontal="center"/>
    </xf>
    <xf numFmtId="0" fontId="45" fillId="0" borderId="0" xfId="3" applyFont="1" applyAlignment="1">
      <alignment horizontal="left"/>
    </xf>
    <xf numFmtId="0" fontId="43" fillId="0" borderId="0" xfId="3" applyFont="1" applyAlignment="1">
      <alignment horizontal="left"/>
    </xf>
    <xf numFmtId="43" fontId="42" fillId="0" borderId="0" xfId="1" applyFont="1" applyFill="1" applyAlignment="1">
      <alignment horizontal="center"/>
    </xf>
    <xf numFmtId="164" fontId="42" fillId="0" borderId="0" xfId="1" applyNumberFormat="1" applyFont="1"/>
    <xf numFmtId="0" fontId="46" fillId="0" borderId="0" xfId="0" applyFont="1"/>
    <xf numFmtId="0" fontId="43" fillId="0" borderId="0" xfId="3" applyFont="1" applyAlignment="1">
      <alignment horizontal="right"/>
    </xf>
    <xf numFmtId="0" fontId="45" fillId="0" borderId="0" xfId="3" applyFont="1" applyAlignment="1">
      <alignment horizontal="center"/>
    </xf>
    <xf numFmtId="43" fontId="42" fillId="0" borderId="0" xfId="1" applyFont="1" applyFill="1"/>
    <xf numFmtId="0" fontId="48" fillId="0" borderId="0" xfId="0" applyFont="1"/>
    <xf numFmtId="43" fontId="46" fillId="0" borderId="0" xfId="1" applyFont="1" applyFill="1" applyBorder="1"/>
    <xf numFmtId="43" fontId="44" fillId="0" borderId="0" xfId="1" applyFont="1" applyFill="1" applyAlignment="1">
      <alignment horizontal="center"/>
    </xf>
    <xf numFmtId="0" fontId="42" fillId="0" borderId="0" xfId="0" applyFont="1" applyAlignment="1">
      <alignment vertical="top"/>
    </xf>
    <xf numFmtId="164" fontId="0" fillId="0" borderId="0" xfId="1" applyNumberFormat="1" applyFont="1"/>
    <xf numFmtId="0" fontId="49" fillId="0" borderId="0" xfId="3" applyFont="1"/>
    <xf numFmtId="0" fontId="49" fillId="0" borderId="0" xfId="3" applyFont="1" applyAlignment="1">
      <alignment horizontal="center"/>
    </xf>
    <xf numFmtId="0" fontId="50" fillId="0" borderId="0" xfId="3" applyFont="1" applyAlignment="1">
      <alignment horizontal="center" wrapText="1"/>
    </xf>
    <xf numFmtId="0" fontId="50" fillId="0" borderId="0" xfId="3" applyFont="1" applyAlignment="1">
      <alignment horizontal="center"/>
    </xf>
    <xf numFmtId="0" fontId="51" fillId="0" borderId="0" xfId="3" applyFont="1" applyAlignment="1">
      <alignment horizontal="center"/>
    </xf>
    <xf numFmtId="43" fontId="49" fillId="0" borderId="0" xfId="1" applyFont="1" applyFill="1" applyAlignment="1">
      <alignment horizontal="center"/>
    </xf>
    <xf numFmtId="164" fontId="49" fillId="0" borderId="0" xfId="1" applyNumberFormat="1" applyFont="1"/>
    <xf numFmtId="43" fontId="49" fillId="0" borderId="0" xfId="3" applyNumberFormat="1" applyFont="1"/>
    <xf numFmtId="0" fontId="53" fillId="0" borderId="0" xfId="0" applyFont="1"/>
    <xf numFmtId="0" fontId="50" fillId="0" borderId="0" xfId="3" applyFont="1" applyAlignment="1">
      <alignment horizontal="right"/>
    </xf>
    <xf numFmtId="0" fontId="54" fillId="0" borderId="0" xfId="0" applyFont="1"/>
    <xf numFmtId="0" fontId="54" fillId="0" borderId="3" xfId="0" applyFont="1" applyBorder="1" applyAlignment="1">
      <alignment horizontal="center" wrapText="1"/>
    </xf>
    <xf numFmtId="0" fontId="54" fillId="0" borderId="3" xfId="0" applyFont="1" applyBorder="1" applyAlignment="1">
      <alignment horizontal="center"/>
    </xf>
    <xf numFmtId="0" fontId="0" fillId="0" borderId="0" xfId="0" applyAlignment="1">
      <alignment horizontal="right"/>
    </xf>
    <xf numFmtId="164" fontId="0" fillId="0" borderId="0" xfId="1" applyNumberFormat="1" applyFont="1" applyBorder="1"/>
    <xf numFmtId="164" fontId="0" fillId="0" borderId="3" xfId="1" applyNumberFormat="1" applyFont="1" applyBorder="1"/>
    <xf numFmtId="164" fontId="43" fillId="2" borderId="0" xfId="1" applyNumberFormat="1" applyFont="1" applyFill="1" applyAlignment="1">
      <alignment horizontal="center" wrapText="1"/>
    </xf>
    <xf numFmtId="164" fontId="17" fillId="0" borderId="0" xfId="1" applyNumberFormat="1" applyFont="1"/>
    <xf numFmtId="164" fontId="47" fillId="0" borderId="1" xfId="1" applyNumberFormat="1" applyFont="1" applyFill="1" applyBorder="1"/>
    <xf numFmtId="164" fontId="47" fillId="0" borderId="0" xfId="1" applyNumberFormat="1" applyFont="1" applyFill="1" applyBorder="1"/>
    <xf numFmtId="164" fontId="12" fillId="0" borderId="1" xfId="1" applyNumberFormat="1" applyFont="1" applyFill="1" applyBorder="1"/>
    <xf numFmtId="164" fontId="12" fillId="0" borderId="0" xfId="1" applyNumberFormat="1" applyFont="1" applyFill="1" applyBorder="1"/>
    <xf numFmtId="164" fontId="52" fillId="0" borderId="1" xfId="1" applyNumberFormat="1" applyFont="1" applyFill="1" applyBorder="1"/>
    <xf numFmtId="166" fontId="52" fillId="0" borderId="1" xfId="2" applyNumberFormat="1" applyFont="1" applyFill="1" applyBorder="1"/>
    <xf numFmtId="166" fontId="12" fillId="0" borderId="1" xfId="2" applyNumberFormat="1" applyFont="1" applyFill="1" applyBorder="1"/>
    <xf numFmtId="166" fontId="0" fillId="0" borderId="0" xfId="0" applyNumberFormat="1"/>
    <xf numFmtId="164" fontId="0" fillId="0" borderId="0" xfId="0" applyNumberFormat="1"/>
    <xf numFmtId="164" fontId="0" fillId="0" borderId="3" xfId="0" applyNumberFormat="1" applyBorder="1"/>
    <xf numFmtId="16" fontId="0" fillId="0" borderId="0" xfId="0" applyNumberFormat="1"/>
    <xf numFmtId="164" fontId="17" fillId="0" borderId="0" xfId="0" applyNumberFormat="1" applyFont="1"/>
    <xf numFmtId="164" fontId="5" fillId="0" borderId="13" xfId="3" applyNumberFormat="1" applyFont="1" applyBorder="1"/>
    <xf numFmtId="164" fontId="0" fillId="0" borderId="12" xfId="0" applyNumberFormat="1" applyBorder="1"/>
    <xf numFmtId="0" fontId="54" fillId="0" borderId="0" xfId="0" applyFont="1" applyAlignment="1">
      <alignment horizontal="center" wrapText="1"/>
    </xf>
    <xf numFmtId="0" fontId="54" fillId="20" borderId="3" xfId="0" applyFont="1" applyFill="1" applyBorder="1" applyAlignment="1">
      <alignment horizontal="center" wrapText="1"/>
    </xf>
    <xf numFmtId="164" fontId="54" fillId="20" borderId="0" xfId="1" applyNumberFormat="1" applyFont="1" applyFill="1"/>
    <xf numFmtId="164" fontId="54" fillId="20" borderId="3" xfId="1" applyNumberFormat="1" applyFont="1" applyFill="1" applyBorder="1"/>
    <xf numFmtId="164" fontId="14" fillId="0" borderId="0" xfId="0" applyNumberFormat="1" applyFont="1"/>
    <xf numFmtId="164" fontId="58" fillId="0" borderId="13" xfId="0" applyNumberFormat="1" applyFont="1" applyBorder="1"/>
    <xf numFmtId="43" fontId="42" fillId="0" borderId="0" xfId="3" applyNumberFormat="1" applyFont="1"/>
    <xf numFmtId="43" fontId="0" fillId="0" borderId="0" xfId="0" applyNumberFormat="1"/>
    <xf numFmtId="0" fontId="42" fillId="0" borderId="0" xfId="3" applyFont="1" applyAlignment="1">
      <alignment horizontal="left"/>
    </xf>
    <xf numFmtId="164" fontId="42" fillId="0" borderId="0" xfId="1" applyNumberFormat="1" applyFont="1" applyBorder="1"/>
    <xf numFmtId="16" fontId="0" fillId="0" borderId="0" xfId="0" quotePrefix="1" applyNumberFormat="1"/>
    <xf numFmtId="164" fontId="0" fillId="0" borderId="3" xfId="1" applyNumberFormat="1" applyFont="1" applyFill="1" applyBorder="1"/>
    <xf numFmtId="10" fontId="0" fillId="0" borderId="0" xfId="119" applyNumberFormat="1" applyFont="1"/>
    <xf numFmtId="0" fontId="0" fillId="0" borderId="0" xfId="0" applyAlignment="1">
      <alignment horizontal="left"/>
    </xf>
    <xf numFmtId="0" fontId="54" fillId="0" borderId="0" xfId="0" applyFont="1" applyAlignment="1">
      <alignment horizontal="left"/>
    </xf>
    <xf numFmtId="164" fontId="0" fillId="0" borderId="0" xfId="1" applyNumberFormat="1" applyFont="1" applyFill="1"/>
    <xf numFmtId="43" fontId="17" fillId="0" borderId="0" xfId="0" applyNumberFormat="1" applyFont="1"/>
    <xf numFmtId="43" fontId="4" fillId="0" borderId="0" xfId="1" applyFont="1"/>
    <xf numFmtId="0" fontId="54" fillId="0" borderId="0" xfId="0" applyFont="1" applyAlignment="1">
      <alignment horizontal="left" indent="1"/>
    </xf>
    <xf numFmtId="43" fontId="54" fillId="0" borderId="0" xfId="0" applyNumberFormat="1" applyFont="1"/>
    <xf numFmtId="0" fontId="54" fillId="0" borderId="0" xfId="0" applyFont="1" applyAlignment="1">
      <alignment horizontal="right" indent="1"/>
    </xf>
    <xf numFmtId="164" fontId="4" fillId="0" borderId="0" xfId="3" applyNumberFormat="1" applyFont="1"/>
    <xf numFmtId="164" fontId="17" fillId="0" borderId="0" xfId="1" applyNumberFormat="1" applyFont="1" applyBorder="1"/>
    <xf numFmtId="43" fontId="42" fillId="0" borderId="0" xfId="1" applyFont="1" applyFill="1" applyBorder="1" applyAlignment="1">
      <alignment horizontal="center"/>
    </xf>
    <xf numFmtId="166" fontId="12" fillId="0" borderId="0" xfId="2" applyNumberFormat="1" applyFont="1" applyFill="1" applyBorder="1"/>
    <xf numFmtId="43" fontId="4" fillId="0" borderId="0" xfId="1" applyFont="1" applyFill="1" applyBorder="1" applyAlignment="1">
      <alignment horizontal="center"/>
    </xf>
    <xf numFmtId="164" fontId="4" fillId="0" borderId="0" xfId="1" applyNumberFormat="1" applyFont="1" applyBorder="1"/>
    <xf numFmtId="43" fontId="46" fillId="0" borderId="0" xfId="1" applyFont="1" applyFill="1" applyAlignment="1">
      <alignment horizontal="center"/>
    </xf>
    <xf numFmtId="43" fontId="0" fillId="0" borderId="0" xfId="1" applyFont="1" applyBorder="1"/>
    <xf numFmtId="164" fontId="0" fillId="23" borderId="0" xfId="1" applyNumberFormat="1" applyFont="1" applyFill="1"/>
    <xf numFmtId="0" fontId="2" fillId="0" borderId="0" xfId="0" applyFont="1" applyAlignment="1">
      <alignment horizontal="left"/>
    </xf>
    <xf numFmtId="0" fontId="84" fillId="0" borderId="0" xfId="3" applyFont="1"/>
    <xf numFmtId="164" fontId="0" fillId="23" borderId="3" xfId="1" applyNumberFormat="1" applyFont="1" applyFill="1" applyBorder="1"/>
    <xf numFmtId="43" fontId="46" fillId="0" borderId="0" xfId="1" applyFont="1" applyFill="1"/>
    <xf numFmtId="43" fontId="47" fillId="0" borderId="0" xfId="1" applyFont="1" applyFill="1" applyAlignment="1">
      <alignment horizontal="center"/>
    </xf>
    <xf numFmtId="0" fontId="85" fillId="0" borderId="0" xfId="0" applyFont="1" applyAlignment="1">
      <alignment horizontal="right" indent="1"/>
    </xf>
    <xf numFmtId="164" fontId="58" fillId="0" borderId="0" xfId="0" applyNumberFormat="1" applyFont="1"/>
    <xf numFmtId="164" fontId="6" fillId="0" borderId="0" xfId="1" applyNumberFormat="1" applyFont="1"/>
    <xf numFmtId="164" fontId="9" fillId="0" borderId="13" xfId="3" applyNumberFormat="1" applyFont="1" applyBorder="1"/>
    <xf numFmtId="0" fontId="87" fillId="0" borderId="0" xfId="0" applyFont="1"/>
    <xf numFmtId="0" fontId="54" fillId="0" borderId="0" xfId="0" applyFont="1" applyAlignment="1">
      <alignment horizontal="right"/>
    </xf>
    <xf numFmtId="164" fontId="54" fillId="0" borderId="0" xfId="0" applyNumberFormat="1" applyFont="1"/>
    <xf numFmtId="164" fontId="42" fillId="0" borderId="0" xfId="1" applyNumberFormat="1" applyFont="1" applyFill="1"/>
    <xf numFmtId="43" fontId="14" fillId="0" borderId="0" xfId="0" applyNumberFormat="1" applyFont="1"/>
    <xf numFmtId="10" fontId="17" fillId="0" borderId="0" xfId="119" applyNumberFormat="1" applyFont="1"/>
    <xf numFmtId="164" fontId="5" fillId="0" borderId="0" xfId="3" applyNumberFormat="1" applyFont="1"/>
    <xf numFmtId="164" fontId="9" fillId="0" borderId="0" xfId="3" applyNumberFormat="1" applyFont="1"/>
    <xf numFmtId="164" fontId="14" fillId="0" borderId="0" xfId="1" applyNumberFormat="1" applyFont="1"/>
    <xf numFmtId="43" fontId="9" fillId="0" borderId="13" xfId="3" applyNumberFormat="1" applyFont="1" applyBorder="1"/>
    <xf numFmtId="164" fontId="14" fillId="0" borderId="13" xfId="0" applyNumberFormat="1" applyFont="1" applyBorder="1"/>
    <xf numFmtId="0" fontId="54" fillId="0" borderId="1" xfId="0" applyFont="1" applyBorder="1" applyAlignment="1">
      <alignment horizontal="center"/>
    </xf>
    <xf numFmtId="43" fontId="42" fillId="0" borderId="0" xfId="3" applyNumberFormat="1" applyFont="1" applyAlignment="1">
      <alignment horizontal="center"/>
    </xf>
    <xf numFmtId="164" fontId="91" fillId="0" borderId="0" xfId="1" applyNumberFormat="1" applyFont="1"/>
    <xf numFmtId="43" fontId="0" fillId="0" borderId="0" xfId="1" applyFont="1" applyFill="1"/>
    <xf numFmtId="43" fontId="14" fillId="0" borderId="0" xfId="1" applyFont="1"/>
    <xf numFmtId="43" fontId="17" fillId="0" borderId="0" xfId="1" applyFont="1"/>
    <xf numFmtId="43" fontId="17" fillId="0" borderId="0" xfId="1" applyFont="1" applyFill="1"/>
    <xf numFmtId="9" fontId="0" fillId="41" borderId="0" xfId="119" applyFont="1" applyFill="1"/>
    <xf numFmtId="43" fontId="49" fillId="0" borderId="0" xfId="1" applyFont="1"/>
    <xf numFmtId="43" fontId="92" fillId="0" borderId="0" xfId="1" applyFont="1" applyFill="1" applyAlignment="1">
      <alignment horizontal="left"/>
    </xf>
    <xf numFmtId="10" fontId="17" fillId="41" borderId="0" xfId="119" applyNumberFormat="1" applyFont="1" applyFill="1"/>
    <xf numFmtId="0" fontId="42" fillId="0" borderId="0" xfId="3" applyFont="1" applyAlignment="1">
      <alignment horizontal="right"/>
    </xf>
    <xf numFmtId="0" fontId="17" fillId="0" borderId="0" xfId="0" applyFont="1" applyAlignment="1">
      <alignment horizontal="right"/>
    </xf>
    <xf numFmtId="0" fontId="50" fillId="43" borderId="0" xfId="3" applyFont="1" applyFill="1"/>
    <xf numFmtId="164" fontId="4" fillId="0" borderId="0" xfId="1" applyNumberFormat="1" applyFont="1" applyFill="1"/>
    <xf numFmtId="166" fontId="0" fillId="43" borderId="0" xfId="0" applyNumberFormat="1" applyFill="1"/>
    <xf numFmtId="164" fontId="4" fillId="43" borderId="0" xfId="1" applyNumberFormat="1" applyFont="1" applyFill="1"/>
    <xf numFmtId="0" fontId="17" fillId="43" borderId="0" xfId="0" applyFont="1" applyFill="1"/>
    <xf numFmtId="164" fontId="17" fillId="43" borderId="0" xfId="1" applyNumberFormat="1" applyFont="1" applyFill="1"/>
    <xf numFmtId="164" fontId="42" fillId="43" borderId="0" xfId="1" applyNumberFormat="1" applyFont="1" applyFill="1"/>
    <xf numFmtId="43" fontId="54" fillId="0" borderId="0" xfId="0" applyNumberFormat="1" applyFont="1" applyAlignment="1">
      <alignment horizontal="left" indent="1"/>
    </xf>
    <xf numFmtId="9" fontId="0" fillId="0" borderId="0" xfId="119" applyFont="1"/>
    <xf numFmtId="0" fontId="93" fillId="0" borderId="0" xfId="0" applyFont="1"/>
    <xf numFmtId="164" fontId="48" fillId="0" borderId="0" xfId="1" applyNumberFormat="1" applyFont="1" applyFill="1"/>
    <xf numFmtId="0" fontId="43" fillId="44" borderId="0" xfId="3" applyFont="1" applyFill="1" applyAlignment="1">
      <alignment horizontal="center" wrapText="1"/>
    </xf>
    <xf numFmtId="0" fontId="43" fillId="44" borderId="0" xfId="3" applyFont="1" applyFill="1" applyAlignment="1">
      <alignment horizontal="center"/>
    </xf>
    <xf numFmtId="43" fontId="46" fillId="44" borderId="0" xfId="1" applyFont="1" applyFill="1" applyAlignment="1">
      <alignment horizontal="center"/>
    </xf>
    <xf numFmtId="164" fontId="46" fillId="44" borderId="0" xfId="1" applyNumberFormat="1" applyFont="1" applyFill="1" applyAlignment="1">
      <alignment horizontal="center"/>
    </xf>
    <xf numFmtId="43" fontId="42" fillId="0" borderId="0" xfId="1" applyFont="1"/>
    <xf numFmtId="164" fontId="42" fillId="0" borderId="0" xfId="1" applyNumberFormat="1" applyFont="1" applyAlignment="1">
      <alignment horizontal="center"/>
    </xf>
    <xf numFmtId="164" fontId="54" fillId="0" borderId="0" xfId="1" applyNumberFormat="1" applyFont="1" applyAlignment="1">
      <alignment horizontal="left"/>
    </xf>
    <xf numFmtId="164" fontId="54" fillId="0" borderId="0" xfId="1" applyNumberFormat="1" applyFont="1"/>
    <xf numFmtId="164" fontId="43" fillId="0" borderId="0" xfId="1" applyNumberFormat="1" applyFont="1"/>
    <xf numFmtId="164" fontId="86" fillId="0" borderId="0" xfId="1" applyNumberFormat="1" applyFont="1"/>
    <xf numFmtId="164" fontId="2" fillId="0" borderId="0" xfId="1" applyNumberFormat="1" applyFont="1"/>
    <xf numFmtId="164" fontId="17" fillId="0" borderId="13" xfId="1" applyNumberFormat="1" applyFont="1" applyBorder="1"/>
    <xf numFmtId="43" fontId="17" fillId="0" borderId="13" xfId="0" applyNumberFormat="1" applyFont="1" applyBorder="1"/>
    <xf numFmtId="0" fontId="46" fillId="0" borderId="0" xfId="0" applyFont="1" applyAlignment="1">
      <alignment horizontal="right"/>
    </xf>
    <xf numFmtId="0" fontId="45" fillId="0" borderId="0" xfId="3" applyFont="1" applyAlignment="1">
      <alignment horizontal="right"/>
    </xf>
    <xf numFmtId="164" fontId="17" fillId="0" borderId="13" xfId="0" applyNumberFormat="1" applyFont="1" applyBorder="1"/>
    <xf numFmtId="164" fontId="0" fillId="0" borderId="13" xfId="0" applyNumberFormat="1" applyBorder="1"/>
    <xf numFmtId="164" fontId="0" fillId="42" borderId="0" xfId="1" applyNumberFormat="1" applyFont="1" applyFill="1"/>
    <xf numFmtId="164" fontId="0" fillId="42" borderId="12" xfId="0" applyNumberFormat="1" applyFill="1" applyBorder="1"/>
    <xf numFmtId="164" fontId="0" fillId="3" borderId="0" xfId="1" applyNumberFormat="1" applyFont="1" applyFill="1"/>
    <xf numFmtId="164" fontId="0" fillId="3" borderId="3" xfId="1" applyNumberFormat="1" applyFont="1" applyFill="1" applyBorder="1"/>
    <xf numFmtId="164" fontId="0" fillId="3" borderId="12" xfId="0" applyNumberFormat="1" applyFill="1" applyBorder="1"/>
    <xf numFmtId="0" fontId="4" fillId="0" borderId="15" xfId="3" applyFont="1" applyBorder="1"/>
    <xf numFmtId="0" fontId="4" fillId="0" borderId="16" xfId="3" applyFont="1" applyBorder="1"/>
    <xf numFmtId="1" fontId="4" fillId="0" borderId="0" xfId="3" applyNumberFormat="1" applyFont="1"/>
    <xf numFmtId="164" fontId="0" fillId="0" borderId="0" xfId="1" applyNumberFormat="1" applyFont="1" applyAlignment="1">
      <alignment horizontal="left" indent="1"/>
    </xf>
    <xf numFmtId="1" fontId="0" fillId="0" borderId="0" xfId="0" applyNumberFormat="1"/>
    <xf numFmtId="1" fontId="42" fillId="0" borderId="0" xfId="3" applyNumberFormat="1" applyFont="1"/>
    <xf numFmtId="164" fontId="49" fillId="0" borderId="0" xfId="3" applyNumberFormat="1" applyFont="1"/>
    <xf numFmtId="1" fontId="17" fillId="0" borderId="0" xfId="0" applyNumberFormat="1" applyFont="1"/>
    <xf numFmtId="164" fontId="0" fillId="0" borderId="0" xfId="1" applyNumberFormat="1" applyFont="1" applyAlignment="1">
      <alignment horizontal="left"/>
    </xf>
    <xf numFmtId="164" fontId="42" fillId="0" borderId="0" xfId="3" applyNumberFormat="1" applyFont="1"/>
    <xf numFmtId="0" fontId="54" fillId="0" borderId="12" xfId="0" applyFont="1" applyBorder="1" applyAlignment="1">
      <alignment horizontal="right"/>
    </xf>
    <xf numFmtId="0" fontId="54" fillId="20" borderId="0" xfId="0" applyFont="1" applyFill="1" applyAlignment="1">
      <alignment horizontal="center"/>
    </xf>
    <xf numFmtId="0" fontId="54" fillId="20" borderId="0" xfId="0" applyFont="1" applyFill="1"/>
    <xf numFmtId="164" fontId="0" fillId="0" borderId="0" xfId="1" applyNumberFormat="1" applyFont="1" applyAlignment="1">
      <alignment horizontal="right"/>
    </xf>
    <xf numFmtId="164" fontId="54" fillId="0" borderId="12" xfId="0" applyNumberFormat="1" applyFont="1" applyBorder="1" applyAlignment="1">
      <alignment horizontal="right"/>
    </xf>
    <xf numFmtId="164" fontId="1" fillId="46" borderId="0" xfId="1" applyNumberFormat="1" applyFont="1" applyFill="1" applyAlignment="1">
      <alignment horizontal="center"/>
    </xf>
    <xf numFmtId="164" fontId="54" fillId="0" borderId="12" xfId="1" applyNumberFormat="1" applyFont="1" applyBorder="1"/>
    <xf numFmtId="164" fontId="54" fillId="42" borderId="0" xfId="1" applyNumberFormat="1" applyFont="1" applyFill="1" applyAlignment="1">
      <alignment horizontal="center"/>
    </xf>
    <xf numFmtId="164" fontId="1" fillId="0" borderId="0" xfId="1" applyNumberFormat="1" applyFont="1" applyFill="1" applyAlignment="1"/>
    <xf numFmtId="164" fontId="1" fillId="0" borderId="0" xfId="1" applyNumberFormat="1" applyFont="1" applyAlignment="1">
      <alignment horizontal="right"/>
    </xf>
    <xf numFmtId="164" fontId="0" fillId="3" borderId="0" xfId="1" applyNumberFormat="1" applyFont="1" applyFill="1" applyAlignment="1">
      <alignment horizontal="right"/>
    </xf>
    <xf numFmtId="0" fontId="94" fillId="47" borderId="0" xfId="0" applyFont="1" applyFill="1" applyAlignment="1">
      <alignment horizontal="centerContinuous"/>
    </xf>
    <xf numFmtId="164" fontId="17" fillId="0" borderId="0" xfId="1" applyNumberFormat="1" applyFont="1" applyFill="1"/>
    <xf numFmtId="164" fontId="0" fillId="0" borderId="0" xfId="1" applyNumberFormat="1" applyFont="1" applyFill="1" applyBorder="1"/>
    <xf numFmtId="164" fontId="1" fillId="0" borderId="0" xfId="1" applyNumberFormat="1" applyFont="1" applyAlignment="1">
      <alignment horizontal="left" indent="1"/>
    </xf>
    <xf numFmtId="164" fontId="17" fillId="0" borderId="0" xfId="1" applyNumberFormat="1" applyFont="1" applyAlignment="1">
      <alignment horizontal="left" indent="1"/>
    </xf>
    <xf numFmtId="164" fontId="17" fillId="0" borderId="0" xfId="1" applyNumberFormat="1" applyFont="1" applyAlignment="1">
      <alignment horizontal="left"/>
    </xf>
    <xf numFmtId="43" fontId="46" fillId="0" borderId="0" xfId="1" applyFont="1" applyFill="1" applyAlignment="1">
      <alignment horizontal="left"/>
    </xf>
    <xf numFmtId="2" fontId="46" fillId="0" borderId="0" xfId="0" applyNumberFormat="1" applyFont="1"/>
    <xf numFmtId="164" fontId="17" fillId="0" borderId="0" xfId="1" applyNumberFormat="1" applyFont="1" applyAlignment="1">
      <alignment horizontal="right" indent="1"/>
    </xf>
    <xf numFmtId="0" fontId="43" fillId="22" borderId="0" xfId="3" applyFont="1" applyFill="1" applyAlignment="1">
      <alignment horizontal="center" wrapText="1"/>
    </xf>
    <xf numFmtId="164" fontId="43" fillId="43" borderId="13" xfId="1" applyNumberFormat="1" applyFont="1" applyFill="1" applyBorder="1"/>
    <xf numFmtId="164" fontId="0" fillId="43" borderId="0" xfId="1" applyNumberFormat="1" applyFont="1" applyFill="1"/>
    <xf numFmtId="164" fontId="43" fillId="48" borderId="0" xfId="1" applyNumberFormat="1" applyFont="1" applyFill="1" applyAlignment="1">
      <alignment horizontal="center" wrapText="1"/>
    </xf>
    <xf numFmtId="0" fontId="5" fillId="48" borderId="0" xfId="3" applyFont="1" applyFill="1" applyAlignment="1">
      <alignment horizontal="center"/>
    </xf>
    <xf numFmtId="14" fontId="5" fillId="48" borderId="0" xfId="3" applyNumberFormat="1" applyFont="1" applyFill="1" applyAlignment="1">
      <alignment horizontal="center" wrapText="1"/>
    </xf>
    <xf numFmtId="164" fontId="43" fillId="49" borderId="0" xfId="1" applyNumberFormat="1" applyFont="1" applyFill="1" applyAlignment="1">
      <alignment horizontal="center" wrapText="1"/>
    </xf>
    <xf numFmtId="0" fontId="5" fillId="2" borderId="0" xfId="3" applyFont="1" applyFill="1" applyAlignment="1">
      <alignment horizontal="center"/>
    </xf>
    <xf numFmtId="14" fontId="5" fillId="2" borderId="0" xfId="3" applyNumberFormat="1" applyFont="1" applyFill="1" applyAlignment="1">
      <alignment horizontal="center" wrapText="1"/>
    </xf>
    <xf numFmtId="164" fontId="43" fillId="48" borderId="0" xfId="3" applyNumberFormat="1" applyFont="1" applyFill="1" applyAlignment="1">
      <alignment horizontal="center"/>
    </xf>
    <xf numFmtId="0" fontId="43" fillId="48" borderId="0" xfId="3" applyFont="1" applyFill="1" applyAlignment="1">
      <alignment horizontal="center" wrapText="1"/>
    </xf>
    <xf numFmtId="0" fontId="43" fillId="49" borderId="0" xfId="3" applyFont="1" applyFill="1" applyAlignment="1">
      <alignment horizontal="center" wrapText="1"/>
    </xf>
    <xf numFmtId="164" fontId="43" fillId="2" borderId="0" xfId="3" applyNumberFormat="1" applyFont="1" applyFill="1" applyAlignment="1">
      <alignment horizontal="center"/>
    </xf>
    <xf numFmtId="0" fontId="43" fillId="2" borderId="0" xfId="3" applyFont="1" applyFill="1" applyAlignment="1">
      <alignment horizontal="center" wrapText="1"/>
    </xf>
    <xf numFmtId="17" fontId="43" fillId="49" borderId="0" xfId="3" applyNumberFormat="1" applyFont="1" applyFill="1" applyAlignment="1">
      <alignment horizontal="center"/>
    </xf>
    <xf numFmtId="0" fontId="5" fillId="50" borderId="0" xfId="3" applyFont="1" applyFill="1" applyAlignment="1">
      <alignment horizontal="center"/>
    </xf>
    <xf numFmtId="14" fontId="5" fillId="50" borderId="0" xfId="3" applyNumberFormat="1" applyFont="1" applyFill="1" applyAlignment="1">
      <alignment horizontal="center" wrapText="1"/>
    </xf>
    <xf numFmtId="14" fontId="5" fillId="2" borderId="0" xfId="3" applyNumberFormat="1" applyFont="1" applyFill="1" applyAlignment="1">
      <alignment horizontal="center"/>
    </xf>
    <xf numFmtId="14" fontId="5" fillId="48" borderId="0" xfId="3" applyNumberFormat="1" applyFont="1" applyFill="1" applyAlignment="1">
      <alignment horizontal="center"/>
    </xf>
    <xf numFmtId="43" fontId="49" fillId="0" borderId="0" xfId="3" applyNumberFormat="1" applyFont="1" applyAlignment="1">
      <alignment horizontal="center"/>
    </xf>
    <xf numFmtId="2" fontId="42" fillId="0" borderId="0" xfId="3" applyNumberFormat="1" applyFont="1" applyAlignment="1">
      <alignment horizontal="right"/>
    </xf>
    <xf numFmtId="2" fontId="17" fillId="0" borderId="0" xfId="0" applyNumberFormat="1" applyFont="1" applyAlignment="1">
      <alignment horizontal="right"/>
    </xf>
    <xf numFmtId="2" fontId="42" fillId="0" borderId="0" xfId="0" applyNumberFormat="1" applyFont="1" applyAlignment="1">
      <alignment horizontal="right" vertical="top"/>
    </xf>
    <xf numFmtId="2" fontId="43" fillId="0" borderId="0" xfId="3" applyNumberFormat="1" applyFont="1" applyAlignment="1">
      <alignment horizontal="right"/>
    </xf>
    <xf numFmtId="0" fontId="50" fillId="21" borderId="0" xfId="3" applyFont="1" applyFill="1" applyAlignment="1">
      <alignment horizontal="center" wrapText="1"/>
    </xf>
    <xf numFmtId="14" fontId="50" fillId="21" borderId="0" xfId="3" applyNumberFormat="1" applyFont="1" applyFill="1" applyAlignment="1">
      <alignment horizontal="center" wrapText="1"/>
    </xf>
    <xf numFmtId="2" fontId="17" fillId="0" borderId="0" xfId="0" applyNumberFormat="1" applyFont="1"/>
    <xf numFmtId="2" fontId="43" fillId="0" borderId="0" xfId="3" applyNumberFormat="1" applyFont="1"/>
    <xf numFmtId="0" fontId="5" fillId="45" borderId="0" xfId="3" applyFont="1" applyFill="1" applyAlignment="1">
      <alignment horizontal="center"/>
    </xf>
    <xf numFmtId="14" fontId="5" fillId="45" borderId="0" xfId="3" applyNumberFormat="1" applyFont="1" applyFill="1" applyAlignment="1">
      <alignment horizontal="center" wrapText="1"/>
    </xf>
    <xf numFmtId="0" fontId="5" fillId="21" borderId="0" xfId="3" applyFont="1" applyFill="1" applyAlignment="1">
      <alignment horizontal="center"/>
    </xf>
    <xf numFmtId="14" fontId="5" fillId="21" borderId="0" xfId="3" applyNumberFormat="1" applyFont="1" applyFill="1" applyAlignment="1">
      <alignment horizontal="center" wrapText="1"/>
    </xf>
    <xf numFmtId="43" fontId="0" fillId="0" borderId="0" xfId="1" applyFont="1" applyAlignment="1">
      <alignment horizontal="left"/>
    </xf>
    <xf numFmtId="164" fontId="43" fillId="45" borderId="0" xfId="1" applyNumberFormat="1" applyFont="1" applyFill="1" applyAlignment="1">
      <alignment horizontal="center" wrapText="1"/>
    </xf>
    <xf numFmtId="164" fontId="43" fillId="45" borderId="0" xfId="3" applyNumberFormat="1" applyFont="1" applyFill="1" applyAlignment="1">
      <alignment horizontal="center"/>
    </xf>
    <xf numFmtId="0" fontId="43" fillId="45" borderId="0" xfId="3" applyFont="1" applyFill="1" applyAlignment="1">
      <alignment horizontal="center" wrapText="1"/>
    </xf>
    <xf numFmtId="14" fontId="5" fillId="21" borderId="0" xfId="3" applyNumberFormat="1" applyFont="1" applyFill="1" applyAlignment="1">
      <alignment horizontal="center"/>
    </xf>
    <xf numFmtId="0" fontId="0" fillId="0" borderId="0" xfId="1" applyNumberFormat="1" applyFont="1" applyFill="1"/>
    <xf numFmtId="168" fontId="4" fillId="0" borderId="0" xfId="3" applyNumberFormat="1" applyFont="1"/>
    <xf numFmtId="43" fontId="46" fillId="0" borderId="0" xfId="0" applyNumberFormat="1" applyFont="1"/>
    <xf numFmtId="0" fontId="42" fillId="46" borderId="0" xfId="3" applyFont="1" applyFill="1"/>
    <xf numFmtId="1" fontId="42" fillId="46" borderId="0" xfId="3" applyNumberFormat="1" applyFont="1" applyFill="1"/>
    <xf numFmtId="0" fontId="50" fillId="0" borderId="0" xfId="3" applyFont="1"/>
    <xf numFmtId="0" fontId="0" fillId="0" borderId="0" xfId="0" applyAlignment="1">
      <alignment horizontal="left" indent="1"/>
    </xf>
    <xf numFmtId="0" fontId="54" fillId="0" borderId="3" xfId="0" applyFont="1" applyBorder="1" applyAlignment="1">
      <alignment horizontal="center"/>
    </xf>
    <xf numFmtId="0" fontId="4" fillId="0" borderId="11" xfId="3" applyFont="1" applyBorder="1" applyAlignment="1">
      <alignment horizontal="center"/>
    </xf>
    <xf numFmtId="0" fontId="4" fillId="0" borderId="14" xfId="3" applyFont="1" applyBorder="1" applyAlignment="1">
      <alignment horizontal="center"/>
    </xf>
  </cellXfs>
  <cellStyles count="419">
    <cellStyle name="20% - Accent1 2" xfId="5" xr:uid="{00000000-0005-0000-0000-000000000000}"/>
    <cellStyle name="20% - Accent1 2 2" xfId="141" xr:uid="{00000000-0005-0000-0000-000001000000}"/>
    <cellStyle name="20% - Accent1 3" xfId="142" xr:uid="{00000000-0005-0000-0000-000002000000}"/>
    <cellStyle name="20% - Accent1 3 2" xfId="143" xr:uid="{00000000-0005-0000-0000-000003000000}"/>
    <cellStyle name="20% - Accent2 2" xfId="144" xr:uid="{00000000-0005-0000-0000-000004000000}"/>
    <cellStyle name="20% - Accent2 3" xfId="145" xr:uid="{00000000-0005-0000-0000-000005000000}"/>
    <cellStyle name="20% - Accent3 2" xfId="146" xr:uid="{00000000-0005-0000-0000-000006000000}"/>
    <cellStyle name="20% - Accent3 3" xfId="147" xr:uid="{00000000-0005-0000-0000-000007000000}"/>
    <cellStyle name="20% - Accent4 2" xfId="6" xr:uid="{00000000-0005-0000-0000-000008000000}"/>
    <cellStyle name="20% - Accent4 2 2" xfId="148" xr:uid="{00000000-0005-0000-0000-000009000000}"/>
    <cellStyle name="20% - Accent4 3" xfId="149" xr:uid="{00000000-0005-0000-0000-00000A000000}"/>
    <cellStyle name="20% - Accent4 3 2" xfId="150" xr:uid="{00000000-0005-0000-0000-00000B000000}"/>
    <cellStyle name="20% - Accent5 2" xfId="151" xr:uid="{00000000-0005-0000-0000-00000C000000}"/>
    <cellStyle name="20% - Accent5 3" xfId="152" xr:uid="{00000000-0005-0000-0000-00000D000000}"/>
    <cellStyle name="20% - Accent6 2" xfId="153" xr:uid="{00000000-0005-0000-0000-00000E000000}"/>
    <cellStyle name="20% - Accent6 3" xfId="154" xr:uid="{00000000-0005-0000-0000-00000F000000}"/>
    <cellStyle name="40% - Accent1 2" xfId="7" xr:uid="{00000000-0005-0000-0000-000010000000}"/>
    <cellStyle name="40% - Accent1 3" xfId="155" xr:uid="{00000000-0005-0000-0000-000011000000}"/>
    <cellStyle name="40% - Accent1 3 2" xfId="156" xr:uid="{00000000-0005-0000-0000-000012000000}"/>
    <cellStyle name="40% - Accent2 2" xfId="157" xr:uid="{00000000-0005-0000-0000-000013000000}"/>
    <cellStyle name="40% - Accent2 3" xfId="158" xr:uid="{00000000-0005-0000-0000-000014000000}"/>
    <cellStyle name="40% - Accent3 2" xfId="159" xr:uid="{00000000-0005-0000-0000-000015000000}"/>
    <cellStyle name="40% - Accent3 3" xfId="160" xr:uid="{00000000-0005-0000-0000-000016000000}"/>
    <cellStyle name="40% - Accent4 2" xfId="8" xr:uid="{00000000-0005-0000-0000-000017000000}"/>
    <cellStyle name="40% - Accent4 3" xfId="161" xr:uid="{00000000-0005-0000-0000-000018000000}"/>
    <cellStyle name="40% - Accent4 3 2" xfId="162" xr:uid="{00000000-0005-0000-0000-000019000000}"/>
    <cellStyle name="40% - Accent5 2" xfId="9" xr:uid="{00000000-0005-0000-0000-00001A000000}"/>
    <cellStyle name="40% - Accent5 3" xfId="163" xr:uid="{00000000-0005-0000-0000-00001B000000}"/>
    <cellStyle name="40% - Accent6 2" xfId="10" xr:uid="{00000000-0005-0000-0000-00001C000000}"/>
    <cellStyle name="40% - Accent6 3" xfId="164" xr:uid="{00000000-0005-0000-0000-00001D000000}"/>
    <cellStyle name="40% - Accent6 3 2" xfId="165" xr:uid="{00000000-0005-0000-0000-00001E000000}"/>
    <cellStyle name="60% - Accent1 2" xfId="11" xr:uid="{00000000-0005-0000-0000-00001F000000}"/>
    <cellStyle name="60% - Accent1 2 2" xfId="166" xr:uid="{00000000-0005-0000-0000-000020000000}"/>
    <cellStyle name="60% - Accent1 3" xfId="167" xr:uid="{00000000-0005-0000-0000-000021000000}"/>
    <cellStyle name="60% - Accent1 3 2" xfId="168" xr:uid="{00000000-0005-0000-0000-000022000000}"/>
    <cellStyle name="60% - Accent2 2" xfId="12" xr:uid="{00000000-0005-0000-0000-000023000000}"/>
    <cellStyle name="60% - Accent2 3" xfId="169" xr:uid="{00000000-0005-0000-0000-000024000000}"/>
    <cellStyle name="60% - Accent3 2" xfId="13" xr:uid="{00000000-0005-0000-0000-000025000000}"/>
    <cellStyle name="60% - Accent3 3" xfId="170" xr:uid="{00000000-0005-0000-0000-000026000000}"/>
    <cellStyle name="60% - Accent3 3 2" xfId="171" xr:uid="{00000000-0005-0000-0000-000027000000}"/>
    <cellStyle name="60% - Accent4 2" xfId="14" xr:uid="{00000000-0005-0000-0000-000028000000}"/>
    <cellStyle name="60% - Accent4 3" xfId="172" xr:uid="{00000000-0005-0000-0000-000029000000}"/>
    <cellStyle name="60% - Accent4 3 2" xfId="173" xr:uid="{00000000-0005-0000-0000-00002A000000}"/>
    <cellStyle name="60% - Accent5 2" xfId="15" xr:uid="{00000000-0005-0000-0000-00002B000000}"/>
    <cellStyle name="60% - Accent5 2 2" xfId="174" xr:uid="{00000000-0005-0000-0000-00002C000000}"/>
    <cellStyle name="60% - Accent5 3" xfId="175" xr:uid="{00000000-0005-0000-0000-00002D000000}"/>
    <cellStyle name="60% - Accent6 2" xfId="176" xr:uid="{00000000-0005-0000-0000-00002E000000}"/>
    <cellStyle name="60% - Accent6 3" xfId="177" xr:uid="{00000000-0005-0000-0000-00002F000000}"/>
    <cellStyle name="Accent1 2" xfId="16" xr:uid="{00000000-0005-0000-0000-000030000000}"/>
    <cellStyle name="Accent1 2 2" xfId="178" xr:uid="{00000000-0005-0000-0000-000031000000}"/>
    <cellStyle name="Accent1 3" xfId="179" xr:uid="{00000000-0005-0000-0000-000032000000}"/>
    <cellStyle name="Accent1 3 2" xfId="180" xr:uid="{00000000-0005-0000-0000-000033000000}"/>
    <cellStyle name="Accent2 2" xfId="17" xr:uid="{00000000-0005-0000-0000-000034000000}"/>
    <cellStyle name="Accent2 3" xfId="181" xr:uid="{00000000-0005-0000-0000-000035000000}"/>
    <cellStyle name="Accent3 2" xfId="18" xr:uid="{00000000-0005-0000-0000-000036000000}"/>
    <cellStyle name="Accent3 2 2" xfId="182" xr:uid="{00000000-0005-0000-0000-000037000000}"/>
    <cellStyle name="Accent3 3" xfId="183" xr:uid="{00000000-0005-0000-0000-000038000000}"/>
    <cellStyle name="Accent4 2" xfId="184" xr:uid="{00000000-0005-0000-0000-000039000000}"/>
    <cellStyle name="Accent4 3" xfId="185" xr:uid="{00000000-0005-0000-0000-00003A000000}"/>
    <cellStyle name="Accent5 2" xfId="186" xr:uid="{00000000-0005-0000-0000-00003B000000}"/>
    <cellStyle name="Accent5 3" xfId="187" xr:uid="{00000000-0005-0000-0000-00003C000000}"/>
    <cellStyle name="Accent6 2" xfId="19" xr:uid="{00000000-0005-0000-0000-00003D000000}"/>
    <cellStyle name="Accent6 2 2" xfId="188" xr:uid="{00000000-0005-0000-0000-00003E000000}"/>
    <cellStyle name="Accent6 3" xfId="189" xr:uid="{00000000-0005-0000-0000-00003F000000}"/>
    <cellStyle name="Accounting" xfId="20" xr:uid="{00000000-0005-0000-0000-000040000000}"/>
    <cellStyle name="Accounting 2" xfId="190" xr:uid="{00000000-0005-0000-0000-000041000000}"/>
    <cellStyle name="Accounting 3" xfId="191" xr:uid="{00000000-0005-0000-0000-000042000000}"/>
    <cellStyle name="Accounting_2011-11" xfId="192" xr:uid="{00000000-0005-0000-0000-000043000000}"/>
    <cellStyle name="Bad 2" xfId="21" xr:uid="{00000000-0005-0000-0000-000044000000}"/>
    <cellStyle name="Bad 3" xfId="193" xr:uid="{00000000-0005-0000-0000-000045000000}"/>
    <cellStyle name="Budget" xfId="22" xr:uid="{00000000-0005-0000-0000-000046000000}"/>
    <cellStyle name="Budget 2" xfId="121" xr:uid="{00000000-0005-0000-0000-000047000000}"/>
    <cellStyle name="Budget 3" xfId="194" xr:uid="{00000000-0005-0000-0000-000048000000}"/>
    <cellStyle name="Budget_2011-11" xfId="195" xr:uid="{00000000-0005-0000-0000-000049000000}"/>
    <cellStyle name="Calculation 2" xfId="23" xr:uid="{00000000-0005-0000-0000-00004A000000}"/>
    <cellStyle name="Calculation 2 2" xfId="196" xr:uid="{00000000-0005-0000-0000-00004B000000}"/>
    <cellStyle name="Calculation 3" xfId="197" xr:uid="{00000000-0005-0000-0000-00004C000000}"/>
    <cellStyle name="Calculation 3 2" xfId="198" xr:uid="{00000000-0005-0000-0000-00004D000000}"/>
    <cellStyle name="Check Cell 2" xfId="199" xr:uid="{00000000-0005-0000-0000-00004E000000}"/>
    <cellStyle name="Check Cell 3" xfId="200" xr:uid="{00000000-0005-0000-0000-00004F000000}"/>
    <cellStyle name="combo" xfId="201" xr:uid="{00000000-0005-0000-0000-000050000000}"/>
    <cellStyle name="Comma" xfId="1" builtinId="3"/>
    <cellStyle name="Comma 10" xfId="24" xr:uid="{00000000-0005-0000-0000-000052000000}"/>
    <cellStyle name="Comma 11" xfId="25" xr:uid="{00000000-0005-0000-0000-000053000000}"/>
    <cellStyle name="Comma 12" xfId="26" xr:uid="{00000000-0005-0000-0000-000054000000}"/>
    <cellStyle name="Comma 12 2" xfId="202" xr:uid="{00000000-0005-0000-0000-000055000000}"/>
    <cellStyle name="Comma 12 3" xfId="203" xr:uid="{00000000-0005-0000-0000-000056000000}"/>
    <cellStyle name="Comma 13" xfId="27" xr:uid="{00000000-0005-0000-0000-000057000000}"/>
    <cellStyle name="Comma 14" xfId="28" xr:uid="{00000000-0005-0000-0000-000058000000}"/>
    <cellStyle name="Comma 15" xfId="29" xr:uid="{00000000-0005-0000-0000-000059000000}"/>
    <cellStyle name="Comma 16" xfId="30" xr:uid="{00000000-0005-0000-0000-00005A000000}"/>
    <cellStyle name="Comma 17" xfId="204" xr:uid="{00000000-0005-0000-0000-00005B000000}"/>
    <cellStyle name="Comma 17 2" xfId="205" xr:uid="{00000000-0005-0000-0000-00005C000000}"/>
    <cellStyle name="Comma 18" xfId="206" xr:uid="{00000000-0005-0000-0000-00005D000000}"/>
    <cellStyle name="Comma 18 2" xfId="207" xr:uid="{00000000-0005-0000-0000-00005E000000}"/>
    <cellStyle name="Comma 18 3" xfId="208" xr:uid="{00000000-0005-0000-0000-00005F000000}"/>
    <cellStyle name="Comma 19" xfId="209" xr:uid="{00000000-0005-0000-0000-000060000000}"/>
    <cellStyle name="Comma 2" xfId="31" xr:uid="{00000000-0005-0000-0000-000061000000}"/>
    <cellStyle name="Comma 2 2" xfId="32" xr:uid="{00000000-0005-0000-0000-000062000000}"/>
    <cellStyle name="Comma 2 2 2" xfId="210" xr:uid="{00000000-0005-0000-0000-000063000000}"/>
    <cellStyle name="Comma 2 3" xfId="33" xr:uid="{00000000-0005-0000-0000-000064000000}"/>
    <cellStyle name="Comma 2 4" xfId="211" xr:uid="{00000000-0005-0000-0000-000065000000}"/>
    <cellStyle name="Comma 2 4 2" xfId="212" xr:uid="{00000000-0005-0000-0000-000066000000}"/>
    <cellStyle name="Comma 2 5" xfId="213" xr:uid="{00000000-0005-0000-0000-000067000000}"/>
    <cellStyle name="Comma 2 6" xfId="214" xr:uid="{00000000-0005-0000-0000-000068000000}"/>
    <cellStyle name="Comma 2 6 2" xfId="215" xr:uid="{00000000-0005-0000-0000-000069000000}"/>
    <cellStyle name="Comma 20" xfId="410" xr:uid="{00000000-0005-0000-0000-00006A000000}"/>
    <cellStyle name="Comma 21" xfId="413" xr:uid="{00000000-0005-0000-0000-00006B000000}"/>
    <cellStyle name="Comma 3" xfId="34" xr:uid="{00000000-0005-0000-0000-00006C000000}"/>
    <cellStyle name="Comma 3 2" xfId="35" xr:uid="{00000000-0005-0000-0000-00006D000000}"/>
    <cellStyle name="Comma 3 2 2" xfId="36" xr:uid="{00000000-0005-0000-0000-00006E000000}"/>
    <cellStyle name="Comma 3 3" xfId="37" xr:uid="{00000000-0005-0000-0000-00006F000000}"/>
    <cellStyle name="Comma 3 4" xfId="216" xr:uid="{00000000-0005-0000-0000-000070000000}"/>
    <cellStyle name="Comma 4" xfId="38" xr:uid="{00000000-0005-0000-0000-000071000000}"/>
    <cellStyle name="Comma 4 2" xfId="39" xr:uid="{00000000-0005-0000-0000-000072000000}"/>
    <cellStyle name="Comma 4 2 2" xfId="122" xr:uid="{00000000-0005-0000-0000-000073000000}"/>
    <cellStyle name="Comma 4 2 3" xfId="123" xr:uid="{00000000-0005-0000-0000-000074000000}"/>
    <cellStyle name="Comma 4 3" xfId="40" xr:uid="{00000000-0005-0000-0000-000075000000}"/>
    <cellStyle name="Comma 4 3 2" xfId="124" xr:uid="{00000000-0005-0000-0000-000076000000}"/>
    <cellStyle name="Comma 4 3 3" xfId="125" xr:uid="{00000000-0005-0000-0000-000077000000}"/>
    <cellStyle name="Comma 4 4" xfId="41" xr:uid="{00000000-0005-0000-0000-000078000000}"/>
    <cellStyle name="Comma 4 4 2" xfId="126" xr:uid="{00000000-0005-0000-0000-000079000000}"/>
    <cellStyle name="Comma 4 4 3" xfId="127" xr:uid="{00000000-0005-0000-0000-00007A000000}"/>
    <cellStyle name="Comma 4 5" xfId="42" xr:uid="{00000000-0005-0000-0000-00007B000000}"/>
    <cellStyle name="Comma 4 5 2" xfId="128" xr:uid="{00000000-0005-0000-0000-00007C000000}"/>
    <cellStyle name="Comma 4 6" xfId="129" xr:uid="{00000000-0005-0000-0000-00007D000000}"/>
    <cellStyle name="Comma 5" xfId="43" xr:uid="{00000000-0005-0000-0000-00007E000000}"/>
    <cellStyle name="Comma 5 2" xfId="130" xr:uid="{00000000-0005-0000-0000-00007F000000}"/>
    <cellStyle name="Comma 5 3" xfId="131" xr:uid="{00000000-0005-0000-0000-000080000000}"/>
    <cellStyle name="Comma 6" xfId="44" xr:uid="{00000000-0005-0000-0000-000081000000}"/>
    <cellStyle name="Comma 6 2" xfId="132" xr:uid="{00000000-0005-0000-0000-000082000000}"/>
    <cellStyle name="Comma 7" xfId="45" xr:uid="{00000000-0005-0000-0000-000083000000}"/>
    <cellStyle name="Comma 8" xfId="46" xr:uid="{00000000-0005-0000-0000-000084000000}"/>
    <cellStyle name="Comma 9" xfId="47" xr:uid="{00000000-0005-0000-0000-000085000000}"/>
    <cellStyle name="Comma(2)" xfId="48" xr:uid="{00000000-0005-0000-0000-000086000000}"/>
    <cellStyle name="Comma0" xfId="217" xr:uid="{00000000-0005-0000-0000-000087000000}"/>
    <cellStyle name="Comma0 - Style2" xfId="49" xr:uid="{00000000-0005-0000-0000-000088000000}"/>
    <cellStyle name="Comma1 - Style1" xfId="50" xr:uid="{00000000-0005-0000-0000-000089000000}"/>
    <cellStyle name="Comments" xfId="51" xr:uid="{00000000-0005-0000-0000-00008A000000}"/>
    <cellStyle name="Currency" xfId="2" builtinId="4"/>
    <cellStyle name="Currency 10" xfId="218" xr:uid="{00000000-0005-0000-0000-00008C000000}"/>
    <cellStyle name="Currency 11" xfId="416" xr:uid="{00000000-0005-0000-0000-00008D000000}"/>
    <cellStyle name="Currency 2" xfId="52" xr:uid="{00000000-0005-0000-0000-00008E000000}"/>
    <cellStyle name="Currency 2 2" xfId="4" xr:uid="{00000000-0005-0000-0000-00008F000000}"/>
    <cellStyle name="Currency 2 2 2" xfId="219" xr:uid="{00000000-0005-0000-0000-000090000000}"/>
    <cellStyle name="Currency 2 3" xfId="220" xr:uid="{00000000-0005-0000-0000-000091000000}"/>
    <cellStyle name="Currency 2 3 2" xfId="221" xr:uid="{00000000-0005-0000-0000-000092000000}"/>
    <cellStyle name="Currency 2 4" xfId="222" xr:uid="{00000000-0005-0000-0000-000093000000}"/>
    <cellStyle name="Currency 2 6" xfId="223" xr:uid="{00000000-0005-0000-0000-000094000000}"/>
    <cellStyle name="Currency 2 6 2" xfId="224" xr:uid="{00000000-0005-0000-0000-000095000000}"/>
    <cellStyle name="Currency 3" xfId="53" xr:uid="{00000000-0005-0000-0000-000096000000}"/>
    <cellStyle name="Currency 3 2" xfId="225" xr:uid="{00000000-0005-0000-0000-000097000000}"/>
    <cellStyle name="Currency 3 3" xfId="226" xr:uid="{00000000-0005-0000-0000-000098000000}"/>
    <cellStyle name="Currency 3 4" xfId="227" xr:uid="{00000000-0005-0000-0000-000099000000}"/>
    <cellStyle name="Currency 4" xfId="54" xr:uid="{00000000-0005-0000-0000-00009A000000}"/>
    <cellStyle name="Currency 4 2" xfId="228" xr:uid="{00000000-0005-0000-0000-00009B000000}"/>
    <cellStyle name="Currency 5" xfId="55" xr:uid="{00000000-0005-0000-0000-00009C000000}"/>
    <cellStyle name="Currency 5 2" xfId="229" xr:uid="{00000000-0005-0000-0000-00009D000000}"/>
    <cellStyle name="Currency 5 3" xfId="230" xr:uid="{00000000-0005-0000-0000-00009E000000}"/>
    <cellStyle name="Currency 6" xfId="56" xr:uid="{00000000-0005-0000-0000-00009F000000}"/>
    <cellStyle name="Currency 7" xfId="57" xr:uid="{00000000-0005-0000-0000-0000A0000000}"/>
    <cellStyle name="Currency 8" xfId="231" xr:uid="{00000000-0005-0000-0000-0000A1000000}"/>
    <cellStyle name="Currency 8 2" xfId="232" xr:uid="{00000000-0005-0000-0000-0000A2000000}"/>
    <cellStyle name="Currency 9" xfId="233" xr:uid="{00000000-0005-0000-0000-0000A3000000}"/>
    <cellStyle name="Currency0" xfId="234" xr:uid="{00000000-0005-0000-0000-0000A4000000}"/>
    <cellStyle name="Data Enter" xfId="58" xr:uid="{00000000-0005-0000-0000-0000A5000000}"/>
    <cellStyle name="date" xfId="235" xr:uid="{00000000-0005-0000-0000-0000A6000000}"/>
    <cellStyle name="Explanatory Text 2" xfId="236" xr:uid="{00000000-0005-0000-0000-0000A7000000}"/>
    <cellStyle name="Explanatory Text 3" xfId="237" xr:uid="{00000000-0005-0000-0000-0000A8000000}"/>
    <cellStyle name="F9ReportControlStyle_ctpInquire" xfId="238" xr:uid="{00000000-0005-0000-0000-0000A9000000}"/>
    <cellStyle name="FactSheet" xfId="59" xr:uid="{00000000-0005-0000-0000-0000AA000000}"/>
    <cellStyle name="fish" xfId="239" xr:uid="{00000000-0005-0000-0000-0000AB000000}"/>
    <cellStyle name="Good 2" xfId="60" xr:uid="{00000000-0005-0000-0000-0000AC000000}"/>
    <cellStyle name="Good 3" xfId="240" xr:uid="{00000000-0005-0000-0000-0000AD000000}"/>
    <cellStyle name="Good 4" xfId="241" xr:uid="{00000000-0005-0000-0000-0000AE000000}"/>
    <cellStyle name="Heading 1 2" xfId="61" xr:uid="{00000000-0005-0000-0000-0000AF000000}"/>
    <cellStyle name="Heading 1 2 2" xfId="242" xr:uid="{00000000-0005-0000-0000-0000B0000000}"/>
    <cellStyle name="Heading 1 3" xfId="243" xr:uid="{00000000-0005-0000-0000-0000B1000000}"/>
    <cellStyle name="Heading 1 3 2" xfId="244" xr:uid="{00000000-0005-0000-0000-0000B2000000}"/>
    <cellStyle name="Heading 2 2" xfId="62" xr:uid="{00000000-0005-0000-0000-0000B3000000}"/>
    <cellStyle name="Heading 2 2 2" xfId="245" xr:uid="{00000000-0005-0000-0000-0000B4000000}"/>
    <cellStyle name="Heading 2 3" xfId="246" xr:uid="{00000000-0005-0000-0000-0000B5000000}"/>
    <cellStyle name="Heading 2 3 2" xfId="247" xr:uid="{00000000-0005-0000-0000-0000B6000000}"/>
    <cellStyle name="Heading 3 2" xfId="63" xr:uid="{00000000-0005-0000-0000-0000B7000000}"/>
    <cellStyle name="Heading 3 2 2" xfId="248" xr:uid="{00000000-0005-0000-0000-0000B8000000}"/>
    <cellStyle name="Heading 3 3" xfId="249" xr:uid="{00000000-0005-0000-0000-0000B9000000}"/>
    <cellStyle name="Heading 3 3 2" xfId="250" xr:uid="{00000000-0005-0000-0000-0000BA000000}"/>
    <cellStyle name="Heading 4 2" xfId="251" xr:uid="{00000000-0005-0000-0000-0000BB000000}"/>
    <cellStyle name="Heading 4 3" xfId="252" xr:uid="{00000000-0005-0000-0000-0000BC000000}"/>
    <cellStyle name="Hyperlink 2" xfId="64" xr:uid="{00000000-0005-0000-0000-0000BD000000}"/>
    <cellStyle name="Hyperlink 3" xfId="65" xr:uid="{00000000-0005-0000-0000-0000BE000000}"/>
    <cellStyle name="Hyperlink 3 2" xfId="253" xr:uid="{00000000-0005-0000-0000-0000BF000000}"/>
    <cellStyle name="Input 2" xfId="254" xr:uid="{00000000-0005-0000-0000-0000C0000000}"/>
    <cellStyle name="Input 3" xfId="255" xr:uid="{00000000-0005-0000-0000-0000C1000000}"/>
    <cellStyle name="input(0)" xfId="66" xr:uid="{00000000-0005-0000-0000-0000C2000000}"/>
    <cellStyle name="Input(2)" xfId="67" xr:uid="{00000000-0005-0000-0000-0000C3000000}"/>
    <cellStyle name="Linked Cell 2" xfId="68" xr:uid="{00000000-0005-0000-0000-0000C4000000}"/>
    <cellStyle name="Linked Cell 2 2" xfId="256" xr:uid="{00000000-0005-0000-0000-0000C5000000}"/>
    <cellStyle name="Linked Cell 3" xfId="257" xr:uid="{00000000-0005-0000-0000-0000C6000000}"/>
    <cellStyle name="Neutral 2" xfId="69" xr:uid="{00000000-0005-0000-0000-0000C7000000}"/>
    <cellStyle name="Neutral 2 2" xfId="258" xr:uid="{00000000-0005-0000-0000-0000C8000000}"/>
    <cellStyle name="Neutral 3" xfId="259" xr:uid="{00000000-0005-0000-0000-0000C9000000}"/>
    <cellStyle name="New_normal" xfId="70" xr:uid="{00000000-0005-0000-0000-0000CA000000}"/>
    <cellStyle name="Normal" xfId="0" builtinId="0"/>
    <cellStyle name="Normal - Style1" xfId="71" xr:uid="{00000000-0005-0000-0000-0000CC000000}"/>
    <cellStyle name="Normal - Style2" xfId="72" xr:uid="{00000000-0005-0000-0000-0000CD000000}"/>
    <cellStyle name="Normal - Style3" xfId="73" xr:uid="{00000000-0005-0000-0000-0000CE000000}"/>
    <cellStyle name="Normal - Style4" xfId="74" xr:uid="{00000000-0005-0000-0000-0000CF000000}"/>
    <cellStyle name="Normal - Style5" xfId="75" xr:uid="{00000000-0005-0000-0000-0000D0000000}"/>
    <cellStyle name="Normal 10" xfId="76" xr:uid="{00000000-0005-0000-0000-0000D1000000}"/>
    <cellStyle name="Normal 10 2" xfId="260" xr:uid="{00000000-0005-0000-0000-0000D2000000}"/>
    <cellStyle name="Normal 10 2 2" xfId="261" xr:uid="{00000000-0005-0000-0000-0000D3000000}"/>
    <cellStyle name="Normal 10 2 3" xfId="262" xr:uid="{00000000-0005-0000-0000-0000D4000000}"/>
    <cellStyle name="Normal 10_2112 DF Schedule" xfId="263" xr:uid="{00000000-0005-0000-0000-0000D5000000}"/>
    <cellStyle name="Normal 100" xfId="415" xr:uid="{00000000-0005-0000-0000-0000D6000000}"/>
    <cellStyle name="Normal 101" xfId="418" xr:uid="{00000000-0005-0000-0000-0000D7000000}"/>
    <cellStyle name="Normal 11" xfId="77" xr:uid="{00000000-0005-0000-0000-0000D8000000}"/>
    <cellStyle name="Normal 11 2" xfId="264" xr:uid="{00000000-0005-0000-0000-0000D9000000}"/>
    <cellStyle name="Normal 12" xfId="78" xr:uid="{00000000-0005-0000-0000-0000DA000000}"/>
    <cellStyle name="Normal 12 2" xfId="265" xr:uid="{00000000-0005-0000-0000-0000DB000000}"/>
    <cellStyle name="Normal 13" xfId="79" xr:uid="{00000000-0005-0000-0000-0000DC000000}"/>
    <cellStyle name="Normal 13 2" xfId="266" xr:uid="{00000000-0005-0000-0000-0000DD000000}"/>
    <cellStyle name="Normal 14" xfId="80" xr:uid="{00000000-0005-0000-0000-0000DE000000}"/>
    <cellStyle name="Normal 14 2" xfId="267" xr:uid="{00000000-0005-0000-0000-0000DF000000}"/>
    <cellStyle name="Normal 15" xfId="81" xr:uid="{00000000-0005-0000-0000-0000E0000000}"/>
    <cellStyle name="Normal 15 2" xfId="268" xr:uid="{00000000-0005-0000-0000-0000E1000000}"/>
    <cellStyle name="Normal 16" xfId="82" xr:uid="{00000000-0005-0000-0000-0000E2000000}"/>
    <cellStyle name="Normal 16 2" xfId="269" xr:uid="{00000000-0005-0000-0000-0000E3000000}"/>
    <cellStyle name="Normal 17" xfId="83" xr:uid="{00000000-0005-0000-0000-0000E4000000}"/>
    <cellStyle name="Normal 17 2" xfId="270" xr:uid="{00000000-0005-0000-0000-0000E5000000}"/>
    <cellStyle name="Normal 18" xfId="84" xr:uid="{00000000-0005-0000-0000-0000E6000000}"/>
    <cellStyle name="Normal 18 2" xfId="271" xr:uid="{00000000-0005-0000-0000-0000E7000000}"/>
    <cellStyle name="Normal 19" xfId="85" xr:uid="{00000000-0005-0000-0000-0000E8000000}"/>
    <cellStyle name="Normal 19 2" xfId="272" xr:uid="{00000000-0005-0000-0000-0000E9000000}"/>
    <cellStyle name="Normal 2" xfId="86" xr:uid="{00000000-0005-0000-0000-0000EA000000}"/>
    <cellStyle name="Normal 2 10" xfId="273" xr:uid="{00000000-0005-0000-0000-0000EB000000}"/>
    <cellStyle name="Normal 2 11" xfId="274" xr:uid="{00000000-0005-0000-0000-0000EC000000}"/>
    <cellStyle name="Normal 2 2" xfId="87" xr:uid="{00000000-0005-0000-0000-0000ED000000}"/>
    <cellStyle name="Normal 2 2 2" xfId="88" xr:uid="{00000000-0005-0000-0000-0000EE000000}"/>
    <cellStyle name="Normal 2 2 2 2" xfId="275" xr:uid="{00000000-0005-0000-0000-0000EF000000}"/>
    <cellStyle name="Normal 2 2 3" xfId="89" xr:uid="{00000000-0005-0000-0000-0000F0000000}"/>
    <cellStyle name="Normal 2 2_Actual_Fuel" xfId="276" xr:uid="{00000000-0005-0000-0000-0000F1000000}"/>
    <cellStyle name="Normal 2 3" xfId="90" xr:uid="{00000000-0005-0000-0000-0000F2000000}"/>
    <cellStyle name="Normal 2 3 2" xfId="91" xr:uid="{00000000-0005-0000-0000-0000F3000000}"/>
    <cellStyle name="Normal 2 3 3" xfId="92" xr:uid="{00000000-0005-0000-0000-0000F4000000}"/>
    <cellStyle name="Normal 2 3_Consolidated Pro forma" xfId="277" xr:uid="{00000000-0005-0000-0000-0000F5000000}"/>
    <cellStyle name="Normal 2 4" xfId="93" xr:uid="{00000000-0005-0000-0000-0000F6000000}"/>
    <cellStyle name="Normal 2 5" xfId="94" xr:uid="{00000000-0005-0000-0000-0000F7000000}"/>
    <cellStyle name="Normal 2 6" xfId="278" xr:uid="{00000000-0005-0000-0000-0000F8000000}"/>
    <cellStyle name="Normal 2 7" xfId="279" xr:uid="{00000000-0005-0000-0000-0000F9000000}"/>
    <cellStyle name="Normal 2 8" xfId="280" xr:uid="{00000000-0005-0000-0000-0000FA000000}"/>
    <cellStyle name="Normal 2 9" xfId="281" xr:uid="{00000000-0005-0000-0000-0000FB000000}"/>
    <cellStyle name="Normal 2_2009 Regulated Price Out" xfId="282" xr:uid="{00000000-0005-0000-0000-0000FC000000}"/>
    <cellStyle name="Normal 20" xfId="118" xr:uid="{00000000-0005-0000-0000-0000FD000000}"/>
    <cellStyle name="Normal 21" xfId="120" xr:uid="{00000000-0005-0000-0000-0000FE000000}"/>
    <cellStyle name="Normal 22" xfId="139" xr:uid="{00000000-0005-0000-0000-0000FF000000}"/>
    <cellStyle name="Normal 23" xfId="140" xr:uid="{00000000-0005-0000-0000-000000010000}"/>
    <cellStyle name="Normal 24" xfId="283" xr:uid="{00000000-0005-0000-0000-000001010000}"/>
    <cellStyle name="Normal 25" xfId="284" xr:uid="{00000000-0005-0000-0000-000002010000}"/>
    <cellStyle name="Normal 26" xfId="285" xr:uid="{00000000-0005-0000-0000-000003010000}"/>
    <cellStyle name="Normal 27" xfId="286" xr:uid="{00000000-0005-0000-0000-000004010000}"/>
    <cellStyle name="Normal 28" xfId="287" xr:uid="{00000000-0005-0000-0000-000005010000}"/>
    <cellStyle name="Normal 29" xfId="288" xr:uid="{00000000-0005-0000-0000-000006010000}"/>
    <cellStyle name="Normal 3" xfId="95" xr:uid="{00000000-0005-0000-0000-000007010000}"/>
    <cellStyle name="Normal 3 2" xfId="96" xr:uid="{00000000-0005-0000-0000-000008010000}"/>
    <cellStyle name="Normal 3 2 2" xfId="133" xr:uid="{00000000-0005-0000-0000-000009010000}"/>
    <cellStyle name="Normal 3 3" xfId="134" xr:uid="{00000000-0005-0000-0000-00000A010000}"/>
    <cellStyle name="Normal 3 4" xfId="289" xr:uid="{00000000-0005-0000-0000-00000B010000}"/>
    <cellStyle name="Normal 3_2012 PR" xfId="290" xr:uid="{00000000-0005-0000-0000-00000C010000}"/>
    <cellStyle name="Normal 30" xfId="291" xr:uid="{00000000-0005-0000-0000-00000D010000}"/>
    <cellStyle name="Normal 31" xfId="292" xr:uid="{00000000-0005-0000-0000-00000E010000}"/>
    <cellStyle name="Normal 32" xfId="293" xr:uid="{00000000-0005-0000-0000-00000F010000}"/>
    <cellStyle name="Normal 33" xfId="294" xr:uid="{00000000-0005-0000-0000-000010010000}"/>
    <cellStyle name="Normal 34" xfId="295" xr:uid="{00000000-0005-0000-0000-000011010000}"/>
    <cellStyle name="Normal 35" xfId="296" xr:uid="{00000000-0005-0000-0000-000012010000}"/>
    <cellStyle name="Normal 36" xfId="297" xr:uid="{00000000-0005-0000-0000-000013010000}"/>
    <cellStyle name="Normal 37" xfId="298" xr:uid="{00000000-0005-0000-0000-000014010000}"/>
    <cellStyle name="Normal 38" xfId="299" xr:uid="{00000000-0005-0000-0000-000015010000}"/>
    <cellStyle name="Normal 39" xfId="300" xr:uid="{00000000-0005-0000-0000-000016010000}"/>
    <cellStyle name="Normal 4" xfId="97" xr:uid="{00000000-0005-0000-0000-000017010000}"/>
    <cellStyle name="Normal 4 2" xfId="135" xr:uid="{00000000-0005-0000-0000-000018010000}"/>
    <cellStyle name="Normal 4 3" xfId="136" xr:uid="{00000000-0005-0000-0000-000019010000}"/>
    <cellStyle name="Normal 4_Misc Pivot" xfId="137" xr:uid="{00000000-0005-0000-0000-00001A010000}"/>
    <cellStyle name="Normal 40" xfId="301" xr:uid="{00000000-0005-0000-0000-00001B010000}"/>
    <cellStyle name="Normal 41" xfId="302" xr:uid="{00000000-0005-0000-0000-00001C010000}"/>
    <cellStyle name="Normal 42" xfId="303" xr:uid="{00000000-0005-0000-0000-00001D010000}"/>
    <cellStyle name="Normal 43" xfId="304" xr:uid="{00000000-0005-0000-0000-00001E010000}"/>
    <cellStyle name="Normal 44" xfId="305" xr:uid="{00000000-0005-0000-0000-00001F010000}"/>
    <cellStyle name="Normal 45" xfId="306" xr:uid="{00000000-0005-0000-0000-000020010000}"/>
    <cellStyle name="Normal 46" xfId="307" xr:uid="{00000000-0005-0000-0000-000021010000}"/>
    <cellStyle name="Normal 47" xfId="308" xr:uid="{00000000-0005-0000-0000-000022010000}"/>
    <cellStyle name="Normal 48" xfId="309" xr:uid="{00000000-0005-0000-0000-000023010000}"/>
    <cellStyle name="Normal 49" xfId="310" xr:uid="{00000000-0005-0000-0000-000024010000}"/>
    <cellStyle name="Normal 5" xfId="98" xr:uid="{00000000-0005-0000-0000-000025010000}"/>
    <cellStyle name="Normal 5 2" xfId="99" xr:uid="{00000000-0005-0000-0000-000026010000}"/>
    <cellStyle name="Normal 5_2112 DF Schedule" xfId="311" xr:uid="{00000000-0005-0000-0000-000027010000}"/>
    <cellStyle name="Normal 50" xfId="312" xr:uid="{00000000-0005-0000-0000-000028010000}"/>
    <cellStyle name="Normal 51" xfId="313" xr:uid="{00000000-0005-0000-0000-000029010000}"/>
    <cellStyle name="Normal 52" xfId="314" xr:uid="{00000000-0005-0000-0000-00002A010000}"/>
    <cellStyle name="Normal 53" xfId="315" xr:uid="{00000000-0005-0000-0000-00002B010000}"/>
    <cellStyle name="Normal 54" xfId="316" xr:uid="{00000000-0005-0000-0000-00002C010000}"/>
    <cellStyle name="Normal 55" xfId="317" xr:uid="{00000000-0005-0000-0000-00002D010000}"/>
    <cellStyle name="Normal 56" xfId="318" xr:uid="{00000000-0005-0000-0000-00002E010000}"/>
    <cellStyle name="Normal 57" xfId="319" xr:uid="{00000000-0005-0000-0000-00002F010000}"/>
    <cellStyle name="Normal 58" xfId="320" xr:uid="{00000000-0005-0000-0000-000030010000}"/>
    <cellStyle name="Normal 59" xfId="321" xr:uid="{00000000-0005-0000-0000-000031010000}"/>
    <cellStyle name="Normal 6" xfId="100" xr:uid="{00000000-0005-0000-0000-000032010000}"/>
    <cellStyle name="Normal 6 2" xfId="322" xr:uid="{00000000-0005-0000-0000-000033010000}"/>
    <cellStyle name="Normal 60" xfId="323" xr:uid="{00000000-0005-0000-0000-000034010000}"/>
    <cellStyle name="Normal 61" xfId="324" xr:uid="{00000000-0005-0000-0000-000035010000}"/>
    <cellStyle name="Normal 62" xfId="325" xr:uid="{00000000-0005-0000-0000-000036010000}"/>
    <cellStyle name="Normal 63" xfId="326" xr:uid="{00000000-0005-0000-0000-000037010000}"/>
    <cellStyle name="Normal 64" xfId="327" xr:uid="{00000000-0005-0000-0000-000038010000}"/>
    <cellStyle name="Normal 65" xfId="328" xr:uid="{00000000-0005-0000-0000-000039010000}"/>
    <cellStyle name="Normal 66" xfId="329" xr:uid="{00000000-0005-0000-0000-00003A010000}"/>
    <cellStyle name="Normal 67" xfId="330" xr:uid="{00000000-0005-0000-0000-00003B010000}"/>
    <cellStyle name="Normal 68" xfId="331" xr:uid="{00000000-0005-0000-0000-00003C010000}"/>
    <cellStyle name="Normal 69" xfId="332" xr:uid="{00000000-0005-0000-0000-00003D010000}"/>
    <cellStyle name="Normal 7" xfId="101" xr:uid="{00000000-0005-0000-0000-00003E010000}"/>
    <cellStyle name="Normal 7 2" xfId="333" xr:uid="{00000000-0005-0000-0000-00003F010000}"/>
    <cellStyle name="Normal 70" xfId="334" xr:uid="{00000000-0005-0000-0000-000040010000}"/>
    <cellStyle name="Normal 71" xfId="335" xr:uid="{00000000-0005-0000-0000-000041010000}"/>
    <cellStyle name="Normal 72" xfId="336" xr:uid="{00000000-0005-0000-0000-000042010000}"/>
    <cellStyle name="Normal 73" xfId="337" xr:uid="{00000000-0005-0000-0000-000043010000}"/>
    <cellStyle name="Normal 74" xfId="338" xr:uid="{00000000-0005-0000-0000-000044010000}"/>
    <cellStyle name="Normal 75" xfId="339" xr:uid="{00000000-0005-0000-0000-000045010000}"/>
    <cellStyle name="Normal 76" xfId="340" xr:uid="{00000000-0005-0000-0000-000046010000}"/>
    <cellStyle name="Normal 77" xfId="341" xr:uid="{00000000-0005-0000-0000-000047010000}"/>
    <cellStyle name="Normal 78" xfId="342" xr:uid="{00000000-0005-0000-0000-000048010000}"/>
    <cellStyle name="Normal 79" xfId="343" xr:uid="{00000000-0005-0000-0000-000049010000}"/>
    <cellStyle name="Normal 8" xfId="102" xr:uid="{00000000-0005-0000-0000-00004A010000}"/>
    <cellStyle name="Normal 8 2" xfId="344" xr:uid="{00000000-0005-0000-0000-00004B010000}"/>
    <cellStyle name="Normal 80" xfId="345" xr:uid="{00000000-0005-0000-0000-00004C010000}"/>
    <cellStyle name="Normal 81" xfId="346" xr:uid="{00000000-0005-0000-0000-00004D010000}"/>
    <cellStyle name="Normal 82" xfId="347" xr:uid="{00000000-0005-0000-0000-00004E010000}"/>
    <cellStyle name="Normal 83" xfId="348" xr:uid="{00000000-0005-0000-0000-00004F010000}"/>
    <cellStyle name="Normal 84" xfId="349" xr:uid="{00000000-0005-0000-0000-000050010000}"/>
    <cellStyle name="Normal 84 2" xfId="350" xr:uid="{00000000-0005-0000-0000-000051010000}"/>
    <cellStyle name="Normal 84 3" xfId="351" xr:uid="{00000000-0005-0000-0000-000052010000}"/>
    <cellStyle name="Normal 85" xfId="352" xr:uid="{00000000-0005-0000-0000-000053010000}"/>
    <cellStyle name="Normal 85 2" xfId="353" xr:uid="{00000000-0005-0000-0000-000054010000}"/>
    <cellStyle name="Normal 86" xfId="354" xr:uid="{00000000-0005-0000-0000-000055010000}"/>
    <cellStyle name="Normal 87" xfId="355" xr:uid="{00000000-0005-0000-0000-000056010000}"/>
    <cellStyle name="Normal 88" xfId="356" xr:uid="{00000000-0005-0000-0000-000057010000}"/>
    <cellStyle name="Normal 89" xfId="357" xr:uid="{00000000-0005-0000-0000-000058010000}"/>
    <cellStyle name="Normal 9" xfId="103" xr:uid="{00000000-0005-0000-0000-000059010000}"/>
    <cellStyle name="Normal 9 2" xfId="358" xr:uid="{00000000-0005-0000-0000-00005A010000}"/>
    <cellStyle name="Normal 90" xfId="359" xr:uid="{00000000-0005-0000-0000-00005B010000}"/>
    <cellStyle name="Normal 91" xfId="360" xr:uid="{00000000-0005-0000-0000-00005C010000}"/>
    <cellStyle name="Normal 92" xfId="361" xr:uid="{00000000-0005-0000-0000-00005D010000}"/>
    <cellStyle name="Normal 93" xfId="362" xr:uid="{00000000-0005-0000-0000-00005E010000}"/>
    <cellStyle name="Normal 94" xfId="363" xr:uid="{00000000-0005-0000-0000-00005F010000}"/>
    <cellStyle name="Normal 95" xfId="407" xr:uid="{00000000-0005-0000-0000-000060010000}"/>
    <cellStyle name="Normal 96" xfId="408" xr:uid="{00000000-0005-0000-0000-000061010000}"/>
    <cellStyle name="Normal 97" xfId="409" xr:uid="{00000000-0005-0000-0000-000062010000}"/>
    <cellStyle name="Normal 98" xfId="411" xr:uid="{00000000-0005-0000-0000-000063010000}"/>
    <cellStyle name="Normal 99" xfId="414" xr:uid="{00000000-0005-0000-0000-000064010000}"/>
    <cellStyle name="Normal_Regulated Price Out 9-6-2011 Final HL" xfId="3" xr:uid="{00000000-0005-0000-0000-000065010000}"/>
    <cellStyle name="Note 2" xfId="104" xr:uid="{00000000-0005-0000-0000-000068010000}"/>
    <cellStyle name="Note 2 2" xfId="364" xr:uid="{00000000-0005-0000-0000-000069010000}"/>
    <cellStyle name="Note 3" xfId="365" xr:uid="{00000000-0005-0000-0000-00006A010000}"/>
    <cellStyle name="Note 3 2" xfId="366" xr:uid="{00000000-0005-0000-0000-00006B010000}"/>
    <cellStyle name="Notes" xfId="105" xr:uid="{00000000-0005-0000-0000-00006C010000}"/>
    <cellStyle name="Output 2" xfId="367" xr:uid="{00000000-0005-0000-0000-00006D010000}"/>
    <cellStyle name="Output 3" xfId="368" xr:uid="{00000000-0005-0000-0000-00006E010000}"/>
    <cellStyle name="Percent" xfId="119" builtinId="5"/>
    <cellStyle name="Percent 11" xfId="417" xr:uid="{00000000-0005-0000-0000-000070010000}"/>
    <cellStyle name="Percent 2" xfId="106" xr:uid="{00000000-0005-0000-0000-000071010000}"/>
    <cellStyle name="Percent 2 2" xfId="107" xr:uid="{00000000-0005-0000-0000-000072010000}"/>
    <cellStyle name="Percent 2 2 2" xfId="369" xr:uid="{00000000-0005-0000-0000-000073010000}"/>
    <cellStyle name="Percent 2 3" xfId="370" xr:uid="{00000000-0005-0000-0000-000074010000}"/>
    <cellStyle name="Percent 2 4" xfId="371" xr:uid="{00000000-0005-0000-0000-000075010000}"/>
    <cellStyle name="Percent 2 6" xfId="372" xr:uid="{00000000-0005-0000-0000-000076010000}"/>
    <cellStyle name="Percent 3" xfId="108" xr:uid="{00000000-0005-0000-0000-000077010000}"/>
    <cellStyle name="Percent 3 2" xfId="373" xr:uid="{00000000-0005-0000-0000-000078010000}"/>
    <cellStyle name="Percent 4" xfId="109" xr:uid="{00000000-0005-0000-0000-000079010000}"/>
    <cellStyle name="Percent 4 2" xfId="374" xr:uid="{00000000-0005-0000-0000-00007A010000}"/>
    <cellStyle name="Percent 4 3" xfId="375" xr:uid="{00000000-0005-0000-0000-00007B010000}"/>
    <cellStyle name="Percent 5" xfId="376" xr:uid="{00000000-0005-0000-0000-00007C010000}"/>
    <cellStyle name="Percent 6" xfId="377" xr:uid="{00000000-0005-0000-0000-00007D010000}"/>
    <cellStyle name="Percent 7" xfId="378" xr:uid="{00000000-0005-0000-0000-00007E010000}"/>
    <cellStyle name="Percent 7 2" xfId="379" xr:uid="{00000000-0005-0000-0000-00007F010000}"/>
    <cellStyle name="Percent 7 3" xfId="380" xr:uid="{00000000-0005-0000-0000-000080010000}"/>
    <cellStyle name="Percent 8" xfId="381" xr:uid="{00000000-0005-0000-0000-000081010000}"/>
    <cellStyle name="Percent 9" xfId="412" xr:uid="{00000000-0005-0000-0000-000082010000}"/>
    <cellStyle name="Percent(1)" xfId="110" xr:uid="{00000000-0005-0000-0000-000083010000}"/>
    <cellStyle name="Percent(2)" xfId="111" xr:uid="{00000000-0005-0000-0000-000084010000}"/>
    <cellStyle name="PRM" xfId="112" xr:uid="{00000000-0005-0000-0000-000085010000}"/>
    <cellStyle name="PRM 2" xfId="138" xr:uid="{00000000-0005-0000-0000-000086010000}"/>
    <cellStyle name="PRM 3" xfId="382" xr:uid="{00000000-0005-0000-0000-000087010000}"/>
    <cellStyle name="PRM_2011-11" xfId="383" xr:uid="{00000000-0005-0000-0000-000088010000}"/>
    <cellStyle name="PS_Comma" xfId="384" xr:uid="{00000000-0005-0000-0000-000089010000}"/>
    <cellStyle name="PSChar" xfId="113" xr:uid="{00000000-0005-0000-0000-00008A010000}"/>
    <cellStyle name="PSDate" xfId="385" xr:uid="{00000000-0005-0000-0000-00008B010000}"/>
    <cellStyle name="PSDec" xfId="386" xr:uid="{00000000-0005-0000-0000-00008C010000}"/>
    <cellStyle name="PSHeading" xfId="114" xr:uid="{00000000-0005-0000-0000-00008D010000}"/>
    <cellStyle name="PSInt" xfId="387" xr:uid="{00000000-0005-0000-0000-00008E010000}"/>
    <cellStyle name="PSSpacer" xfId="388" xr:uid="{00000000-0005-0000-0000-00008F010000}"/>
    <cellStyle name="STYL0 - Style1" xfId="389" xr:uid="{00000000-0005-0000-0000-000090010000}"/>
    <cellStyle name="STYL1 - Style2" xfId="390" xr:uid="{00000000-0005-0000-0000-000091010000}"/>
    <cellStyle name="STYL2 - Style3" xfId="391" xr:uid="{00000000-0005-0000-0000-000092010000}"/>
    <cellStyle name="STYL3 - Style4" xfId="392" xr:uid="{00000000-0005-0000-0000-000093010000}"/>
    <cellStyle name="STYL4 - Style5" xfId="393" xr:uid="{00000000-0005-0000-0000-000094010000}"/>
    <cellStyle name="STYL5 - Style6" xfId="394" xr:uid="{00000000-0005-0000-0000-000095010000}"/>
    <cellStyle name="STYL6 - Style7" xfId="395" xr:uid="{00000000-0005-0000-0000-000096010000}"/>
    <cellStyle name="STYL7 - Style8" xfId="396" xr:uid="{00000000-0005-0000-0000-000097010000}"/>
    <cellStyle name="Style 1" xfId="115" xr:uid="{00000000-0005-0000-0000-000098010000}"/>
    <cellStyle name="Style 1 2" xfId="397" xr:uid="{00000000-0005-0000-0000-000099010000}"/>
    <cellStyle name="STYLE1" xfId="116" xr:uid="{00000000-0005-0000-0000-00009A010000}"/>
    <cellStyle name="sub heading" xfId="398" xr:uid="{00000000-0005-0000-0000-00009B010000}"/>
    <cellStyle name="Title 2" xfId="399" xr:uid="{00000000-0005-0000-0000-00009C010000}"/>
    <cellStyle name="Title 3" xfId="400" xr:uid="{00000000-0005-0000-0000-00009D010000}"/>
    <cellStyle name="Total 2" xfId="117" xr:uid="{00000000-0005-0000-0000-00009E010000}"/>
    <cellStyle name="Total 2 2" xfId="401" xr:uid="{00000000-0005-0000-0000-00009F010000}"/>
    <cellStyle name="Total 3" xfId="402" xr:uid="{00000000-0005-0000-0000-0000A0010000}"/>
    <cellStyle name="Total 3 2" xfId="403" xr:uid="{00000000-0005-0000-0000-0000A1010000}"/>
    <cellStyle name="Warning Text 2" xfId="404" xr:uid="{00000000-0005-0000-0000-0000A2010000}"/>
    <cellStyle name="Warning Text 3" xfId="405" xr:uid="{00000000-0005-0000-0000-0000A3010000}"/>
    <cellStyle name="WM_STANDARD" xfId="406" xr:uid="{00000000-0005-0000-0000-0000A401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4\home$\SRC%20Reports\SRC%20Format\Bonus%20Schedule\PNWR%20SRC%20Bonus%20Schedule%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May\2183-1%20Pacific%20Disp,%20Butlers%20Cove\Filing%20Possibly%202012\Filing\Audit\Final%20Outcome%208-14-2012\Pro%20Forma%20Pacific%20Disposal_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son\Rate%20Increase%201-1-2013\1%20Filing%2011-14-2012\Revised%202-21-2013\staff%20Mason%20Proforma%209-30-2012-Linked%20Cust%20Count%20Fix%2012-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Misc%20Analsysis%20Non-Filing\Pro%20froma%208.31.2013%20for%20Budgets\Consolidated%20Pro%20forma%20Year%20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12.31.2010%20Test%20Year\Proforma%20Clark%20County%20101231%20Filing-Draft-FINAL%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cinf04\home$\Annual%20Reports\2180%20LeMay\2009\LeMay%20Annual%20Report%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inf04\home$\LeMay\Master%20Truck%20Schedule\South_LeMay%20Master%20Truck%20Schedule-Shared.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efreshError="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theme="7" tint="0.79998168889431442"/>
    <pageSetUpPr fitToPage="1"/>
  </sheetPr>
  <dimension ref="A1:Z33"/>
  <sheetViews>
    <sheetView showGridLines="0" view="pageBreakPreview" topLeftCell="D1" zoomScaleNormal="80" zoomScaleSheetLayoutView="100" workbookViewId="0">
      <selection activeCell="D5" sqref="D5"/>
    </sheetView>
  </sheetViews>
  <sheetFormatPr defaultRowHeight="15"/>
  <cols>
    <col min="1" max="1" width="28.7109375" bestFit="1" customWidth="1"/>
    <col min="2" max="2" width="15.5703125" customWidth="1"/>
    <col min="3" max="3" width="6.28515625" customWidth="1"/>
    <col min="4" max="4" width="13.5703125" customWidth="1"/>
    <col min="5" max="5" width="15" customWidth="1"/>
    <col min="6" max="6" width="12.28515625" bestFit="1" customWidth="1"/>
    <col min="7" max="7" width="13.85546875" bestFit="1" customWidth="1"/>
    <col min="8" max="9" width="12.28515625" bestFit="1" customWidth="1"/>
    <col min="10" max="10" width="13.85546875" bestFit="1" customWidth="1"/>
    <col min="11" max="11" width="10.140625" bestFit="1" customWidth="1"/>
    <col min="12" max="12" width="15" bestFit="1" customWidth="1"/>
    <col min="13" max="13" width="15.42578125" customWidth="1"/>
    <col min="14" max="15" width="13.5703125" customWidth="1"/>
    <col min="16" max="16" width="13.42578125" customWidth="1"/>
    <col min="17" max="17" width="14.28515625" customWidth="1"/>
    <col min="18" max="18" width="12.28515625" bestFit="1" customWidth="1"/>
    <col min="21" max="22" width="17" bestFit="1" customWidth="1"/>
    <col min="23" max="23" width="15.140625" bestFit="1" customWidth="1"/>
    <col min="24" max="24" width="13" bestFit="1" customWidth="1"/>
    <col min="25" max="25" width="11.28515625" bestFit="1" customWidth="1"/>
    <col min="26" max="26" width="13" bestFit="1" customWidth="1"/>
  </cols>
  <sheetData>
    <row r="1" spans="1:26">
      <c r="A1" s="57" t="s">
        <v>253</v>
      </c>
    </row>
    <row r="2" spans="1:26">
      <c r="A2" s="57" t="s">
        <v>314</v>
      </c>
    </row>
    <row r="3" spans="1:26">
      <c r="A3" s="57"/>
    </row>
    <row r="4" spans="1:26">
      <c r="B4" s="150">
        <f>+B6/$M$6</f>
        <v>0.62295263354073982</v>
      </c>
      <c r="C4" s="150"/>
      <c r="D4" s="150">
        <f>+D6/$M$6</f>
        <v>0.14043743122294255</v>
      </c>
      <c r="E4" s="150">
        <f t="shared" ref="E4:I4" si="0">+E6/$M$6</f>
        <v>3.4102812725160907E-2</v>
      </c>
      <c r="F4" s="150">
        <f t="shared" si="0"/>
        <v>1.475580528788192E-2</v>
      </c>
      <c r="G4" s="150">
        <f t="shared" si="0"/>
        <v>0.15108647760512678</v>
      </c>
      <c r="H4" s="150">
        <f t="shared" si="0"/>
        <v>1.150730812474844E-2</v>
      </c>
      <c r="I4" s="150">
        <f t="shared" si="0"/>
        <v>2.5157531493399627E-2</v>
      </c>
    </row>
    <row r="5" spans="1:26" ht="30">
      <c r="B5" s="58" t="s">
        <v>325</v>
      </c>
      <c r="C5" s="79"/>
      <c r="D5" s="58" t="s">
        <v>305</v>
      </c>
      <c r="E5" s="58" t="s">
        <v>326</v>
      </c>
      <c r="F5" s="58" t="s">
        <v>327</v>
      </c>
      <c r="G5" s="58" t="s">
        <v>307</v>
      </c>
      <c r="H5" s="58" t="s">
        <v>308</v>
      </c>
      <c r="I5" s="58" t="s">
        <v>309</v>
      </c>
      <c r="J5" s="58" t="s">
        <v>313</v>
      </c>
      <c r="K5" s="58" t="s">
        <v>420</v>
      </c>
      <c r="L5" s="80" t="s">
        <v>383</v>
      </c>
      <c r="M5" s="58" t="s">
        <v>315</v>
      </c>
      <c r="N5" s="58" t="s">
        <v>421</v>
      </c>
      <c r="O5" s="58" t="s">
        <v>406</v>
      </c>
      <c r="P5" s="58" t="s">
        <v>372</v>
      </c>
      <c r="Q5" s="58" t="s">
        <v>311</v>
      </c>
      <c r="R5" s="59" t="s">
        <v>312</v>
      </c>
    </row>
    <row r="6" spans="1:26">
      <c r="A6" s="60" t="s">
        <v>316</v>
      </c>
      <c r="B6" s="46">
        <f>'Yakima Regulated Price Out'!U45</f>
        <v>3519458.2100000004</v>
      </c>
      <c r="C6" s="61"/>
      <c r="D6" s="46">
        <f>'Indian Nation Price Out'!T31</f>
        <v>793420.94999999984</v>
      </c>
      <c r="E6" s="46">
        <f>'Zillah Price Out'!S21</f>
        <v>192668.62</v>
      </c>
      <c r="F6" s="46">
        <f>'Tieton Price Out'!S19</f>
        <v>83364.990000000005</v>
      </c>
      <c r="G6" s="46">
        <f>'Sunnyside Price Out'!U20</f>
        <v>853584.2300000001</v>
      </c>
      <c r="H6" s="46">
        <f>'Naches Price Out'!S18</f>
        <v>65012.149999999994</v>
      </c>
      <c r="I6" s="46">
        <f>'Mabton Price Out'!S17</f>
        <v>142131</v>
      </c>
      <c r="J6" s="46">
        <f>'Comm Recy-Storage Price Out'!R13</f>
        <v>0</v>
      </c>
      <c r="K6" s="46"/>
      <c r="L6" s="81">
        <f>SUM(D6:K6)</f>
        <v>2130181.94</v>
      </c>
      <c r="M6" s="46">
        <f>L6+B6</f>
        <v>5649640.1500000004</v>
      </c>
      <c r="N6" s="94"/>
      <c r="O6" s="94"/>
      <c r="P6" s="46">
        <f>M6+N6+O6</f>
        <v>5649640.1500000004</v>
      </c>
      <c r="Q6" s="108">
        <v>5622501.8399999999</v>
      </c>
      <c r="R6" s="46">
        <f>P6-Q6</f>
        <v>27138.310000000522</v>
      </c>
      <c r="S6" s="91">
        <f>IFERROR(R6/Q6,0)</f>
        <v>4.8267320798245431E-3</v>
      </c>
    </row>
    <row r="7" spans="1:26">
      <c r="A7" s="60" t="s">
        <v>317</v>
      </c>
      <c r="B7" s="46">
        <f>'Yakima Regulated Price Out'!U50</f>
        <v>456390.85</v>
      </c>
      <c r="C7" s="61"/>
      <c r="D7" s="46">
        <f>'Indian Nation Price Out'!T34</f>
        <v>0</v>
      </c>
      <c r="E7" s="46">
        <f>'Zillah Price Out'!S25</f>
        <v>0</v>
      </c>
      <c r="F7" s="46">
        <v>0</v>
      </c>
      <c r="G7" s="46">
        <f>'Sunnyside Price Out'!U24</f>
        <v>0</v>
      </c>
      <c r="H7" s="46">
        <f>'Naches Price Out'!S22</f>
        <v>0</v>
      </c>
      <c r="I7" s="46">
        <v>0</v>
      </c>
      <c r="J7" s="46"/>
      <c r="K7" s="46"/>
      <c r="L7" s="81">
        <f t="shared" ref="L7:L17" si="1">SUM(D7:K7)</f>
        <v>0</v>
      </c>
      <c r="M7" s="46">
        <f t="shared" ref="M7:M17" si="2">L7+B7</f>
        <v>456390.85</v>
      </c>
      <c r="N7" s="94"/>
      <c r="O7" s="94"/>
      <c r="P7" s="46">
        <f t="shared" ref="P7:P17" si="3">M7+N7+O7</f>
        <v>456390.85</v>
      </c>
      <c r="Q7" s="108">
        <v>460281.9</v>
      </c>
      <c r="R7" s="46">
        <f t="shared" ref="R7:R16" si="4">P7-Q7</f>
        <v>-3891.0500000000466</v>
      </c>
      <c r="S7" s="91">
        <f t="shared" ref="S7:S17" si="5">IFERROR(R7/Q7,0)</f>
        <v>-8.453623746664916E-3</v>
      </c>
    </row>
    <row r="8" spans="1:26">
      <c r="A8" s="60" t="s">
        <v>318</v>
      </c>
      <c r="B8" s="46">
        <f>'Yakima Regulated Price Out'!U55</f>
        <v>96866.860000000015</v>
      </c>
      <c r="C8" s="61"/>
      <c r="D8" s="46">
        <f>'Indian Nation Price Out'!T39</f>
        <v>0</v>
      </c>
      <c r="E8" s="46">
        <f>'Zillah Price Out'!S30</f>
        <v>37810.400000000001</v>
      </c>
      <c r="F8" s="46">
        <v>0</v>
      </c>
      <c r="G8" s="46">
        <f>'Sunnyside Price Out'!U28</f>
        <v>0</v>
      </c>
      <c r="H8" s="46">
        <f>'Naches Price Out'!S27</f>
        <v>8929.7000000000007</v>
      </c>
      <c r="I8" s="46">
        <v>0</v>
      </c>
      <c r="J8" s="46"/>
      <c r="K8" s="46"/>
      <c r="L8" s="81">
        <f t="shared" si="1"/>
        <v>46740.100000000006</v>
      </c>
      <c r="M8" s="46">
        <f t="shared" si="2"/>
        <v>143606.96000000002</v>
      </c>
      <c r="N8" s="94"/>
      <c r="O8" s="94"/>
      <c r="P8" s="46">
        <f t="shared" si="3"/>
        <v>143606.96000000002</v>
      </c>
      <c r="Q8" s="108">
        <v>142772.81</v>
      </c>
      <c r="R8" s="46">
        <f>P8-Q8</f>
        <v>834.15000000002328</v>
      </c>
      <c r="S8" s="91">
        <f t="shared" si="5"/>
        <v>5.8424990024362709E-3</v>
      </c>
      <c r="U8" s="86"/>
      <c r="V8" s="107"/>
      <c r="X8" s="86"/>
      <c r="Y8" s="73"/>
      <c r="Z8" s="86"/>
    </row>
    <row r="9" spans="1:26">
      <c r="A9" s="60" t="s">
        <v>319</v>
      </c>
      <c r="B9" s="46">
        <f>'Yakima Regulated Price Out'!U140</f>
        <v>7066192.3600000003</v>
      </c>
      <c r="C9" s="61"/>
      <c r="D9" s="46">
        <f>'Indian Nation Price Out'!T74</f>
        <v>959725.94000000041</v>
      </c>
      <c r="E9" s="46">
        <f>'Zillah Price Out'!S64</f>
        <v>161296.44999999995</v>
      </c>
      <c r="F9" s="46">
        <f>'Tieton Price Out'!S36</f>
        <v>54696.069999999992</v>
      </c>
      <c r="G9" s="46">
        <f>'Sunnyside Price Out'!U70</f>
        <v>1085640.2899999998</v>
      </c>
      <c r="H9" s="46">
        <f>'Naches Price Out'!S43</f>
        <v>76024.829999999987</v>
      </c>
      <c r="I9" s="46">
        <f>'Mabton Price Out'!S30</f>
        <v>85791.069999999992</v>
      </c>
      <c r="J9" s="46"/>
      <c r="K9" s="94">
        <v>0</v>
      </c>
      <c r="L9" s="81">
        <f t="shared" si="1"/>
        <v>2423174.65</v>
      </c>
      <c r="M9" s="46">
        <f t="shared" si="2"/>
        <v>9489367.0099999998</v>
      </c>
      <c r="N9" s="94"/>
      <c r="O9" s="94"/>
      <c r="P9" s="46">
        <f t="shared" si="3"/>
        <v>9489367.0099999998</v>
      </c>
      <c r="Q9" s="108">
        <v>9528462.2199999988</v>
      </c>
      <c r="R9" s="46">
        <f t="shared" si="4"/>
        <v>-39095.209999999031</v>
      </c>
      <c r="S9" s="91">
        <f t="shared" si="5"/>
        <v>-4.1029926023046183E-3</v>
      </c>
      <c r="U9" s="86"/>
      <c r="V9" s="107"/>
      <c r="W9" s="107"/>
      <c r="X9" s="86"/>
      <c r="Y9" s="73"/>
      <c r="Z9" s="86"/>
    </row>
    <row r="10" spans="1:26">
      <c r="A10" s="60" t="s">
        <v>320</v>
      </c>
      <c r="B10" s="46"/>
      <c r="C10" s="61"/>
      <c r="D10" s="46"/>
      <c r="E10" s="46"/>
      <c r="F10" s="46"/>
      <c r="G10" s="46"/>
      <c r="H10" s="46"/>
      <c r="I10" s="46"/>
      <c r="J10" s="46"/>
      <c r="K10" s="94"/>
      <c r="L10" s="81">
        <f t="shared" si="1"/>
        <v>0</v>
      </c>
      <c r="M10" s="46">
        <f t="shared" si="2"/>
        <v>0</v>
      </c>
      <c r="N10" s="46"/>
      <c r="O10" s="46"/>
      <c r="P10" s="46">
        <f t="shared" si="3"/>
        <v>0</v>
      </c>
      <c r="Q10" s="108"/>
      <c r="R10" s="46">
        <f t="shared" si="4"/>
        <v>0</v>
      </c>
      <c r="S10" s="91">
        <f t="shared" si="5"/>
        <v>0</v>
      </c>
      <c r="U10" s="86"/>
      <c r="V10" s="107"/>
      <c r="W10" s="107"/>
      <c r="X10" s="86"/>
      <c r="Y10" s="73"/>
      <c r="Z10" s="86"/>
    </row>
    <row r="11" spans="1:26">
      <c r="A11" s="60" t="s">
        <v>321</v>
      </c>
      <c r="B11" s="46"/>
      <c r="C11" s="61"/>
      <c r="D11" s="46"/>
      <c r="E11" s="46"/>
      <c r="F11" s="46"/>
      <c r="G11" s="46"/>
      <c r="H11" s="46"/>
      <c r="I11" s="46"/>
      <c r="J11" s="46"/>
      <c r="K11" s="94"/>
      <c r="L11" s="81">
        <f t="shared" si="1"/>
        <v>0</v>
      </c>
      <c r="M11" s="46">
        <f t="shared" si="2"/>
        <v>0</v>
      </c>
      <c r="N11" s="46"/>
      <c r="O11" s="46"/>
      <c r="P11" s="46">
        <f t="shared" si="3"/>
        <v>0</v>
      </c>
      <c r="Q11" s="108"/>
      <c r="R11" s="46">
        <f t="shared" si="4"/>
        <v>0</v>
      </c>
      <c r="S11" s="91">
        <f t="shared" si="5"/>
        <v>0</v>
      </c>
      <c r="U11" s="86"/>
      <c r="V11" s="107"/>
      <c r="W11" s="107"/>
      <c r="X11" s="86"/>
      <c r="Y11" s="73"/>
      <c r="Z11" s="86"/>
    </row>
    <row r="12" spans="1:26">
      <c r="A12" s="60" t="s">
        <v>313</v>
      </c>
      <c r="B12" s="46"/>
      <c r="C12" s="61"/>
      <c r="D12" s="46"/>
      <c r="E12" s="46">
        <f>'Zillah Price Out'!S68</f>
        <v>0</v>
      </c>
      <c r="F12" s="46"/>
      <c r="G12" s="46"/>
      <c r="H12" s="46"/>
      <c r="I12" s="46"/>
      <c r="J12" s="94">
        <f>'Comm Recy-Storage Price Out'!R72+'Comm Recy-Storage Price Out'!R20</f>
        <v>1182623.7099999997</v>
      </c>
      <c r="K12" s="94">
        <v>0</v>
      </c>
      <c r="L12" s="81">
        <f t="shared" si="1"/>
        <v>1182623.7099999997</v>
      </c>
      <c r="M12" s="46">
        <f t="shared" si="2"/>
        <v>1182623.7099999997</v>
      </c>
      <c r="N12" s="46"/>
      <c r="O12" s="46"/>
      <c r="P12" s="46">
        <f t="shared" si="3"/>
        <v>1182623.7099999997</v>
      </c>
      <c r="Q12" s="108">
        <v>1168620.3999999999</v>
      </c>
      <c r="R12" s="46">
        <f>P12-Q12</f>
        <v>14003.309999999823</v>
      </c>
      <c r="S12" s="91">
        <f t="shared" si="5"/>
        <v>1.1982770453091375E-2</v>
      </c>
      <c r="U12" s="86"/>
      <c r="V12" s="107"/>
      <c r="W12" s="107"/>
      <c r="X12" s="86"/>
    </row>
    <row r="13" spans="1:26" ht="14.25" customHeight="1">
      <c r="A13" s="60" t="s">
        <v>322</v>
      </c>
      <c r="B13" s="46">
        <f>'Yakima Regulated Price Out'!U171</f>
        <v>2916068.4499999997</v>
      </c>
      <c r="C13" s="61"/>
      <c r="D13" s="46">
        <f>'Indian Nation Price Out'!T93</f>
        <v>744951.1399999999</v>
      </c>
      <c r="E13" s="46">
        <f>'Zillah Price Out'!S82</f>
        <v>15504.830000000004</v>
      </c>
      <c r="F13" s="46">
        <f>'Tieton Price Out'!S51</f>
        <v>3345.6800000000003</v>
      </c>
      <c r="G13" s="46">
        <f>'Sunnyside Price Out'!U94</f>
        <v>358097.53</v>
      </c>
      <c r="H13" s="46">
        <f>'Naches Price Out'!S53</f>
        <v>20426.399999999998</v>
      </c>
      <c r="I13" s="46">
        <f>+'Mabton Price Out'!S41</f>
        <v>6805</v>
      </c>
      <c r="K13" s="94">
        <v>0</v>
      </c>
      <c r="L13" s="81">
        <f t="shared" si="1"/>
        <v>1149130.5799999998</v>
      </c>
      <c r="M13" s="46">
        <f t="shared" si="2"/>
        <v>4065199.0299999993</v>
      </c>
      <c r="N13" s="108">
        <f>(N14+N16)*-1</f>
        <v>149333.13</v>
      </c>
      <c r="O13" s="94"/>
      <c r="P13" s="46">
        <f t="shared" si="3"/>
        <v>4214532.1599999992</v>
      </c>
      <c r="Q13" s="108">
        <v>4222091.72</v>
      </c>
      <c r="R13" s="46">
        <f>P13-Q13</f>
        <v>-7559.5600000005215</v>
      </c>
      <c r="S13" s="91">
        <f t="shared" si="5"/>
        <v>-1.7904774460940707E-3</v>
      </c>
    </row>
    <row r="14" spans="1:26">
      <c r="A14" s="60" t="s">
        <v>323</v>
      </c>
      <c r="B14" s="46"/>
      <c r="C14" s="61"/>
      <c r="D14" s="46"/>
      <c r="E14" s="46"/>
      <c r="F14" s="46"/>
      <c r="G14" s="46"/>
      <c r="H14" s="46"/>
      <c r="I14" s="46"/>
      <c r="J14" s="94">
        <f>'Comm Recy-Storage Price Out'!R95</f>
        <v>149333.13</v>
      </c>
      <c r="K14" s="94"/>
      <c r="L14" s="81">
        <f t="shared" si="1"/>
        <v>149333.13</v>
      </c>
      <c r="M14" s="46">
        <f t="shared" si="2"/>
        <v>149333.13</v>
      </c>
      <c r="N14" s="108">
        <f>-J14</f>
        <v>-149333.13</v>
      </c>
      <c r="O14" s="94"/>
      <c r="P14" s="46">
        <f t="shared" si="3"/>
        <v>0</v>
      </c>
      <c r="Q14" s="108"/>
      <c r="R14" s="46">
        <f t="shared" si="4"/>
        <v>0</v>
      </c>
      <c r="S14" s="91">
        <f t="shared" si="5"/>
        <v>0</v>
      </c>
    </row>
    <row r="15" spans="1:26">
      <c r="A15" s="60" t="s">
        <v>324</v>
      </c>
      <c r="B15" s="61">
        <f>'Yakima Regulated Price Out'!U176</f>
        <v>2019320.56</v>
      </c>
      <c r="C15" s="61"/>
      <c r="D15" s="61">
        <f>'Indian Nation Price Out'!T98</f>
        <v>458311.40999999992</v>
      </c>
      <c r="E15" s="61">
        <f>'Zillah Price Out'!S87</f>
        <v>7374.9</v>
      </c>
      <c r="F15" s="61">
        <f>'Tieton Price Out'!S41</f>
        <v>3361.0699999999997</v>
      </c>
      <c r="G15" s="61">
        <f>'Sunnyside Price Out'!U99</f>
        <v>214268.55000000005</v>
      </c>
      <c r="H15" s="61">
        <f>'Naches Price Out'!S58</f>
        <v>6691.9699999999993</v>
      </c>
      <c r="I15" s="61">
        <f>+'Mabton Price Out'!S46</f>
        <v>6301.69</v>
      </c>
      <c r="J15" s="198">
        <f>'Comm Recy-Storage Price Out'!R100</f>
        <v>401.52</v>
      </c>
      <c r="K15" s="94">
        <v>0</v>
      </c>
      <c r="L15" s="81">
        <f t="shared" si="1"/>
        <v>696711.10999999987</v>
      </c>
      <c r="M15" s="46">
        <f t="shared" si="2"/>
        <v>2716031.67</v>
      </c>
      <c r="N15" s="46"/>
      <c r="O15" s="46"/>
      <c r="P15" s="46">
        <f t="shared" si="3"/>
        <v>2716031.67</v>
      </c>
      <c r="Q15" s="108">
        <v>2728993.4499999997</v>
      </c>
      <c r="R15" s="46">
        <f>P15-Q15</f>
        <v>-12961.779999999795</v>
      </c>
      <c r="S15" s="91">
        <f t="shared" si="5"/>
        <v>-4.7496559583167178E-3</v>
      </c>
    </row>
    <row r="16" spans="1:26">
      <c r="A16" s="60" t="s">
        <v>420</v>
      </c>
      <c r="B16" s="61">
        <v>0</v>
      </c>
      <c r="C16" s="61"/>
      <c r="D16" s="61"/>
      <c r="E16" s="61"/>
      <c r="F16" s="61"/>
      <c r="G16" s="61"/>
      <c r="H16" s="61"/>
      <c r="I16" s="61"/>
      <c r="J16" s="198"/>
      <c r="K16" s="94">
        <f>'Comm Recy-Storage Price Out'!R130-'Comm Recy-Storage Price Out'!R128</f>
        <v>0</v>
      </c>
      <c r="L16" s="81">
        <f t="shared" si="1"/>
        <v>0</v>
      </c>
      <c r="M16" s="46">
        <f t="shared" si="2"/>
        <v>0</v>
      </c>
      <c r="N16" s="108">
        <f>-M16</f>
        <v>0</v>
      </c>
      <c r="O16" s="46"/>
      <c r="P16" s="46">
        <f t="shared" si="3"/>
        <v>0</v>
      </c>
      <c r="Q16" s="108"/>
      <c r="R16" s="46">
        <f t="shared" si="4"/>
        <v>0</v>
      </c>
      <c r="S16" s="91"/>
    </row>
    <row r="17" spans="1:19">
      <c r="A17" s="60" t="s">
        <v>22</v>
      </c>
      <c r="B17" s="62">
        <f>'Yakima Regulated Price Out'!U183</f>
        <v>30923.56</v>
      </c>
      <c r="C17" s="61"/>
      <c r="D17" s="62">
        <f>'Indian Nation Price Out'!T107</f>
        <v>6356.2099999999991</v>
      </c>
      <c r="E17" s="62">
        <f>'Zillah Price Out'!S94</f>
        <v>355.1</v>
      </c>
      <c r="F17" s="62">
        <v>0</v>
      </c>
      <c r="G17" s="62">
        <f>'Sunnyside Price Out'!U108</f>
        <v>1348.37</v>
      </c>
      <c r="H17" s="62">
        <f>'Naches Price Out'!S64</f>
        <v>0</v>
      </c>
      <c r="I17" s="62">
        <f>'Mabton Price Out'!S51</f>
        <v>0</v>
      </c>
      <c r="J17" s="90">
        <f>'Comm Recy-Storage Price Out'!R110</f>
        <v>1470.91</v>
      </c>
      <c r="K17" s="62">
        <f>'Comm Recy-Storage Price Out'!R128</f>
        <v>0</v>
      </c>
      <c r="L17" s="82">
        <f t="shared" si="1"/>
        <v>9530.59</v>
      </c>
      <c r="M17" s="62">
        <f t="shared" si="2"/>
        <v>40454.15</v>
      </c>
      <c r="N17" s="111">
        <v>0</v>
      </c>
      <c r="O17" s="90"/>
      <c r="P17" s="62">
        <f t="shared" si="3"/>
        <v>40454.15</v>
      </c>
      <c r="Q17" s="111">
        <v>42179.39</v>
      </c>
      <c r="R17" s="62">
        <f>P17-Q17</f>
        <v>-1725.239999999998</v>
      </c>
      <c r="S17" s="91">
        <f t="shared" si="5"/>
        <v>-4.0902440741793514E-2</v>
      </c>
    </row>
    <row r="18" spans="1:19">
      <c r="B18" s="46">
        <f>SUM(B6:B17)</f>
        <v>16105220.850000001</v>
      </c>
      <c r="C18" s="46"/>
      <c r="D18" s="46">
        <f t="shared" ref="D18:I18" si="6">SUM(D6:D17)</f>
        <v>2962765.6500000004</v>
      </c>
      <c r="E18" s="46">
        <f t="shared" si="6"/>
        <v>415010.3</v>
      </c>
      <c r="F18" s="46">
        <f t="shared" si="6"/>
        <v>144767.81</v>
      </c>
      <c r="G18" s="46">
        <f t="shared" si="6"/>
        <v>2512938.9699999997</v>
      </c>
      <c r="H18" s="46">
        <f t="shared" si="6"/>
        <v>177085.05</v>
      </c>
      <c r="I18" s="46">
        <f t="shared" si="6"/>
        <v>241028.76</v>
      </c>
      <c r="J18" s="46">
        <f>SUM(J6:J17)+K16+K17</f>
        <v>1333829.2699999998</v>
      </c>
      <c r="K18" s="46">
        <f>SUM(K6:K17)</f>
        <v>0</v>
      </c>
      <c r="L18" s="81">
        <f>SUM(L6:L17)</f>
        <v>7787425.8099999987</v>
      </c>
      <c r="M18" s="46">
        <f>SUM(M6:M17)</f>
        <v>23892646.659999996</v>
      </c>
      <c r="N18" s="46">
        <f>SUM(N6:N17)</f>
        <v>0</v>
      </c>
      <c r="O18" s="46"/>
      <c r="P18" s="46">
        <f>SUM(P6:P17)</f>
        <v>23892646.659999996</v>
      </c>
      <c r="Q18" s="46">
        <v>23915903.729999997</v>
      </c>
      <c r="R18" s="46">
        <f>SUM(R6:R17)</f>
        <v>-23257.069999999025</v>
      </c>
      <c r="S18" s="91">
        <f>R18/Q18</f>
        <v>-9.7245206631374188E-4</v>
      </c>
    </row>
    <row r="19" spans="1:19">
      <c r="B19" s="73">
        <f>B18-'Yakima Regulated Price Out'!U185</f>
        <v>0</v>
      </c>
      <c r="D19" s="73">
        <f>D18-'Indian Nation Price Out'!T109</f>
        <v>0</v>
      </c>
      <c r="E19" s="73">
        <f>E18-'Zillah Price Out'!S96</f>
        <v>0</v>
      </c>
      <c r="F19" s="73">
        <f>F18-'Tieton Price Out'!S59</f>
        <v>0</v>
      </c>
      <c r="G19" s="73">
        <f>G18-'Sunnyside Price Out'!U110</f>
        <v>0</v>
      </c>
      <c r="H19" s="73">
        <f>H18-'Naches Price Out'!S66</f>
        <v>0</v>
      </c>
      <c r="I19" s="73">
        <f>I18-'Mabton Price Out'!S53</f>
        <v>0</v>
      </c>
      <c r="J19" s="73">
        <f>J18-'Comm Recy-Storage Price Out'!R132</f>
        <v>0</v>
      </c>
      <c r="K19" s="73">
        <f>+K16+K17-'Comm Recy-Storage Price Out'!R130</f>
        <v>0</v>
      </c>
      <c r="P19" s="46"/>
      <c r="Q19" s="73">
        <v>-3.1286617740988731E-9</v>
      </c>
    </row>
    <row r="20" spans="1:19">
      <c r="B20" s="136">
        <f>B18/M18</f>
        <v>0.67406600361954228</v>
      </c>
      <c r="L20" s="136">
        <f>L18/M18</f>
        <v>0.32593399638045789</v>
      </c>
    </row>
    <row r="21" spans="1:19">
      <c r="D21" s="119" t="s">
        <v>429</v>
      </c>
      <c r="E21" s="120">
        <f>SUM(E18:I18)-G13-G15</f>
        <v>2918464.8099999996</v>
      </c>
    </row>
    <row r="22" spans="1:19">
      <c r="B22" s="89"/>
      <c r="C22" s="75"/>
      <c r="D22" s="89"/>
      <c r="K22" s="73"/>
      <c r="R22" s="91"/>
    </row>
    <row r="23" spans="1:19">
      <c r="J23" s="73"/>
    </row>
    <row r="30" spans="1:19">
      <c r="B30" s="73"/>
    </row>
    <row r="33" spans="2:2">
      <c r="B33" s="73"/>
    </row>
  </sheetData>
  <pageMargins left="0.7" right="0.7" top="0.75" bottom="0.75" header="0.3" footer="0.3"/>
  <pageSetup scale="46" fitToHeight="0" orientation="landscape" horizontalDpi="200" verticalDpi="200" r:id="rId1"/>
  <headerFooter>
    <oddHeader>&amp;R&amp;F
&amp;A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pageSetUpPr fitToPage="1"/>
  </sheetPr>
  <dimension ref="A1:N15"/>
  <sheetViews>
    <sheetView showGridLines="0" tabSelected="1" view="pageBreakPreview" zoomScale="85" zoomScaleNormal="70" zoomScaleSheetLayoutView="85" workbookViewId="0">
      <selection activeCell="G26" sqref="G26"/>
    </sheetView>
  </sheetViews>
  <sheetFormatPr defaultRowHeight="15"/>
  <cols>
    <col min="1" max="1" width="18.28515625" customWidth="1"/>
    <col min="2" max="2" width="10.5703125" bestFit="1" customWidth="1"/>
    <col min="3" max="3" width="2.140625" customWidth="1"/>
    <col min="4" max="6" width="7.7109375" bestFit="1" customWidth="1"/>
    <col min="7" max="7" width="10.140625" bestFit="1" customWidth="1"/>
    <col min="8" max="8" width="7.42578125" bestFit="1" customWidth="1"/>
    <col min="9" max="9" width="8" bestFit="1" customWidth="1"/>
    <col min="10" max="10" width="10.28515625" bestFit="1" customWidth="1"/>
    <col min="11" max="11" width="16.28515625" bestFit="1" customWidth="1"/>
    <col min="12" max="12" width="16.140625" customWidth="1"/>
    <col min="13" max="13" width="11.28515625" bestFit="1" customWidth="1"/>
    <col min="14" max="14" width="6.28515625" customWidth="1"/>
  </cols>
  <sheetData>
    <row r="1" spans="1:14">
      <c r="D1" s="249" t="s">
        <v>381</v>
      </c>
      <c r="E1" s="249"/>
      <c r="F1" s="249"/>
      <c r="G1" s="249"/>
      <c r="H1" s="249"/>
      <c r="I1" s="249"/>
      <c r="J1" s="249"/>
      <c r="K1" s="249"/>
      <c r="L1" s="249"/>
    </row>
    <row r="2" spans="1:14">
      <c r="B2" s="59" t="s">
        <v>379</v>
      </c>
      <c r="D2" s="59" t="s">
        <v>380</v>
      </c>
      <c r="E2" s="59" t="s">
        <v>306</v>
      </c>
      <c r="F2" s="59" t="s">
        <v>327</v>
      </c>
      <c r="G2" s="59" t="s">
        <v>307</v>
      </c>
      <c r="H2" s="59" t="s">
        <v>308</v>
      </c>
      <c r="I2" s="59" t="s">
        <v>309</v>
      </c>
      <c r="J2" s="59" t="s">
        <v>375</v>
      </c>
      <c r="K2" s="59" t="s">
        <v>552</v>
      </c>
      <c r="L2" s="59" t="s">
        <v>0</v>
      </c>
      <c r="M2" s="129" t="s">
        <v>382</v>
      </c>
    </row>
    <row r="3" spans="1:14">
      <c r="A3" t="s">
        <v>376</v>
      </c>
      <c r="B3" s="172">
        <f>+'Yakima Regulated Price Out'!AI45</f>
        <v>17078.951144276329</v>
      </c>
      <c r="C3" s="46"/>
      <c r="D3" s="46">
        <f>'Indian Nation Price Out'!AH31</f>
        <v>2647.3179399692226</v>
      </c>
      <c r="E3" s="46">
        <f>'Zillah Price Out'!AG21</f>
        <v>939.88659118313785</v>
      </c>
      <c r="F3" s="46">
        <f>'Tieton Price Out'!AG19</f>
        <v>466.78078934414987</v>
      </c>
      <c r="G3" s="46">
        <f>'Sunnyside Price Out'!AI20</f>
        <v>4311.2916666666661</v>
      </c>
      <c r="H3" s="46">
        <f>'Naches Price Out'!AG18</f>
        <v>363.25</v>
      </c>
      <c r="I3" s="46">
        <f>'Mabton Price Out'!AG17</f>
        <v>499.37708231112282</v>
      </c>
      <c r="J3" s="46"/>
      <c r="L3" s="170">
        <f>SUM(D3:K3)</f>
        <v>9227.9040694742998</v>
      </c>
      <c r="M3" s="73">
        <f>+B3+L3</f>
        <v>26306.855213750627</v>
      </c>
    </row>
    <row r="4" spans="1:14">
      <c r="A4" t="s">
        <v>377</v>
      </c>
      <c r="B4" s="172">
        <f>+'Yakima Regulated Price Out'!AI48</f>
        <v>3145.6804107982603</v>
      </c>
      <c r="C4" s="46"/>
      <c r="D4" s="46"/>
      <c r="E4" s="46"/>
      <c r="F4" s="46"/>
      <c r="G4" s="46"/>
      <c r="H4" s="46"/>
      <c r="I4" s="46"/>
      <c r="J4" s="46"/>
      <c r="L4" s="170">
        <f t="shared" ref="L4:L8" si="0">SUM(D4:K4)</f>
        <v>0</v>
      </c>
      <c r="M4" s="73">
        <f t="shared" ref="M4:M7" si="1">+B4+L4</f>
        <v>3145.6804107982603</v>
      </c>
      <c r="N4" s="151"/>
    </row>
    <row r="5" spans="1:14">
      <c r="A5" t="s">
        <v>378</v>
      </c>
      <c r="B5" s="172">
        <f>+'Yakima Regulated Price Out'!AI53</f>
        <v>751.608432815725</v>
      </c>
      <c r="C5" s="46"/>
      <c r="D5" s="46"/>
      <c r="E5" s="46">
        <f>'Zillah Price Out'!AG28</f>
        <v>321.08438416302943</v>
      </c>
      <c r="F5" s="46"/>
      <c r="G5" s="46"/>
      <c r="H5" s="46">
        <f>'Naches Price Out'!AG25</f>
        <v>98.432420686657977</v>
      </c>
      <c r="I5" s="46"/>
      <c r="J5" s="46"/>
      <c r="L5" s="170">
        <f t="shared" si="0"/>
        <v>419.51680484968739</v>
      </c>
      <c r="M5" s="73">
        <f t="shared" si="1"/>
        <v>1171.1252376654124</v>
      </c>
    </row>
    <row r="6" spans="1:14">
      <c r="A6" t="s">
        <v>374</v>
      </c>
      <c r="B6" s="172">
        <f>'Yakima Regulated Price Out'!AI140</f>
        <v>7276.4265773682528</v>
      </c>
      <c r="C6" s="46"/>
      <c r="D6" s="46">
        <f>'Indian Nation Price Out'!AH74</f>
        <v>811.96166167378772</v>
      </c>
      <c r="E6" s="46">
        <f>'Zillah Price Out'!AG64</f>
        <v>120.8779062706539</v>
      </c>
      <c r="F6" s="46">
        <f>'Tieton Price Out'!AG36</f>
        <v>74.665238702035879</v>
      </c>
      <c r="G6" s="46">
        <f>'Sunnyside Price Out'!AI70</f>
        <v>507.48098811067774</v>
      </c>
      <c r="H6" s="46">
        <f>'Naches Price Out'!AG43</f>
        <v>76.06950477775024</v>
      </c>
      <c r="I6" s="46">
        <f>'Mabton Price Out'!AG30</f>
        <v>75.418081644682417</v>
      </c>
      <c r="J6" s="46"/>
      <c r="L6" s="170">
        <f>SUM(D6:K6)</f>
        <v>1666.4733811795877</v>
      </c>
      <c r="M6" s="73">
        <f t="shared" si="1"/>
        <v>8942.8999585478414</v>
      </c>
      <c r="N6" s="151"/>
    </row>
    <row r="7" spans="1:14">
      <c r="A7" t="s">
        <v>373</v>
      </c>
      <c r="B7" s="172">
        <f>+'Yakima Regulated Price Out'!AI171+B12</f>
        <v>491.45893369938267</v>
      </c>
      <c r="C7" s="46"/>
      <c r="D7" s="46">
        <f>'Indian Nation Price Out'!AH93+D12</f>
        <v>124.67251658134246</v>
      </c>
      <c r="E7" s="46">
        <f>'Zillah Price Out'!AG82</f>
        <v>6.2499957287931114</v>
      </c>
      <c r="F7" s="46">
        <f>+'Tieton Price Out'!AG48</f>
        <v>1</v>
      </c>
      <c r="G7" s="94">
        <f>'Sunnyside Price Out'!AI94+G12</f>
        <v>57.183120024479663</v>
      </c>
      <c r="H7" s="46">
        <f>'Naches Price Out'!AG53</f>
        <v>5.0711750327363632</v>
      </c>
      <c r="I7" s="46">
        <f>'Mabton Price Out'!AG41</f>
        <v>1</v>
      </c>
      <c r="J7" s="46">
        <f>'Comm Recy-Storage Price Out'!AF95+J13</f>
        <v>13.590218481873167</v>
      </c>
      <c r="L7" s="170">
        <f t="shared" si="0"/>
        <v>208.76702584922475</v>
      </c>
      <c r="M7" s="73">
        <f t="shared" si="1"/>
        <v>700.22595954860742</v>
      </c>
      <c r="N7" s="151"/>
    </row>
    <row r="8" spans="1:14">
      <c r="A8" t="s">
        <v>375</v>
      </c>
      <c r="B8" s="173"/>
      <c r="C8" s="62"/>
      <c r="D8" s="62"/>
      <c r="E8" s="62"/>
      <c r="F8" s="62"/>
      <c r="G8" s="62"/>
      <c r="H8" s="62"/>
      <c r="I8" s="62"/>
      <c r="J8" s="62">
        <f>'Comm Recy-Storage Price Out'!AF72</f>
        <v>918.38067657307431</v>
      </c>
      <c r="K8" s="62"/>
      <c r="L8" s="170">
        <f t="shared" si="0"/>
        <v>918.38067657307431</v>
      </c>
      <c r="M8" s="74">
        <f>L8+B8</f>
        <v>918.38067657307431</v>
      </c>
    </row>
    <row r="9" spans="1:14" ht="15.75" thickBot="1">
      <c r="B9" s="174">
        <f>SUM(B3:B8)</f>
        <v>28744.12549895795</v>
      </c>
      <c r="C9" s="78"/>
      <c r="D9" s="78">
        <f t="shared" ref="D9:K9" si="2">SUM(D3:D8)</f>
        <v>3583.9521182243525</v>
      </c>
      <c r="E9" s="78">
        <f t="shared" si="2"/>
        <v>1388.0988773456143</v>
      </c>
      <c r="F9" s="78">
        <f>SUM(F3:F8)</f>
        <v>542.4460280461858</v>
      </c>
      <c r="G9" s="78">
        <f>SUM(G3:G8)</f>
        <v>4875.9557748018233</v>
      </c>
      <c r="H9" s="78">
        <f t="shared" si="2"/>
        <v>542.82310049714465</v>
      </c>
      <c r="I9" s="78">
        <f t="shared" si="2"/>
        <v>575.79516395580526</v>
      </c>
      <c r="J9" s="78">
        <f t="shared" si="2"/>
        <v>931.9708950549475</v>
      </c>
      <c r="K9" s="78">
        <f t="shared" si="2"/>
        <v>0</v>
      </c>
      <c r="L9" s="171">
        <f>SUM(L3:L8)</f>
        <v>12441.041957925876</v>
      </c>
      <c r="M9" s="78">
        <f>L9+B9</f>
        <v>41185.167456883828</v>
      </c>
    </row>
    <row r="10" spans="1:14" ht="15.75" thickTop="1"/>
    <row r="11" spans="1:14">
      <c r="A11" t="s">
        <v>551</v>
      </c>
    </row>
    <row r="12" spans="1:14">
      <c r="A12" t="s">
        <v>553</v>
      </c>
      <c r="B12">
        <v>40</v>
      </c>
      <c r="D12">
        <v>3</v>
      </c>
      <c r="G12">
        <v>8</v>
      </c>
      <c r="L12">
        <f>SUM(B12:K12)</f>
        <v>51</v>
      </c>
    </row>
    <row r="13" spans="1:14">
      <c r="A13" t="s">
        <v>554</v>
      </c>
      <c r="B13" s="73"/>
      <c r="C13" s="73"/>
      <c r="D13" s="73"/>
      <c r="E13" s="73"/>
      <c r="F13" s="73"/>
      <c r="G13" s="73"/>
      <c r="H13" s="73"/>
      <c r="I13" s="73"/>
      <c r="J13">
        <v>1</v>
      </c>
      <c r="K13" s="73"/>
      <c r="L13" s="73"/>
      <c r="M13" s="73"/>
    </row>
    <row r="15" spans="1:14">
      <c r="A15" t="s">
        <v>416</v>
      </c>
      <c r="B15" s="73">
        <f>+'Yakima Regulated Price Out'!AI185-B9+B12</f>
        <v>0</v>
      </c>
      <c r="C15" s="73"/>
      <c r="D15" s="73">
        <f>+'Indian Nation Price Out'!AH109-D9+D12</f>
        <v>4.5474735088646412E-13</v>
      </c>
      <c r="E15" s="73">
        <f>+'Zillah Price Out'!AG96-E9</f>
        <v>0</v>
      </c>
      <c r="F15" s="73">
        <f>+'Tieton Price Out'!AG59-F9</f>
        <v>0</v>
      </c>
      <c r="G15" s="73">
        <f>+'Sunnyside Price Out'!AI110-G9+G12</f>
        <v>0</v>
      </c>
      <c r="H15" s="73">
        <f>+'Naches Price Out'!AG66-H9</f>
        <v>0</v>
      </c>
      <c r="I15" s="73">
        <f>+'Mabton Price Out'!AG53-I9</f>
        <v>0</v>
      </c>
      <c r="J15" s="73">
        <f>+'Comm Recy-Storage Price Out'!AF132-J9+J13</f>
        <v>0</v>
      </c>
      <c r="K15" s="73">
        <f>-K9+K12</f>
        <v>0</v>
      </c>
      <c r="L15" s="46">
        <f>SUM(B15:K15)</f>
        <v>4.5474735088646412E-13</v>
      </c>
      <c r="M15" s="73"/>
    </row>
  </sheetData>
  <mergeCells count="1">
    <mergeCell ref="D1:L1"/>
  </mergeCells>
  <pageMargins left="0.7" right="0.7" top="0.75" bottom="0.75" header="0.3" footer="0.3"/>
  <pageSetup scale="91" fitToHeight="0" orientation="landscape" r:id="rId1"/>
  <headerFooter>
    <oddHeader>&amp;R&amp;F
&amp;A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31"/>
  <sheetViews>
    <sheetView showGridLines="0" view="pageBreakPreview" zoomScale="85" zoomScaleNormal="100" zoomScaleSheetLayoutView="85" workbookViewId="0">
      <selection activeCell="D5" sqref="D5"/>
    </sheetView>
  </sheetViews>
  <sheetFormatPr defaultRowHeight="15"/>
  <cols>
    <col min="1" max="1" width="32.85546875" bestFit="1" customWidth="1"/>
    <col min="2" max="2" width="11.5703125" customWidth="1"/>
    <col min="3" max="3" width="3.85546875" customWidth="1"/>
    <col min="4" max="4" width="15.42578125" customWidth="1"/>
    <col min="5" max="5" width="9" customWidth="1"/>
    <col min="6" max="6" width="10.7109375" customWidth="1"/>
    <col min="7" max="7" width="10.140625" bestFit="1" customWidth="1"/>
    <col min="8" max="8" width="7.42578125" bestFit="1" customWidth="1"/>
    <col min="9" max="9" width="8" bestFit="1" customWidth="1"/>
    <col min="10" max="10" width="19" bestFit="1" customWidth="1"/>
    <col min="11" max="11" width="13.42578125" bestFit="1" customWidth="1"/>
  </cols>
  <sheetData>
    <row r="2" spans="1:13" ht="18.75">
      <c r="A2" s="196" t="s">
        <v>529</v>
      </c>
      <c r="B2" s="196"/>
      <c r="C2" s="196"/>
      <c r="D2" s="196"/>
      <c r="E2" s="196"/>
      <c r="F2" s="196"/>
      <c r="G2" s="196"/>
      <c r="H2" s="196"/>
      <c r="I2" s="196"/>
      <c r="J2" s="196"/>
      <c r="K2" s="196"/>
      <c r="L2" s="196"/>
      <c r="M2" s="196"/>
    </row>
    <row r="5" spans="1:13">
      <c r="A5" s="187" t="s">
        <v>514</v>
      </c>
      <c r="B5" s="187" t="s">
        <v>379</v>
      </c>
      <c r="C5" s="187"/>
      <c r="D5" s="186" t="s">
        <v>305</v>
      </c>
      <c r="E5" s="186" t="s">
        <v>306</v>
      </c>
      <c r="F5" s="186" t="s">
        <v>327</v>
      </c>
      <c r="G5" s="186" t="s">
        <v>307</v>
      </c>
      <c r="H5" s="186" t="s">
        <v>308</v>
      </c>
      <c r="I5" s="186" t="s">
        <v>309</v>
      </c>
      <c r="J5" s="186" t="s">
        <v>526</v>
      </c>
      <c r="K5" s="186" t="s">
        <v>527</v>
      </c>
      <c r="M5" s="187" t="s">
        <v>0</v>
      </c>
    </row>
    <row r="6" spans="1:13">
      <c r="A6" s="60" t="s">
        <v>490</v>
      </c>
      <c r="B6" s="195">
        <f>+'Yakima Regulated Price Out'!AM45</f>
        <v>15803.512081451907</v>
      </c>
      <c r="C6" s="60"/>
      <c r="D6" s="188">
        <f>+'Indian Nation Price Out'!AL31</f>
        <v>2181.8608982621372</v>
      </c>
      <c r="E6" s="188">
        <f>+'Zillah Price Out'!AK21</f>
        <v>984.8866569524132</v>
      </c>
      <c r="F6" s="188">
        <f>+'Tieton Price Out'!AK19</f>
        <v>466.78078934414987</v>
      </c>
      <c r="G6" s="188">
        <f>+'Sunnyside Price Out'!AM20</f>
        <v>4311.2916666666661</v>
      </c>
      <c r="H6" s="188">
        <f>+'Naches Price Out'!AK18</f>
        <v>363.25</v>
      </c>
      <c r="I6" s="188">
        <f>+'Mabton Price Out'!AK17</f>
        <v>499.37708231112282</v>
      </c>
      <c r="J6" s="188"/>
      <c r="K6" s="190">
        <f>SUM(D6:J6)</f>
        <v>8807.4470935364898</v>
      </c>
      <c r="M6" s="192">
        <f>B6+K6</f>
        <v>24610.959174988398</v>
      </c>
    </row>
    <row r="7" spans="1:13">
      <c r="A7" s="60" t="s">
        <v>515</v>
      </c>
      <c r="B7" s="195">
        <f>+'Yakima Regulated Price Out'!AI48</f>
        <v>3145.6804107982603</v>
      </c>
      <c r="C7" s="60"/>
      <c r="D7" s="188"/>
      <c r="E7" s="188"/>
      <c r="F7" s="188"/>
      <c r="G7" s="188"/>
      <c r="H7" s="188"/>
      <c r="I7" s="188"/>
      <c r="J7" s="188"/>
      <c r="K7" s="190">
        <f t="shared" ref="K7:K17" si="0">SUM(D7:J7)</f>
        <v>0</v>
      </c>
      <c r="M7" s="192">
        <f t="shared" ref="M7:M17" si="1">B7+K7</f>
        <v>3145.6804107982603</v>
      </c>
    </row>
    <row r="8" spans="1:13">
      <c r="A8" s="60" t="s">
        <v>516</v>
      </c>
      <c r="B8" s="195"/>
      <c r="C8" s="60"/>
      <c r="D8" s="188"/>
      <c r="E8" s="188"/>
      <c r="F8" s="188"/>
      <c r="G8" s="188"/>
      <c r="H8" s="188"/>
      <c r="I8" s="188"/>
      <c r="J8" s="188"/>
      <c r="K8" s="190">
        <f t="shared" si="0"/>
        <v>0</v>
      </c>
      <c r="M8" s="192">
        <f t="shared" si="1"/>
        <v>0</v>
      </c>
    </row>
    <row r="9" spans="1:13">
      <c r="A9" s="60" t="s">
        <v>517</v>
      </c>
      <c r="B9" s="195">
        <f>+'Yakima Regulated Price Out'!AQ171</f>
        <v>451.45893369938267</v>
      </c>
      <c r="C9" s="60"/>
      <c r="D9" s="188">
        <f>+'Indian Nation Price Out'!AP93</f>
        <v>121.67251658134246</v>
      </c>
      <c r="E9" s="188">
        <f>+'Zillah Price Out'!AO82</f>
        <v>6.2499957287931114</v>
      </c>
      <c r="F9" s="188">
        <f>+'Tieton Price Out'!AO51</f>
        <v>1</v>
      </c>
      <c r="G9" s="188">
        <f>+'Sunnyside Price Out'!AQ94</f>
        <v>49.183120024479663</v>
      </c>
      <c r="H9" s="188">
        <f>+'Naches Price Out'!AO53</f>
        <v>5.0711750327363632</v>
      </c>
      <c r="I9" s="188">
        <f>+'Mabton Price Out'!AO41</f>
        <v>1</v>
      </c>
      <c r="J9" s="188"/>
      <c r="K9" s="190">
        <f t="shared" si="0"/>
        <v>184.17680736735159</v>
      </c>
      <c r="M9" s="192">
        <f t="shared" si="1"/>
        <v>635.63574106673423</v>
      </c>
    </row>
    <row r="10" spans="1:13">
      <c r="A10" s="60" t="s">
        <v>518</v>
      </c>
      <c r="B10" s="195"/>
      <c r="C10" s="60"/>
      <c r="D10" s="188"/>
      <c r="E10" s="188"/>
      <c r="F10" s="188"/>
      <c r="G10" s="188"/>
      <c r="H10" s="188"/>
      <c r="I10" s="188"/>
      <c r="J10" s="188">
        <f>+'Comm Recy-Storage Price Out'!AN95</f>
        <v>12.590218481873167</v>
      </c>
      <c r="K10" s="190">
        <f t="shared" si="0"/>
        <v>12.590218481873167</v>
      </c>
      <c r="M10" s="192">
        <f t="shared" si="1"/>
        <v>12.590218481873167</v>
      </c>
    </row>
    <row r="11" spans="1:13">
      <c r="A11" s="60" t="s">
        <v>519</v>
      </c>
      <c r="B11" s="195">
        <f>+'Yakima Regulated Price Out'!AM140</f>
        <v>1839.6631286619427</v>
      </c>
      <c r="C11" s="60"/>
      <c r="D11" s="188">
        <f>+'Indian Nation Price Out'!AL74</f>
        <v>54.768643419142855</v>
      </c>
      <c r="E11" s="188">
        <f>+'Zillah Price Out'!AK64</f>
        <v>25.501069914392843</v>
      </c>
      <c r="F11" s="188">
        <f>+'Tieton Price Out'!AK36</f>
        <v>33.414235771311596</v>
      </c>
      <c r="G11" s="188"/>
      <c r="H11" s="188">
        <f>+'Naches Price Out'!AK43</f>
        <v>18.288981573766563</v>
      </c>
      <c r="I11" s="188">
        <f>+'Mabton Price Out'!AK30</f>
        <v>3.0001006399666537</v>
      </c>
      <c r="J11" s="188"/>
      <c r="K11" s="190">
        <f t="shared" si="0"/>
        <v>134.97303131858052</v>
      </c>
      <c r="M11" s="192">
        <f t="shared" si="1"/>
        <v>1974.6361599805232</v>
      </c>
    </row>
    <row r="12" spans="1:13">
      <c r="A12" s="60" t="s">
        <v>520</v>
      </c>
      <c r="B12" s="195">
        <f>+'Yakima Regulated Price Out'!AO140</f>
        <v>5450.7870228752236</v>
      </c>
      <c r="C12" s="60"/>
      <c r="D12" s="188">
        <f>+'Indian Nation Price Out'!AN74</f>
        <v>751.81798122725286</v>
      </c>
      <c r="E12" s="188">
        <f>+'Zillah Price Out'!AM64</f>
        <v>95.363317837742528</v>
      </c>
      <c r="F12" s="188">
        <f>+'Tieton Price Out'!AM36</f>
        <v>41.251002930724283</v>
      </c>
      <c r="G12" s="188">
        <f>+'Sunnyside Price Out'!AO70</f>
        <v>507.48098811067774</v>
      </c>
      <c r="H12" s="188">
        <f>+'Naches Price Out'!AM43</f>
        <v>57.780523203983684</v>
      </c>
      <c r="I12" s="188">
        <f>+'Mabton Price Out'!AM30</f>
        <v>72.417981004715756</v>
      </c>
      <c r="J12" s="188"/>
      <c r="K12" s="190">
        <f t="shared" si="0"/>
        <v>1526.1117943150969</v>
      </c>
      <c r="M12" s="192">
        <f t="shared" si="1"/>
        <v>6976.8988171903202</v>
      </c>
    </row>
    <row r="13" spans="1:13">
      <c r="A13" s="60" t="s">
        <v>521</v>
      </c>
      <c r="B13" s="195"/>
      <c r="C13" s="60"/>
      <c r="D13" s="188"/>
      <c r="E13" s="188"/>
      <c r="F13" s="188"/>
      <c r="G13" s="188"/>
      <c r="H13" s="188"/>
      <c r="I13" s="188"/>
      <c r="J13" s="188">
        <f>+'Comm Recy-Storage Price Out'!AJ72</f>
        <v>126.5159332851586</v>
      </c>
      <c r="K13" s="190">
        <f t="shared" si="0"/>
        <v>126.5159332851586</v>
      </c>
      <c r="M13" s="192">
        <f t="shared" si="1"/>
        <v>126.5159332851586</v>
      </c>
    </row>
    <row r="14" spans="1:13">
      <c r="A14" s="60" t="s">
        <v>522</v>
      </c>
      <c r="B14" s="195"/>
      <c r="C14" s="60"/>
      <c r="D14" s="188"/>
      <c r="E14" s="188"/>
      <c r="F14" s="188"/>
      <c r="G14" s="188"/>
      <c r="H14" s="188"/>
      <c r="I14" s="188"/>
      <c r="J14" s="188">
        <f>+'Comm Recy-Storage Price Out'!AL72</f>
        <v>791.86474328791576</v>
      </c>
      <c r="K14" s="190">
        <f t="shared" si="0"/>
        <v>791.86474328791576</v>
      </c>
      <c r="M14" s="192">
        <f t="shared" si="1"/>
        <v>791.86474328791576</v>
      </c>
    </row>
    <row r="15" spans="1:13">
      <c r="A15" s="60" t="s">
        <v>523</v>
      </c>
      <c r="B15" s="195"/>
      <c r="C15" s="60"/>
      <c r="D15" s="188"/>
      <c r="E15" s="188"/>
      <c r="F15" s="188"/>
      <c r="G15" s="188"/>
      <c r="H15" s="188"/>
      <c r="I15" s="188"/>
      <c r="J15" s="188"/>
      <c r="K15" s="190">
        <f t="shared" si="0"/>
        <v>0</v>
      </c>
      <c r="M15" s="192">
        <f t="shared" si="1"/>
        <v>0</v>
      </c>
    </row>
    <row r="16" spans="1:13">
      <c r="A16" s="60" t="s">
        <v>524</v>
      </c>
      <c r="B16" s="195"/>
      <c r="C16" s="60"/>
      <c r="D16" s="188"/>
      <c r="E16" s="188"/>
      <c r="F16" s="188"/>
      <c r="G16" s="188"/>
      <c r="H16" s="188"/>
      <c r="I16" s="188"/>
      <c r="J16" s="188"/>
      <c r="K16" s="190">
        <f t="shared" si="0"/>
        <v>0</v>
      </c>
      <c r="M16" s="192">
        <f t="shared" si="1"/>
        <v>0</v>
      </c>
    </row>
    <row r="17" spans="1:13">
      <c r="A17" s="60" t="s">
        <v>525</v>
      </c>
      <c r="B17" s="195">
        <f>+'Yakima Regulated Price Out'!AM53</f>
        <v>751.608432815725</v>
      </c>
      <c r="C17" s="60"/>
      <c r="D17" s="188"/>
      <c r="E17" s="188">
        <f>+'Zillah Price Out'!AK28</f>
        <v>321.08438416302943</v>
      </c>
      <c r="F17" s="188"/>
      <c r="G17" s="188"/>
      <c r="H17" s="188">
        <f>+'Naches Price Out'!AK25</f>
        <v>98.432420686657977</v>
      </c>
      <c r="I17" s="188"/>
      <c r="J17" s="188"/>
      <c r="K17" s="190">
        <f t="shared" si="0"/>
        <v>419.51680484968739</v>
      </c>
      <c r="M17" s="192">
        <f t="shared" si="1"/>
        <v>1171.1252376654124</v>
      </c>
    </row>
    <row r="18" spans="1:13" ht="15.75" thickBot="1">
      <c r="A18" s="185" t="s">
        <v>0</v>
      </c>
      <c r="B18" s="189">
        <f>SUM(B6:B17)</f>
        <v>27442.710010302439</v>
      </c>
      <c r="C18" s="185"/>
      <c r="D18" s="189">
        <f t="shared" ref="D18:J18" si="2">SUM(D6:D17)</f>
        <v>3110.1200394898751</v>
      </c>
      <c r="E18" s="189">
        <f t="shared" si="2"/>
        <v>1433.085424596371</v>
      </c>
      <c r="F18" s="189">
        <f t="shared" si="2"/>
        <v>542.4460280461858</v>
      </c>
      <c r="G18" s="189">
        <f t="shared" si="2"/>
        <v>4867.9557748018233</v>
      </c>
      <c r="H18" s="189">
        <f t="shared" si="2"/>
        <v>542.82310049714465</v>
      </c>
      <c r="I18" s="189">
        <f t="shared" si="2"/>
        <v>575.79516395580526</v>
      </c>
      <c r="J18" s="189">
        <f t="shared" si="2"/>
        <v>930.9708950549475</v>
      </c>
      <c r="K18" s="191">
        <f>SUM(K6:K17)</f>
        <v>12003.196426442153</v>
      </c>
      <c r="L18" s="57"/>
      <c r="M18" s="191">
        <f>SUM(M6:M17)</f>
        <v>39445.906436744604</v>
      </c>
    </row>
    <row r="19" spans="1:13" ht="15.75" thickTop="1">
      <c r="A19" s="60"/>
      <c r="B19" s="60"/>
      <c r="C19" s="60"/>
      <c r="D19" s="60"/>
      <c r="E19" s="60"/>
      <c r="F19" s="60"/>
      <c r="G19" s="60"/>
      <c r="H19" s="60"/>
      <c r="I19" s="60"/>
      <c r="J19" s="60"/>
    </row>
    <row r="20" spans="1:13">
      <c r="A20" s="187" t="s">
        <v>528</v>
      </c>
      <c r="B20" s="187"/>
    </row>
    <row r="21" spans="1:13">
      <c r="A21" s="60" t="s">
        <v>379</v>
      </c>
      <c r="B21" s="193">
        <f>+'Yakima Regulated Price Out'!AS185</f>
        <v>27442.710010302442</v>
      </c>
    </row>
    <row r="22" spans="1:13">
      <c r="A22" s="60" t="s">
        <v>305</v>
      </c>
      <c r="B22" s="194">
        <f>+'Indian Nation Price Out'!AR109</f>
        <v>3110.1200394898751</v>
      </c>
    </row>
    <row r="23" spans="1:13">
      <c r="A23" s="60" t="s">
        <v>306</v>
      </c>
      <c r="B23" s="194">
        <f>+'Zillah Price Out'!AQ96</f>
        <v>1433.0854245963712</v>
      </c>
    </row>
    <row r="24" spans="1:13">
      <c r="A24" s="60" t="s">
        <v>327</v>
      </c>
      <c r="B24" s="194">
        <f>+'Tieton Price Out'!AQ59</f>
        <v>542.4460280461858</v>
      </c>
    </row>
    <row r="25" spans="1:13">
      <c r="A25" s="60" t="s">
        <v>307</v>
      </c>
      <c r="B25" s="194">
        <f>+'Sunnyside Price Out'!AS110</f>
        <v>4867.9557748018233</v>
      </c>
    </row>
    <row r="26" spans="1:13">
      <c r="A26" s="60" t="s">
        <v>308</v>
      </c>
      <c r="B26" s="194">
        <f>+'Naches Price Out'!AQ66</f>
        <v>542.82310049714465</v>
      </c>
    </row>
    <row r="27" spans="1:13">
      <c r="A27" s="60" t="s">
        <v>309</v>
      </c>
      <c r="B27" s="194">
        <f>+'Mabton Price Out'!AQ53</f>
        <v>575.79516395580526</v>
      </c>
    </row>
    <row r="28" spans="1:13">
      <c r="A28" s="60" t="s">
        <v>526</v>
      </c>
      <c r="B28" s="194">
        <f>+'Comm Recy-Storage Price Out'!AP100</f>
        <v>930.9708950549475</v>
      </c>
    </row>
    <row r="29" spans="1:13" ht="15.75" thickBot="1">
      <c r="A29" s="185" t="s">
        <v>0</v>
      </c>
      <c r="B29" s="189">
        <f>SUM(B21:B28)</f>
        <v>39445.906436744597</v>
      </c>
    </row>
    <row r="30" spans="1:13" ht="15.75" thickTop="1"/>
    <row r="31" spans="1:13">
      <c r="B31" s="73">
        <f>+B29-M18</f>
        <v>0</v>
      </c>
    </row>
  </sheetData>
  <pageMargins left="0.7" right="0.7" top="0.75" bottom="0.75" header="0.3" footer="0.3"/>
  <pageSetup scale="76" fitToHeight="0" orientation="landscape" r:id="rId1"/>
  <headerFooter>
    <oddHeader>&amp;R&amp;F
&amp;A</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7" tint="0.79998168889431442"/>
    <pageSetUpPr fitToPage="1"/>
  </sheetPr>
  <dimension ref="A1:XEQ191"/>
  <sheetViews>
    <sheetView showGridLines="0" view="pageBreakPreview" zoomScaleNormal="100" zoomScaleSheetLayoutView="100" workbookViewId="0">
      <pane xSplit="2" ySplit="5" topLeftCell="C6" activePane="bottomRight" state="frozen"/>
      <selection activeCell="D5" sqref="D5"/>
      <selection pane="topRight" activeCell="D5" sqref="D5"/>
      <selection pane="bottomLeft" activeCell="D5" sqref="D5"/>
      <selection pane="bottomRight" activeCell="D5" sqref="D5"/>
    </sheetView>
  </sheetViews>
  <sheetFormatPr defaultColWidth="9.140625" defaultRowHeight="12.75" outlineLevelCol="1"/>
  <cols>
    <col min="1" max="1" width="22.7109375" style="27" customWidth="1"/>
    <col min="2" max="2" width="29.140625" style="27" bestFit="1" customWidth="1"/>
    <col min="3" max="3" width="17.85546875" style="27" hidden="1" customWidth="1" outlineLevel="1"/>
    <col min="4" max="4" width="17.5703125" style="27" hidden="1" customWidth="1" outlineLevel="1"/>
    <col min="5" max="5" width="17.5703125" style="27" customWidth="1" collapsed="1"/>
    <col min="6" max="6" width="17.5703125" style="27" customWidth="1"/>
    <col min="7" max="7" width="10.42578125" style="27" customWidth="1"/>
    <col min="8" max="8" width="2.28515625" style="27" customWidth="1"/>
    <col min="9" max="9" width="13.5703125" style="64" customWidth="1" outlineLevel="1"/>
    <col min="10" max="10" width="16" style="64" customWidth="1" outlineLevel="1"/>
    <col min="11" max="20" width="13.5703125" style="64" customWidth="1" outlineLevel="1"/>
    <col min="21" max="21" width="14.85546875" style="64" bestFit="1" customWidth="1"/>
    <col min="22" max="22" width="2" style="27" customWidth="1"/>
    <col min="23" max="34" width="10.140625" style="64" customWidth="1" outlineLevel="1"/>
    <col min="35" max="35" width="11.5703125" style="64" bestFit="1" customWidth="1"/>
    <col min="36" max="36" width="9.140625" style="27"/>
    <col min="37" max="37" width="11" style="27" customWidth="1" outlineLevel="1"/>
    <col min="38" max="38" width="17.7109375" style="27" customWidth="1" outlineLevel="1"/>
    <col min="39" max="40" width="9.140625" style="27" customWidth="1" outlineLevel="1"/>
    <col min="41" max="41" width="9.85546875" style="27" customWidth="1" outlineLevel="1"/>
    <col min="42" max="43" width="9.140625" style="27" customWidth="1" outlineLevel="1"/>
    <col min="44" max="44" width="9.140625" style="27"/>
    <col min="45" max="45" width="18.5703125" style="27" bestFit="1" customWidth="1"/>
    <col min="46" max="16384" width="9.140625" style="27"/>
  </cols>
  <sheetData>
    <row r="1" spans="1:46" ht="12" customHeight="1">
      <c r="A1" s="1" t="s">
        <v>27</v>
      </c>
      <c r="B1" s="28"/>
      <c r="C1" s="29"/>
      <c r="D1" s="29"/>
      <c r="E1" s="29"/>
      <c r="F1" s="29"/>
      <c r="G1" s="28"/>
      <c r="H1" s="28"/>
      <c r="I1" s="131" t="s">
        <v>465</v>
      </c>
      <c r="J1" s="131" t="s">
        <v>466</v>
      </c>
      <c r="K1" s="131"/>
      <c r="L1" s="131"/>
      <c r="M1" s="131"/>
      <c r="N1" s="131"/>
      <c r="O1" s="37"/>
      <c r="P1" s="37"/>
      <c r="Q1" s="37"/>
      <c r="R1" s="37"/>
      <c r="S1" s="37"/>
      <c r="T1" s="37"/>
      <c r="U1" s="37"/>
      <c r="V1" s="28"/>
    </row>
    <row r="2" spans="1:46" ht="12" customHeight="1">
      <c r="A2" s="1" t="s">
        <v>28</v>
      </c>
      <c r="B2" s="28"/>
      <c r="C2" s="29"/>
      <c r="D2" s="29"/>
      <c r="E2" s="29"/>
      <c r="F2" s="29"/>
      <c r="G2" s="28"/>
      <c r="H2" s="28"/>
      <c r="I2" s="37"/>
      <c r="J2" s="37"/>
      <c r="K2" s="37"/>
      <c r="L2" s="37"/>
      <c r="M2" s="37"/>
      <c r="N2" s="37"/>
      <c r="O2" s="37"/>
      <c r="P2" s="37"/>
      <c r="Q2" s="37"/>
      <c r="R2" s="37"/>
      <c r="S2" s="37"/>
      <c r="T2" s="37"/>
      <c r="U2" s="37"/>
      <c r="V2" s="28"/>
    </row>
    <row r="3" spans="1:46" ht="12" customHeight="1">
      <c r="A3" s="247" t="s">
        <v>546</v>
      </c>
      <c r="B3" s="28">
        <v>13.509600000000001</v>
      </c>
      <c r="C3" s="29"/>
      <c r="D3" s="29"/>
      <c r="E3" s="29"/>
      <c r="F3" s="29"/>
      <c r="G3" s="28"/>
      <c r="H3" s="28"/>
      <c r="I3" s="37"/>
      <c r="J3" s="37"/>
      <c r="K3" s="37"/>
      <c r="L3" s="37"/>
      <c r="M3" s="37"/>
      <c r="N3" s="37"/>
      <c r="O3" s="37"/>
      <c r="P3" s="37"/>
      <c r="Q3" s="37"/>
      <c r="R3" s="37"/>
      <c r="S3" s="37"/>
      <c r="T3" s="37"/>
      <c r="U3" s="37"/>
      <c r="V3" s="28"/>
      <c r="W3" s="158"/>
      <c r="X3" s="158"/>
      <c r="Y3" s="158"/>
      <c r="Z3" s="158"/>
      <c r="AA3" s="158"/>
      <c r="AB3" s="158"/>
      <c r="AC3" s="158"/>
      <c r="AD3" s="158"/>
      <c r="AE3" s="158"/>
      <c r="AF3" s="158"/>
      <c r="AG3" s="158"/>
      <c r="AH3" s="158"/>
    </row>
    <row r="4" spans="1:46" ht="25.5">
      <c r="A4" s="28"/>
      <c r="B4" s="31"/>
      <c r="C4" s="235" t="s">
        <v>476</v>
      </c>
      <c r="D4" s="209" t="s">
        <v>496</v>
      </c>
      <c r="E4" s="233" t="s">
        <v>501</v>
      </c>
      <c r="F4" s="212" t="s">
        <v>550</v>
      </c>
      <c r="G4" s="154" t="s">
        <v>507</v>
      </c>
      <c r="H4" s="28"/>
      <c r="I4" s="238" t="s">
        <v>534</v>
      </c>
      <c r="J4" s="238" t="s">
        <v>535</v>
      </c>
      <c r="K4" s="238" t="s">
        <v>536</v>
      </c>
      <c r="L4" s="238" t="s">
        <v>537</v>
      </c>
      <c r="M4" s="63" t="s">
        <v>538</v>
      </c>
      <c r="N4" s="63" t="s">
        <v>539</v>
      </c>
      <c r="O4" s="63" t="s">
        <v>540</v>
      </c>
      <c r="P4" s="63" t="s">
        <v>541</v>
      </c>
      <c r="Q4" s="63" t="s">
        <v>542</v>
      </c>
      <c r="R4" s="63" t="s">
        <v>543</v>
      </c>
      <c r="S4" s="63" t="s">
        <v>544</v>
      </c>
      <c r="T4" s="63" t="s">
        <v>430</v>
      </c>
      <c r="U4" s="211" t="s">
        <v>0</v>
      </c>
      <c r="V4" s="28"/>
      <c r="W4" s="238" t="s">
        <v>534</v>
      </c>
      <c r="X4" s="238" t="s">
        <v>535</v>
      </c>
      <c r="Y4" s="238" t="s">
        <v>536</v>
      </c>
      <c r="Z4" s="238" t="s">
        <v>537</v>
      </c>
      <c r="AA4" s="63" t="s">
        <v>538</v>
      </c>
      <c r="AB4" s="63" t="s">
        <v>539</v>
      </c>
      <c r="AC4" s="63" t="s">
        <v>540</v>
      </c>
      <c r="AD4" s="63" t="s">
        <v>541</v>
      </c>
      <c r="AE4" s="63" t="s">
        <v>542</v>
      </c>
      <c r="AF4" s="63" t="s">
        <v>543</v>
      </c>
      <c r="AG4" s="63" t="s">
        <v>544</v>
      </c>
      <c r="AH4" s="63" t="s">
        <v>430</v>
      </c>
      <c r="AI4" s="211" t="s">
        <v>0</v>
      </c>
      <c r="AL4" s="250" t="s">
        <v>509</v>
      </c>
      <c r="AM4" s="251"/>
      <c r="AN4" s="250" t="s">
        <v>510</v>
      </c>
      <c r="AO4" s="251"/>
      <c r="AP4" s="250" t="s">
        <v>511</v>
      </c>
      <c r="AQ4" s="251"/>
    </row>
    <row r="5" spans="1:46" ht="38.25">
      <c r="A5" s="32" t="s">
        <v>1</v>
      </c>
      <c r="B5" s="31" t="s">
        <v>2</v>
      </c>
      <c r="C5" s="236">
        <v>44440</v>
      </c>
      <c r="D5" s="210">
        <v>44774</v>
      </c>
      <c r="E5" s="234">
        <v>45078</v>
      </c>
      <c r="F5" s="213">
        <v>45200</v>
      </c>
      <c r="G5" s="153" t="s">
        <v>508</v>
      </c>
      <c r="H5" s="31"/>
      <c r="I5" s="238"/>
      <c r="J5" s="238"/>
      <c r="K5" s="238"/>
      <c r="L5" s="238"/>
      <c r="M5" s="63"/>
      <c r="N5" s="63"/>
      <c r="O5" s="63"/>
      <c r="P5" s="63"/>
      <c r="Q5" s="63"/>
      <c r="R5" s="63"/>
      <c r="S5" s="63"/>
      <c r="T5" s="63"/>
      <c r="U5" s="211" t="s">
        <v>422</v>
      </c>
      <c r="V5" s="31"/>
      <c r="W5" s="238" t="s">
        <v>432</v>
      </c>
      <c r="X5" s="238" t="s">
        <v>432</v>
      </c>
      <c r="Y5" s="238" t="s">
        <v>432</v>
      </c>
      <c r="Z5" s="238" t="s">
        <v>432</v>
      </c>
      <c r="AA5" s="63" t="s">
        <v>432</v>
      </c>
      <c r="AB5" s="63" t="s">
        <v>432</v>
      </c>
      <c r="AC5" s="63" t="s">
        <v>432</v>
      </c>
      <c r="AD5" s="63" t="s">
        <v>432</v>
      </c>
      <c r="AE5" s="63" t="s">
        <v>432</v>
      </c>
      <c r="AF5" s="63" t="s">
        <v>432</v>
      </c>
      <c r="AG5" s="63" t="s">
        <v>432</v>
      </c>
      <c r="AH5" s="63" t="s">
        <v>432</v>
      </c>
      <c r="AI5" s="211" t="s">
        <v>417</v>
      </c>
      <c r="AL5" s="175" t="s">
        <v>512</v>
      </c>
      <c r="AM5" s="176" t="s">
        <v>513</v>
      </c>
      <c r="AN5" s="175" t="s">
        <v>512</v>
      </c>
      <c r="AO5" s="176" t="s">
        <v>513</v>
      </c>
      <c r="AP5" s="175" t="s">
        <v>512</v>
      </c>
      <c r="AQ5" s="176" t="s">
        <v>513</v>
      </c>
      <c r="AS5" s="205" t="s">
        <v>530</v>
      </c>
      <c r="AT5" s="205" t="s">
        <v>531</v>
      </c>
    </row>
    <row r="6" spans="1:46" ht="12" customHeight="1"/>
    <row r="7" spans="1:46" s="28" customFormat="1" ht="12" customHeight="1">
      <c r="C7" s="202"/>
      <c r="D7" s="202"/>
      <c r="E7" s="202"/>
      <c r="F7" s="202"/>
      <c r="G7" s="202"/>
      <c r="I7" s="37"/>
      <c r="J7" s="37"/>
      <c r="K7" s="37"/>
      <c r="L7" s="37"/>
      <c r="M7" s="37"/>
      <c r="N7" s="37"/>
      <c r="O7" s="37"/>
      <c r="P7" s="37"/>
      <c r="Q7" s="37"/>
      <c r="R7" s="37"/>
      <c r="S7" s="37"/>
      <c r="T7" s="37"/>
      <c r="U7" s="37"/>
      <c r="W7" s="64"/>
      <c r="X7" s="64"/>
      <c r="Y7" s="64"/>
      <c r="Z7" s="64"/>
      <c r="AA7" s="64"/>
      <c r="AB7" s="64"/>
      <c r="AC7" s="64"/>
      <c r="AD7" s="64"/>
      <c r="AE7" s="64"/>
      <c r="AF7" s="64"/>
      <c r="AG7" s="64"/>
      <c r="AH7" s="64"/>
      <c r="AI7" s="37"/>
    </row>
    <row r="8" spans="1:46" s="28" customFormat="1" ht="12" customHeight="1">
      <c r="C8" s="202"/>
      <c r="D8" s="202"/>
      <c r="E8" s="202"/>
      <c r="F8" s="202"/>
      <c r="G8" s="202"/>
      <c r="H8" s="33"/>
      <c r="I8" s="37"/>
      <c r="J8" s="37"/>
      <c r="K8" s="37"/>
      <c r="L8" s="37"/>
      <c r="M8" s="37"/>
      <c r="N8" s="37"/>
      <c r="O8" s="37"/>
      <c r="P8" s="37"/>
      <c r="Q8" s="37"/>
      <c r="R8" s="37"/>
      <c r="S8" s="37"/>
      <c r="T8" s="37"/>
      <c r="U8" s="37"/>
      <c r="V8" s="33"/>
      <c r="W8" s="64"/>
      <c r="X8" s="64"/>
      <c r="Y8" s="64"/>
      <c r="Z8" s="64"/>
      <c r="AA8" s="64"/>
      <c r="AB8" s="64"/>
      <c r="AC8" s="64"/>
      <c r="AD8" s="64"/>
      <c r="AE8" s="64"/>
      <c r="AF8" s="64"/>
      <c r="AG8" s="64"/>
      <c r="AH8" s="64"/>
      <c r="AI8" s="37"/>
    </row>
    <row r="9" spans="1:46" s="28" customFormat="1" ht="12" customHeight="1">
      <c r="A9" s="34" t="s">
        <v>5</v>
      </c>
      <c r="B9" s="34" t="s">
        <v>5</v>
      </c>
      <c r="C9" s="202"/>
      <c r="D9" s="29"/>
      <c r="E9" s="29"/>
      <c r="F9" s="29"/>
      <c r="G9" s="33"/>
      <c r="H9" s="33"/>
      <c r="I9" s="37"/>
      <c r="J9" s="37"/>
      <c r="K9" s="37"/>
      <c r="L9" s="37"/>
      <c r="M9" s="37"/>
      <c r="N9" s="37"/>
      <c r="O9" s="37"/>
      <c r="P9" s="37"/>
      <c r="Q9" s="37"/>
      <c r="R9" s="37"/>
      <c r="S9" s="37"/>
      <c r="T9" s="37"/>
      <c r="U9" s="37"/>
      <c r="V9" s="33"/>
      <c r="W9" s="64"/>
      <c r="X9" s="64"/>
      <c r="Y9" s="64"/>
      <c r="Z9" s="64"/>
      <c r="AA9" s="64"/>
      <c r="AB9" s="64"/>
      <c r="AC9" s="64"/>
      <c r="AD9" s="64"/>
      <c r="AE9" s="64"/>
      <c r="AF9" s="64"/>
      <c r="AG9" s="64"/>
      <c r="AH9" s="64"/>
      <c r="AI9" s="37"/>
    </row>
    <row r="10" spans="1:46" s="28" customFormat="1" ht="12" customHeight="1">
      <c r="A10" s="34"/>
      <c r="B10" s="34"/>
      <c r="C10" s="202"/>
      <c r="D10" s="29"/>
      <c r="E10" s="29"/>
      <c r="F10" s="29"/>
      <c r="G10" s="33"/>
      <c r="H10" s="33"/>
      <c r="I10" s="37"/>
      <c r="J10" s="37"/>
      <c r="K10" s="37"/>
      <c r="L10" s="37"/>
      <c r="M10" s="37"/>
      <c r="N10" s="37"/>
      <c r="O10" s="37"/>
      <c r="P10" s="37"/>
      <c r="Q10" s="37"/>
      <c r="R10" s="37"/>
      <c r="S10" s="37"/>
      <c r="T10" s="37"/>
      <c r="U10" s="37"/>
      <c r="V10" s="33"/>
      <c r="W10" s="64"/>
      <c r="X10" s="64"/>
      <c r="Y10" s="64"/>
      <c r="Z10" s="64"/>
      <c r="AA10" s="64"/>
      <c r="AB10" s="64"/>
      <c r="AC10" s="64"/>
      <c r="AD10" s="64"/>
      <c r="AE10" s="64"/>
      <c r="AF10" s="64"/>
      <c r="AG10" s="64"/>
      <c r="AH10" s="64"/>
      <c r="AI10" s="37"/>
      <c r="AN10" s="93"/>
      <c r="AO10" s="93"/>
    </row>
    <row r="11" spans="1:46" s="28" customFormat="1" ht="12" customHeight="1">
      <c r="A11" s="35" t="s">
        <v>6</v>
      </c>
      <c r="B11" s="35" t="s">
        <v>6</v>
      </c>
      <c r="C11" s="36"/>
      <c r="D11" s="36"/>
      <c r="E11" s="36"/>
      <c r="F11" s="36"/>
      <c r="G11" s="36"/>
      <c r="H11" s="36"/>
      <c r="I11" s="121"/>
      <c r="J11" s="121"/>
      <c r="K11" s="121"/>
      <c r="L11" s="121"/>
      <c r="M11" s="37"/>
      <c r="N11" s="37"/>
      <c r="O11" s="37"/>
      <c r="P11" s="37"/>
      <c r="Q11" s="37"/>
      <c r="R11" s="37"/>
      <c r="S11" s="37"/>
      <c r="T11" s="37"/>
      <c r="U11" s="37"/>
      <c r="V11" s="36"/>
      <c r="W11" s="64"/>
      <c r="X11" s="64"/>
      <c r="Y11" s="64"/>
      <c r="Z11" s="64"/>
      <c r="AA11" s="64"/>
      <c r="AB11" s="64"/>
      <c r="AC11" s="64"/>
      <c r="AD11" s="64"/>
      <c r="AE11" s="64"/>
      <c r="AF11" s="64"/>
      <c r="AG11" s="64"/>
      <c r="AH11" s="64"/>
      <c r="AI11" s="159"/>
      <c r="AN11" s="57"/>
      <c r="AO11" s="97"/>
    </row>
    <row r="12" spans="1:46" s="28" customFormat="1" ht="12" customHeight="1">
      <c r="A12" s="27" t="s">
        <v>54</v>
      </c>
      <c r="B12" s="27" t="s">
        <v>29</v>
      </c>
      <c r="C12" s="106">
        <v>6.79</v>
      </c>
      <c r="D12" s="106">
        <v>7.14</v>
      </c>
      <c r="E12" s="106">
        <v>7.27</v>
      </c>
      <c r="F12" s="106">
        <v>7.88</v>
      </c>
      <c r="G12" s="156">
        <v>23</v>
      </c>
      <c r="H12" s="106"/>
      <c r="I12" s="121">
        <v>59.379999999999995</v>
      </c>
      <c r="J12" s="121">
        <v>67.245000000000005</v>
      </c>
      <c r="K12" s="121">
        <v>45.435000000000002</v>
      </c>
      <c r="L12" s="121">
        <v>44.534999999999997</v>
      </c>
      <c r="M12" s="37">
        <v>30.605000000000004</v>
      </c>
      <c r="N12" s="37">
        <v>25.61</v>
      </c>
      <c r="O12" s="37">
        <v>23.64</v>
      </c>
      <c r="P12" s="37">
        <v>31.52</v>
      </c>
      <c r="Q12" s="37">
        <v>15.76</v>
      </c>
      <c r="R12" s="37">
        <v>23.64</v>
      </c>
      <c r="S12" s="37">
        <v>28.564999999999998</v>
      </c>
      <c r="T12" s="37">
        <v>28.564999999999998</v>
      </c>
      <c r="U12" s="37">
        <v>424.49999999999994</v>
      </c>
      <c r="V12" s="106"/>
      <c r="W12" s="207">
        <v>8.1678129298486937</v>
      </c>
      <c r="X12" s="207">
        <v>9.249656121045394</v>
      </c>
      <c r="Y12" s="207">
        <v>6.2496561210453931</v>
      </c>
      <c r="Z12" s="207">
        <v>6.1258596973865203</v>
      </c>
      <c r="AA12" s="207">
        <v>3.8838832487309651</v>
      </c>
      <c r="AB12" s="207">
        <v>3.25</v>
      </c>
      <c r="AC12" s="207">
        <v>3</v>
      </c>
      <c r="AD12" s="207">
        <v>4</v>
      </c>
      <c r="AE12" s="207">
        <v>2</v>
      </c>
      <c r="AF12" s="207">
        <v>3</v>
      </c>
      <c r="AG12" s="207">
        <v>3.6249999999999996</v>
      </c>
      <c r="AH12" s="207">
        <v>3.6249999999999996</v>
      </c>
      <c r="AI12" s="148">
        <v>4.6814056765047471</v>
      </c>
      <c r="AN12" s="57"/>
      <c r="AO12" s="97"/>
      <c r="AS12" s="28">
        <v>0</v>
      </c>
      <c r="AT12" s="184">
        <v>4.6814056765047471</v>
      </c>
    </row>
    <row r="13" spans="1:46" s="28" customFormat="1" ht="12" customHeight="1">
      <c r="A13" s="27" t="s">
        <v>55</v>
      </c>
      <c r="B13" s="27" t="s">
        <v>30</v>
      </c>
      <c r="C13" s="106">
        <v>5.01</v>
      </c>
      <c r="D13" s="106">
        <v>5.27</v>
      </c>
      <c r="E13" s="106">
        <v>5.32</v>
      </c>
      <c r="F13" s="106">
        <v>5.76</v>
      </c>
      <c r="G13" s="156">
        <v>23</v>
      </c>
      <c r="H13" s="106"/>
      <c r="I13" s="121">
        <v>70.48</v>
      </c>
      <c r="J13" s="121">
        <v>75.81</v>
      </c>
      <c r="K13" s="121">
        <v>67.83</v>
      </c>
      <c r="L13" s="121">
        <v>65.16</v>
      </c>
      <c r="M13" s="37">
        <v>82.92</v>
      </c>
      <c r="N13" s="37">
        <v>52.7</v>
      </c>
      <c r="O13" s="37">
        <v>55.1</v>
      </c>
      <c r="P13" s="37">
        <v>34.56</v>
      </c>
      <c r="Q13" s="37">
        <v>80.64</v>
      </c>
      <c r="R13" s="37">
        <v>57.6</v>
      </c>
      <c r="S13" s="37">
        <v>52.6</v>
      </c>
      <c r="T13" s="37">
        <v>57.6</v>
      </c>
      <c r="U13" s="37">
        <v>753.00000000000011</v>
      </c>
      <c r="V13" s="106"/>
      <c r="W13" s="207">
        <v>13.24812030075188</v>
      </c>
      <c r="X13" s="207">
        <v>14.25</v>
      </c>
      <c r="Y13" s="207">
        <v>12.749999999999998</v>
      </c>
      <c r="Z13" s="207">
        <v>12.248120300751879</v>
      </c>
      <c r="AA13" s="207">
        <v>14.395833333333334</v>
      </c>
      <c r="AB13" s="207">
        <v>9.1493055555555571</v>
      </c>
      <c r="AC13" s="207">
        <v>9.5659722222222232</v>
      </c>
      <c r="AD13" s="207">
        <v>6.0000000000000009</v>
      </c>
      <c r="AE13" s="207">
        <v>14</v>
      </c>
      <c r="AF13" s="207">
        <v>10</v>
      </c>
      <c r="AG13" s="207">
        <v>9.1319444444444446</v>
      </c>
      <c r="AH13" s="207">
        <v>10</v>
      </c>
      <c r="AI13" s="148">
        <v>11.228274679754941</v>
      </c>
      <c r="AN13" s="57"/>
      <c r="AO13" s="97"/>
      <c r="AS13" s="28">
        <v>0</v>
      </c>
      <c r="AT13" s="184">
        <v>11.228274679754941</v>
      </c>
    </row>
    <row r="14" spans="1:46" s="28" customFormat="1" ht="12" customHeight="1">
      <c r="A14" s="27" t="s">
        <v>56</v>
      </c>
      <c r="B14" s="27" t="s">
        <v>31</v>
      </c>
      <c r="C14" s="106">
        <v>8.5500000000000007</v>
      </c>
      <c r="D14" s="106">
        <v>9</v>
      </c>
      <c r="E14" s="106">
        <v>9.23</v>
      </c>
      <c r="F14" s="106">
        <v>10</v>
      </c>
      <c r="G14" s="156">
        <v>23</v>
      </c>
      <c r="H14" s="106"/>
      <c r="I14" s="121">
        <v>7326.4400000000005</v>
      </c>
      <c r="J14" s="121">
        <v>8058.4600000000009</v>
      </c>
      <c r="K14" s="121">
        <v>6861.6050000000005</v>
      </c>
      <c r="L14" s="121">
        <v>5589.3249999999989</v>
      </c>
      <c r="M14" s="37">
        <v>5089.83</v>
      </c>
      <c r="N14" s="37">
        <v>4842.49</v>
      </c>
      <c r="O14" s="37">
        <v>4777.93</v>
      </c>
      <c r="P14" s="37">
        <v>4030.86</v>
      </c>
      <c r="Q14" s="37">
        <v>5441.96</v>
      </c>
      <c r="R14" s="37">
        <v>4819.91</v>
      </c>
      <c r="S14" s="37">
        <v>4809.4800000000005</v>
      </c>
      <c r="T14" s="37">
        <v>4808.75</v>
      </c>
      <c r="U14" s="37">
        <v>66457.040000000008</v>
      </c>
      <c r="V14" s="106"/>
      <c r="W14" s="207">
        <v>793.76381365113764</v>
      </c>
      <c r="X14" s="207">
        <v>873.07258938244865</v>
      </c>
      <c r="Y14" s="207">
        <v>743.40249187432289</v>
      </c>
      <c r="Z14" s="207">
        <v>605.56067172264341</v>
      </c>
      <c r="AA14" s="207">
        <v>508.983</v>
      </c>
      <c r="AB14" s="207">
        <v>484.24899999999997</v>
      </c>
      <c r="AC14" s="207">
        <v>477.79300000000001</v>
      </c>
      <c r="AD14" s="207">
        <v>403.08600000000001</v>
      </c>
      <c r="AE14" s="207">
        <v>544.19600000000003</v>
      </c>
      <c r="AF14" s="207">
        <v>481.99099999999999</v>
      </c>
      <c r="AG14" s="207">
        <v>480.94800000000004</v>
      </c>
      <c r="AH14" s="207">
        <v>480.875</v>
      </c>
      <c r="AI14" s="148">
        <v>573.16004721921274</v>
      </c>
      <c r="AN14" s="57"/>
      <c r="AO14" s="93"/>
      <c r="AT14" s="184">
        <v>573.16004721921274</v>
      </c>
    </row>
    <row r="15" spans="1:46" s="28" customFormat="1" ht="12" customHeight="1">
      <c r="A15" s="27" t="s">
        <v>57</v>
      </c>
      <c r="B15" s="27" t="s">
        <v>32</v>
      </c>
      <c r="C15" s="106">
        <v>11.28</v>
      </c>
      <c r="D15" s="106">
        <v>11.87</v>
      </c>
      <c r="E15" s="106">
        <v>12.21</v>
      </c>
      <c r="F15" s="106">
        <v>13.23</v>
      </c>
      <c r="G15" s="156">
        <v>23</v>
      </c>
      <c r="H15" s="106"/>
      <c r="I15" s="121">
        <v>9414.1949999999997</v>
      </c>
      <c r="J15" s="121">
        <v>10639.64</v>
      </c>
      <c r="K15" s="121">
        <v>9441.32</v>
      </c>
      <c r="L15" s="121">
        <v>7878.2750000000005</v>
      </c>
      <c r="M15" s="37">
        <v>6891.78</v>
      </c>
      <c r="N15" s="37">
        <v>6632.9249999999993</v>
      </c>
      <c r="O15" s="37">
        <v>6517.42</v>
      </c>
      <c r="P15" s="37">
        <v>5070.41</v>
      </c>
      <c r="Q15" s="37">
        <v>7881.7699999999995</v>
      </c>
      <c r="R15" s="37">
        <v>6377.56</v>
      </c>
      <c r="S15" s="37">
        <v>6413.25</v>
      </c>
      <c r="T15" s="37">
        <v>6416.5550000000003</v>
      </c>
      <c r="U15" s="37">
        <v>89575.1</v>
      </c>
      <c r="V15" s="106"/>
      <c r="W15" s="207">
        <v>771.0233415233414</v>
      </c>
      <c r="X15" s="207">
        <v>871.38738738738732</v>
      </c>
      <c r="Y15" s="207">
        <v>773.24488124488119</v>
      </c>
      <c r="Z15" s="207">
        <v>645.23136773136775</v>
      </c>
      <c r="AA15" s="207">
        <v>520.92063492063494</v>
      </c>
      <c r="AB15" s="207">
        <v>501.35487528344663</v>
      </c>
      <c r="AC15" s="207">
        <v>492.62433862433863</v>
      </c>
      <c r="AD15" s="207">
        <v>383.25094482237336</v>
      </c>
      <c r="AE15" s="207">
        <v>595.74981103552523</v>
      </c>
      <c r="AF15" s="207">
        <v>482.05291005291008</v>
      </c>
      <c r="AG15" s="207">
        <v>484.75056689342404</v>
      </c>
      <c r="AH15" s="207">
        <v>485.00037792894938</v>
      </c>
      <c r="AI15" s="148">
        <v>583.88261978738171</v>
      </c>
      <c r="AN15" s="57"/>
      <c r="AO15" s="97"/>
      <c r="AT15" s="184">
        <v>583.88261978738171</v>
      </c>
    </row>
    <row r="16" spans="1:46" s="28" customFormat="1" ht="12" customHeight="1">
      <c r="A16" s="27" t="s">
        <v>58</v>
      </c>
      <c r="B16" s="27" t="s">
        <v>33</v>
      </c>
      <c r="C16" s="106">
        <v>14.02</v>
      </c>
      <c r="D16" s="106">
        <v>14.76</v>
      </c>
      <c r="E16" s="106">
        <v>15.28</v>
      </c>
      <c r="F16" s="106">
        <v>16.55</v>
      </c>
      <c r="G16" s="156">
        <v>23</v>
      </c>
      <c r="H16" s="106"/>
      <c r="I16" s="121">
        <v>1952.2850000000001</v>
      </c>
      <c r="J16" s="121">
        <v>2079.9250000000002</v>
      </c>
      <c r="K16" s="121">
        <v>1812.5900000000001</v>
      </c>
      <c r="L16" s="121">
        <v>1338.5250000000001</v>
      </c>
      <c r="M16" s="37">
        <v>1316.1</v>
      </c>
      <c r="N16" s="37">
        <v>1316.365</v>
      </c>
      <c r="O16" s="37">
        <v>1301.2449999999999</v>
      </c>
      <c r="P16" s="37">
        <v>1121.26</v>
      </c>
      <c r="Q16" s="37">
        <v>1383.9949999999999</v>
      </c>
      <c r="R16" s="37">
        <v>1224.7</v>
      </c>
      <c r="S16" s="37">
        <v>1195.7400000000002</v>
      </c>
      <c r="T16" s="37">
        <v>1150.23</v>
      </c>
      <c r="U16" s="37">
        <v>17192.960000000003</v>
      </c>
      <c r="V16" s="106"/>
      <c r="W16" s="207">
        <v>127.76734293193718</v>
      </c>
      <c r="X16" s="207">
        <v>136.12074607329845</v>
      </c>
      <c r="Y16" s="207">
        <v>118.62500000000001</v>
      </c>
      <c r="Z16" s="207">
        <v>87.599803664921481</v>
      </c>
      <c r="AA16" s="207">
        <v>79.52265861027189</v>
      </c>
      <c r="AB16" s="207">
        <v>79.538670694864052</v>
      </c>
      <c r="AC16" s="207">
        <v>78.62507552870089</v>
      </c>
      <c r="AD16" s="207">
        <v>67.749848942598177</v>
      </c>
      <c r="AE16" s="207">
        <v>83.62507552870089</v>
      </c>
      <c r="AF16" s="207">
        <v>74</v>
      </c>
      <c r="AG16" s="207">
        <v>72.250151057401823</v>
      </c>
      <c r="AH16" s="207">
        <v>69.500302114803617</v>
      </c>
      <c r="AI16" s="148">
        <v>89.577056262291535</v>
      </c>
      <c r="AN16" s="57"/>
      <c r="AO16" s="97"/>
      <c r="AT16" s="184">
        <v>89.577056262291535</v>
      </c>
    </row>
    <row r="17" spans="1:46" s="28" customFormat="1" ht="12" customHeight="1">
      <c r="A17" s="27" t="s">
        <v>59</v>
      </c>
      <c r="B17" s="27" t="s">
        <v>34</v>
      </c>
      <c r="C17" s="106">
        <v>16.760000000000002</v>
      </c>
      <c r="D17" s="106">
        <v>17.63</v>
      </c>
      <c r="E17" s="106">
        <v>18.28</v>
      </c>
      <c r="F17" s="106">
        <v>19.8</v>
      </c>
      <c r="G17" s="156">
        <v>23</v>
      </c>
      <c r="H17" s="106"/>
      <c r="I17" s="121">
        <v>263.52</v>
      </c>
      <c r="J17" s="121">
        <v>315.33</v>
      </c>
      <c r="K17" s="121">
        <v>283.33999999999997</v>
      </c>
      <c r="L17" s="121">
        <v>189.64500000000001</v>
      </c>
      <c r="M17" s="37">
        <v>185.82499999999999</v>
      </c>
      <c r="N17" s="37">
        <v>178.2</v>
      </c>
      <c r="O17" s="37">
        <v>178.2</v>
      </c>
      <c r="P17" s="37">
        <v>198</v>
      </c>
      <c r="Q17" s="37">
        <v>158.4</v>
      </c>
      <c r="R17" s="37">
        <v>178.2</v>
      </c>
      <c r="S17" s="37">
        <v>178.2</v>
      </c>
      <c r="T17" s="37">
        <v>178.2</v>
      </c>
      <c r="U17" s="37">
        <v>2485.0599999999995</v>
      </c>
      <c r="V17" s="106"/>
      <c r="W17" s="207">
        <v>14.415754923413564</v>
      </c>
      <c r="X17" s="207">
        <v>17.249999999999996</v>
      </c>
      <c r="Y17" s="207">
        <v>15.499999999999998</v>
      </c>
      <c r="Z17" s="207">
        <v>10.37445295404814</v>
      </c>
      <c r="AA17" s="207">
        <v>9.3851010101010086</v>
      </c>
      <c r="AB17" s="207">
        <v>8.9999999999999982</v>
      </c>
      <c r="AC17" s="207">
        <v>8.9999999999999982</v>
      </c>
      <c r="AD17" s="207">
        <v>10</v>
      </c>
      <c r="AE17" s="207">
        <v>8</v>
      </c>
      <c r="AF17" s="207">
        <v>8.9999999999999982</v>
      </c>
      <c r="AG17" s="207">
        <v>8.9999999999999982</v>
      </c>
      <c r="AH17" s="207">
        <v>8.9999999999999982</v>
      </c>
      <c r="AI17" s="148">
        <v>10.827109073963557</v>
      </c>
      <c r="AN17" s="57"/>
      <c r="AO17" s="97"/>
      <c r="AT17" s="184">
        <v>10.827109073963557</v>
      </c>
    </row>
    <row r="18" spans="1:46" s="28" customFormat="1" ht="12" customHeight="1">
      <c r="A18" s="27" t="s">
        <v>60</v>
      </c>
      <c r="B18" s="27" t="s">
        <v>35</v>
      </c>
      <c r="C18" s="106">
        <v>19.809999999999999</v>
      </c>
      <c r="D18" s="106">
        <v>20.84</v>
      </c>
      <c r="E18" s="106">
        <v>21.63</v>
      </c>
      <c r="F18" s="106">
        <v>23.43</v>
      </c>
      <c r="G18" s="156">
        <v>23</v>
      </c>
      <c r="H18" s="106"/>
      <c r="I18" s="121">
        <v>0</v>
      </c>
      <c r="J18" s="121">
        <v>0</v>
      </c>
      <c r="K18" s="121">
        <v>0</v>
      </c>
      <c r="L18" s="121">
        <v>0</v>
      </c>
      <c r="M18" s="37">
        <v>0</v>
      </c>
      <c r="N18" s="37">
        <v>0</v>
      </c>
      <c r="O18" s="37">
        <v>0</v>
      </c>
      <c r="P18" s="37">
        <v>0</v>
      </c>
      <c r="Q18" s="37">
        <v>0</v>
      </c>
      <c r="R18" s="37">
        <v>0</v>
      </c>
      <c r="S18" s="37">
        <v>0</v>
      </c>
      <c r="T18" s="37">
        <v>0</v>
      </c>
      <c r="U18" s="37">
        <v>0</v>
      </c>
      <c r="V18" s="106"/>
      <c r="W18" s="207">
        <v>0</v>
      </c>
      <c r="X18" s="207">
        <v>0</v>
      </c>
      <c r="Y18" s="207">
        <v>0</v>
      </c>
      <c r="Z18" s="207">
        <v>0</v>
      </c>
      <c r="AA18" s="207">
        <v>0</v>
      </c>
      <c r="AB18" s="207">
        <v>0</v>
      </c>
      <c r="AC18" s="207">
        <v>0</v>
      </c>
      <c r="AD18" s="207">
        <v>0</v>
      </c>
      <c r="AE18" s="207">
        <v>0</v>
      </c>
      <c r="AF18" s="207">
        <v>0</v>
      </c>
      <c r="AG18" s="207">
        <v>0</v>
      </c>
      <c r="AH18" s="207">
        <v>0</v>
      </c>
      <c r="AI18" s="148">
        <v>0</v>
      </c>
      <c r="AN18" s="57"/>
      <c r="AO18" s="97"/>
      <c r="AT18" s="184">
        <v>0</v>
      </c>
    </row>
    <row r="19" spans="1:46" s="28" customFormat="1" ht="12" customHeight="1">
      <c r="A19" s="27" t="s">
        <v>61</v>
      </c>
      <c r="B19" s="27" t="s">
        <v>36</v>
      </c>
      <c r="C19" s="106">
        <v>23.31</v>
      </c>
      <c r="D19" s="106">
        <v>24.53</v>
      </c>
      <c r="E19" s="106">
        <v>25.58</v>
      </c>
      <c r="F19" s="106">
        <v>27.71</v>
      </c>
      <c r="G19" s="156">
        <v>23</v>
      </c>
      <c r="H19" s="106"/>
      <c r="I19" s="121">
        <v>0</v>
      </c>
      <c r="J19" s="121">
        <v>0</v>
      </c>
      <c r="K19" s="121">
        <v>0</v>
      </c>
      <c r="L19" s="121">
        <v>0</v>
      </c>
      <c r="M19" s="37">
        <v>0</v>
      </c>
      <c r="N19" s="37">
        <v>0</v>
      </c>
      <c r="O19" s="37">
        <v>0</v>
      </c>
      <c r="P19" s="37">
        <v>0</v>
      </c>
      <c r="Q19" s="37">
        <v>0</v>
      </c>
      <c r="R19" s="37">
        <v>0</v>
      </c>
      <c r="S19" s="37">
        <v>0</v>
      </c>
      <c r="T19" s="37">
        <v>0</v>
      </c>
      <c r="U19" s="37">
        <v>0</v>
      </c>
      <c r="V19" s="106"/>
      <c r="W19" s="207">
        <v>0</v>
      </c>
      <c r="X19" s="207">
        <v>0</v>
      </c>
      <c r="Y19" s="207">
        <v>0</v>
      </c>
      <c r="Z19" s="207">
        <v>0</v>
      </c>
      <c r="AA19" s="207">
        <v>0</v>
      </c>
      <c r="AB19" s="207">
        <v>0</v>
      </c>
      <c r="AC19" s="207">
        <v>0</v>
      </c>
      <c r="AD19" s="207">
        <v>0</v>
      </c>
      <c r="AE19" s="207">
        <v>0</v>
      </c>
      <c r="AF19" s="207">
        <v>0</v>
      </c>
      <c r="AG19" s="207">
        <v>0</v>
      </c>
      <c r="AH19" s="207">
        <v>0</v>
      </c>
      <c r="AI19" s="148">
        <v>0</v>
      </c>
      <c r="AN19" s="57"/>
      <c r="AO19" s="97"/>
      <c r="AT19" s="184">
        <v>0</v>
      </c>
    </row>
    <row r="20" spans="1:46" s="28" customFormat="1" ht="12" customHeight="1">
      <c r="A20" s="27" t="s">
        <v>62</v>
      </c>
      <c r="B20" s="27" t="s">
        <v>37</v>
      </c>
      <c r="C20" s="106">
        <v>12.19</v>
      </c>
      <c r="D20" s="106">
        <v>12.83</v>
      </c>
      <c r="E20" s="106">
        <v>13.15</v>
      </c>
      <c r="F20" s="106">
        <v>14.25</v>
      </c>
      <c r="G20" s="156">
        <v>23</v>
      </c>
      <c r="H20" s="106"/>
      <c r="I20" s="121">
        <v>25296.785</v>
      </c>
      <c r="J20" s="121">
        <v>23542.400000000005</v>
      </c>
      <c r="K20" s="121">
        <v>25111.215</v>
      </c>
      <c r="L20" s="121">
        <v>27342.474999999999</v>
      </c>
      <c r="M20" s="37">
        <v>30569.844999999998</v>
      </c>
      <c r="N20" s="37">
        <v>29393.82</v>
      </c>
      <c r="O20" s="37">
        <v>30343.74</v>
      </c>
      <c r="P20" s="37">
        <v>30549.669999999995</v>
      </c>
      <c r="Q20" s="37">
        <v>29643.705000000005</v>
      </c>
      <c r="R20" s="37">
        <v>30117.115000000002</v>
      </c>
      <c r="S20" s="37">
        <v>30276.230000000003</v>
      </c>
      <c r="T20" s="37">
        <v>30257.609999999997</v>
      </c>
      <c r="U20" s="37">
        <v>342444.61</v>
      </c>
      <c r="V20" s="106"/>
      <c r="W20" s="207">
        <v>1923.7098859315588</v>
      </c>
      <c r="X20" s="207">
        <v>1790.2965779467684</v>
      </c>
      <c r="Y20" s="207">
        <v>1909.5980988593155</v>
      </c>
      <c r="Z20" s="207">
        <v>2079.2756653992392</v>
      </c>
      <c r="AA20" s="207">
        <v>2145.252280701754</v>
      </c>
      <c r="AB20" s="207">
        <v>2062.7242105263158</v>
      </c>
      <c r="AC20" s="207">
        <v>2129.3852631578948</v>
      </c>
      <c r="AD20" s="207">
        <v>2143.8364912280699</v>
      </c>
      <c r="AE20" s="207">
        <v>2080.2600000000002</v>
      </c>
      <c r="AF20" s="207">
        <v>2113.4817543859649</v>
      </c>
      <c r="AG20" s="207">
        <v>2124.6477192982456</v>
      </c>
      <c r="AH20" s="207">
        <v>2123.3410526315788</v>
      </c>
      <c r="AI20" s="148">
        <v>2052.1507500055591</v>
      </c>
      <c r="AL20" s="28">
        <v>1</v>
      </c>
      <c r="AM20" s="180">
        <v>2052.1507500055591</v>
      </c>
      <c r="AN20" s="57"/>
      <c r="AO20" s="97"/>
      <c r="AS20" s="28">
        <v>0</v>
      </c>
      <c r="AT20" s="184">
        <v>2052.1507500055591</v>
      </c>
    </row>
    <row r="21" spans="1:46" s="28" customFormat="1" ht="12" customHeight="1">
      <c r="A21" s="27" t="s">
        <v>63</v>
      </c>
      <c r="B21" s="27" t="s">
        <v>38</v>
      </c>
      <c r="C21" s="106">
        <v>12.81</v>
      </c>
      <c r="D21" s="106">
        <v>13.47</v>
      </c>
      <c r="E21" s="106">
        <v>13.81</v>
      </c>
      <c r="F21" s="106">
        <v>14.96</v>
      </c>
      <c r="G21" s="156">
        <v>23</v>
      </c>
      <c r="H21" s="106"/>
      <c r="I21" s="121">
        <v>49521.4</v>
      </c>
      <c r="J21" s="121">
        <v>46097.850000000006</v>
      </c>
      <c r="K21" s="121">
        <v>47476.275000000001</v>
      </c>
      <c r="L21" s="121">
        <v>50023.515000000007</v>
      </c>
      <c r="M21" s="37">
        <v>53817.595000000001</v>
      </c>
      <c r="N21" s="37">
        <v>54764.864999999998</v>
      </c>
      <c r="O21" s="37">
        <v>55027.5</v>
      </c>
      <c r="P21" s="37">
        <v>48683.040000000001</v>
      </c>
      <c r="Q21" s="37">
        <v>61814.16</v>
      </c>
      <c r="R21" s="37">
        <v>55613.859999999993</v>
      </c>
      <c r="S21" s="37">
        <v>55594.46</v>
      </c>
      <c r="T21" s="37">
        <v>55974.07</v>
      </c>
      <c r="U21" s="37">
        <v>634408.58999999985</v>
      </c>
      <c r="V21" s="106"/>
      <c r="W21" s="207">
        <v>3585.9087617668356</v>
      </c>
      <c r="X21" s="207">
        <v>3338.0050687907315</v>
      </c>
      <c r="Y21" s="207">
        <v>3437.8186097031135</v>
      </c>
      <c r="Z21" s="207">
        <v>3622.2675597393195</v>
      </c>
      <c r="AA21" s="207">
        <v>3597.4328208556149</v>
      </c>
      <c r="AB21" s="207">
        <v>3660.7530080213901</v>
      </c>
      <c r="AC21" s="207">
        <v>3678.3088235294117</v>
      </c>
      <c r="AD21" s="207">
        <v>3254.2139037433153</v>
      </c>
      <c r="AE21" s="207">
        <v>4131.9625668449198</v>
      </c>
      <c r="AF21" s="207">
        <v>3717.5040106951865</v>
      </c>
      <c r="AG21" s="207">
        <v>3716.2072192513365</v>
      </c>
      <c r="AH21" s="207">
        <v>3741.5822192513365</v>
      </c>
      <c r="AI21" s="148">
        <v>3623.4970476827093</v>
      </c>
      <c r="AL21" s="28">
        <v>1</v>
      </c>
      <c r="AM21" s="180">
        <v>3623.4970476827093</v>
      </c>
      <c r="AN21" s="57"/>
      <c r="AO21" s="97"/>
      <c r="AS21" s="28">
        <v>0</v>
      </c>
      <c r="AT21" s="184">
        <v>3623.4970476827093</v>
      </c>
    </row>
    <row r="22" spans="1:46" s="28" customFormat="1" ht="12" customHeight="1">
      <c r="A22" s="27" t="s">
        <v>64</v>
      </c>
      <c r="B22" s="27" t="s">
        <v>39</v>
      </c>
      <c r="C22" s="106">
        <v>15.71</v>
      </c>
      <c r="D22" s="106">
        <v>16.53</v>
      </c>
      <c r="E22" s="106">
        <v>17.05</v>
      </c>
      <c r="F22" s="106">
        <v>18.47</v>
      </c>
      <c r="G22" s="156">
        <v>23</v>
      </c>
      <c r="H22" s="106"/>
      <c r="I22" s="121">
        <v>163894.53</v>
      </c>
      <c r="J22" s="121">
        <v>142939.41500000001</v>
      </c>
      <c r="K22" s="121">
        <v>158755.755</v>
      </c>
      <c r="L22" s="121">
        <v>172245.27499999999</v>
      </c>
      <c r="M22" s="37">
        <v>188745.27499999999</v>
      </c>
      <c r="N22" s="37">
        <v>195111.50499999998</v>
      </c>
      <c r="O22" s="37">
        <v>193953.28500000003</v>
      </c>
      <c r="P22" s="37">
        <v>194912.55</v>
      </c>
      <c r="Q22" s="37">
        <v>192279.05500000002</v>
      </c>
      <c r="R22" s="37">
        <v>194490.435</v>
      </c>
      <c r="S22" s="37">
        <v>196823.565</v>
      </c>
      <c r="T22" s="37">
        <v>197467.45499999999</v>
      </c>
      <c r="U22" s="37">
        <v>2191618.1</v>
      </c>
      <c r="V22" s="106"/>
      <c r="W22" s="207">
        <v>9612.5824046920825</v>
      </c>
      <c r="X22" s="207">
        <v>8383.5434017595308</v>
      </c>
      <c r="Y22" s="207">
        <v>9311.1879765395897</v>
      </c>
      <c r="Z22" s="207">
        <v>10102.362170087976</v>
      </c>
      <c r="AA22" s="207">
        <v>10219.018678938821</v>
      </c>
      <c r="AB22" s="207">
        <v>10563.698159177044</v>
      </c>
      <c r="AC22" s="207">
        <v>10500.989983757447</v>
      </c>
      <c r="AD22" s="207">
        <v>10552.926367081755</v>
      </c>
      <c r="AE22" s="207">
        <v>10410.344071467245</v>
      </c>
      <c r="AF22" s="207">
        <v>10530.072279371954</v>
      </c>
      <c r="AG22" s="207">
        <v>10656.392257715215</v>
      </c>
      <c r="AH22" s="207">
        <v>10691.253654574986</v>
      </c>
      <c r="AI22" s="148">
        <v>10127.864283763638</v>
      </c>
      <c r="AL22" s="28">
        <v>1</v>
      </c>
      <c r="AM22" s="180">
        <v>10127.864283763638</v>
      </c>
      <c r="AN22" s="57"/>
      <c r="AO22" s="97"/>
      <c r="AS22" s="28">
        <v>0</v>
      </c>
      <c r="AT22" s="184">
        <v>10127.864283763638</v>
      </c>
    </row>
    <row r="23" spans="1:46" s="28" customFormat="1" ht="12" customHeight="1">
      <c r="A23" s="27" t="s">
        <v>65</v>
      </c>
      <c r="B23" s="27" t="s">
        <v>40</v>
      </c>
      <c r="C23" s="106">
        <v>5.01</v>
      </c>
      <c r="D23" s="106">
        <v>5.27</v>
      </c>
      <c r="E23" s="106">
        <v>5.32</v>
      </c>
      <c r="F23" s="106">
        <v>5.76</v>
      </c>
      <c r="G23" s="156">
        <v>24</v>
      </c>
      <c r="H23" s="106"/>
      <c r="I23" s="121">
        <v>37.19</v>
      </c>
      <c r="J23" s="121">
        <v>10.64</v>
      </c>
      <c r="K23" s="121">
        <v>5.32</v>
      </c>
      <c r="L23" s="121">
        <v>26.6</v>
      </c>
      <c r="M23" s="37">
        <v>11.52</v>
      </c>
      <c r="N23" s="37">
        <v>23.04</v>
      </c>
      <c r="O23" s="37">
        <v>0</v>
      </c>
      <c r="P23" s="37">
        <v>5.76</v>
      </c>
      <c r="Q23" s="37">
        <v>-5.76</v>
      </c>
      <c r="R23" s="37">
        <v>0</v>
      </c>
      <c r="S23" s="37">
        <v>5.76</v>
      </c>
      <c r="T23" s="37">
        <v>17.28</v>
      </c>
      <c r="U23" s="37">
        <v>137.35000000000002</v>
      </c>
      <c r="V23" s="106"/>
      <c r="W23" s="207">
        <v>6.9906015037593976</v>
      </c>
      <c r="X23" s="207">
        <v>2</v>
      </c>
      <c r="Y23" s="207">
        <v>1</v>
      </c>
      <c r="Z23" s="207">
        <v>5</v>
      </c>
      <c r="AA23" s="207">
        <v>2</v>
      </c>
      <c r="AB23" s="207">
        <v>4</v>
      </c>
      <c r="AC23" s="207">
        <v>0</v>
      </c>
      <c r="AD23" s="207">
        <v>1</v>
      </c>
      <c r="AE23" s="207">
        <v>-1</v>
      </c>
      <c r="AF23" s="207">
        <v>0</v>
      </c>
      <c r="AG23" s="207">
        <v>1</v>
      </c>
      <c r="AH23" s="207">
        <v>3.0000000000000004</v>
      </c>
      <c r="AI23" s="148">
        <v>2.0825501253132832</v>
      </c>
      <c r="AN23" s="57"/>
      <c r="AO23" s="97"/>
      <c r="AT23" s="184">
        <v>2.0825501253132832</v>
      </c>
    </row>
    <row r="24" spans="1:46" s="28" customFormat="1" ht="12" customHeight="1">
      <c r="A24" s="27" t="s">
        <v>66</v>
      </c>
      <c r="B24" s="27" t="s">
        <v>41</v>
      </c>
      <c r="C24" s="106">
        <v>2.48</v>
      </c>
      <c r="D24" s="106">
        <v>2.61</v>
      </c>
      <c r="E24" s="106">
        <v>2.66</v>
      </c>
      <c r="F24" s="106">
        <v>2.88</v>
      </c>
      <c r="G24" s="156">
        <v>24</v>
      </c>
      <c r="H24" s="106"/>
      <c r="I24" s="121">
        <v>12362.63</v>
      </c>
      <c r="J24" s="121">
        <v>10735.17</v>
      </c>
      <c r="K24" s="121">
        <v>8236.64</v>
      </c>
      <c r="L24" s="121">
        <v>5413.91</v>
      </c>
      <c r="M24" s="37">
        <v>6859.26</v>
      </c>
      <c r="N24" s="37">
        <v>9787.06</v>
      </c>
      <c r="O24" s="37">
        <v>7715.48</v>
      </c>
      <c r="P24" s="37">
        <v>5953.21</v>
      </c>
      <c r="Q24" s="37">
        <v>4319.51</v>
      </c>
      <c r="R24" s="37">
        <v>4820.4299999999994</v>
      </c>
      <c r="S24" s="37">
        <v>6479.16</v>
      </c>
      <c r="T24" s="37">
        <v>5970.21</v>
      </c>
      <c r="U24" s="37">
        <v>88652.67</v>
      </c>
      <c r="V24" s="106"/>
      <c r="W24" s="94">
        <v>4647.6052631578941</v>
      </c>
      <c r="X24" s="94">
        <v>4035.7781954887214</v>
      </c>
      <c r="Y24" s="94">
        <v>3096.4812030075186</v>
      </c>
      <c r="Z24" s="94">
        <v>2035.3045112781954</v>
      </c>
      <c r="AA24" s="94">
        <v>2381.6875</v>
      </c>
      <c r="AB24" s="94">
        <v>3398.2847222222222</v>
      </c>
      <c r="AC24" s="94">
        <v>2678.9861111111109</v>
      </c>
      <c r="AD24" s="94">
        <v>2067.0868055555557</v>
      </c>
      <c r="AE24" s="94">
        <v>1499.8298611111113</v>
      </c>
      <c r="AF24" s="94">
        <v>1673.7604166666665</v>
      </c>
      <c r="AG24" s="94">
        <v>2249.7083333333335</v>
      </c>
      <c r="AH24" s="94">
        <v>2072.9895833333335</v>
      </c>
      <c r="AI24" s="121">
        <v>2653.1252088554716</v>
      </c>
      <c r="AK24" s="85"/>
      <c r="AN24" s="57"/>
      <c r="AO24" s="97"/>
      <c r="AT24" s="184">
        <v>2653.1252088554716</v>
      </c>
    </row>
    <row r="25" spans="1:46" s="28" customFormat="1" ht="12" customHeight="1">
      <c r="A25" s="27" t="s">
        <v>447</v>
      </c>
      <c r="B25" s="27" t="s">
        <v>448</v>
      </c>
      <c r="C25" s="106">
        <v>2.48</v>
      </c>
      <c r="D25" s="106">
        <v>2.61</v>
      </c>
      <c r="E25" s="106">
        <v>2.66</v>
      </c>
      <c r="F25" s="106">
        <v>2.88</v>
      </c>
      <c r="G25" s="156">
        <v>24</v>
      </c>
      <c r="H25" s="106"/>
      <c r="I25" s="121">
        <v>46.98</v>
      </c>
      <c r="J25" s="121">
        <v>861.3</v>
      </c>
      <c r="K25" s="121">
        <v>582.03000000000009</v>
      </c>
      <c r="L25" s="121">
        <v>224.46000000000004</v>
      </c>
      <c r="M25" s="37">
        <v>342.71999999999997</v>
      </c>
      <c r="N25" s="37">
        <v>308.16000000000003</v>
      </c>
      <c r="O25" s="37">
        <v>406.08</v>
      </c>
      <c r="P25" s="37">
        <v>308.16000000000003</v>
      </c>
      <c r="Q25" s="37">
        <v>54.720000000000006</v>
      </c>
      <c r="R25" s="37">
        <v>365.76</v>
      </c>
      <c r="S25" s="37">
        <v>267.84000000000003</v>
      </c>
      <c r="T25" s="37">
        <v>161.28</v>
      </c>
      <c r="U25" s="37">
        <v>3929.4899999999993</v>
      </c>
      <c r="V25" s="106"/>
      <c r="W25" s="94">
        <v>17.661654135338345</v>
      </c>
      <c r="X25" s="94">
        <v>323.79699248120295</v>
      </c>
      <c r="Y25" s="94">
        <v>218.80827067669176</v>
      </c>
      <c r="Z25" s="94">
        <v>84.383458646616546</v>
      </c>
      <c r="AA25" s="94">
        <v>119</v>
      </c>
      <c r="AB25" s="94">
        <v>107.00000000000001</v>
      </c>
      <c r="AC25" s="94">
        <v>141</v>
      </c>
      <c r="AD25" s="94">
        <v>107.00000000000001</v>
      </c>
      <c r="AE25" s="94">
        <v>19.000000000000004</v>
      </c>
      <c r="AF25" s="94">
        <v>127</v>
      </c>
      <c r="AG25" s="94">
        <v>93.000000000000014</v>
      </c>
      <c r="AH25" s="94">
        <v>56</v>
      </c>
      <c r="AI25" s="121">
        <v>117.80419799498748</v>
      </c>
      <c r="AK25" s="85"/>
      <c r="AN25" s="57"/>
      <c r="AO25" s="97"/>
      <c r="AT25" s="184">
        <v>117.80419799498748</v>
      </c>
    </row>
    <row r="26" spans="1:46" s="28" customFormat="1" ht="12" customHeight="1">
      <c r="A26" s="27" t="s">
        <v>470</v>
      </c>
      <c r="B26" s="27" t="s">
        <v>471</v>
      </c>
      <c r="C26" s="106">
        <v>4.9400000000000004</v>
      </c>
      <c r="D26" s="106">
        <v>5.2</v>
      </c>
      <c r="E26" s="106">
        <v>5.28</v>
      </c>
      <c r="F26" s="106">
        <v>5.72</v>
      </c>
      <c r="G26" s="156">
        <v>24</v>
      </c>
      <c r="H26" s="106"/>
      <c r="I26" s="121">
        <v>348.48</v>
      </c>
      <c r="J26" s="121">
        <v>332.64</v>
      </c>
      <c r="K26" s="121">
        <v>269.27999999999997</v>
      </c>
      <c r="L26" s="121">
        <v>216.48</v>
      </c>
      <c r="M26" s="37">
        <v>279.39999999999998</v>
      </c>
      <c r="N26" s="37">
        <v>274.56</v>
      </c>
      <c r="O26" s="37">
        <v>223.08</v>
      </c>
      <c r="P26" s="37">
        <v>171.6</v>
      </c>
      <c r="Q26" s="37">
        <v>116.38</v>
      </c>
      <c r="R26" s="37">
        <v>194.48</v>
      </c>
      <c r="S26" s="37">
        <v>277.44</v>
      </c>
      <c r="T26" s="37">
        <v>343.24</v>
      </c>
      <c r="U26" s="37">
        <v>3047.0599999999995</v>
      </c>
      <c r="V26" s="106"/>
      <c r="W26" s="94">
        <v>66</v>
      </c>
      <c r="X26" s="94">
        <v>62.999999999999993</v>
      </c>
      <c r="Y26" s="94">
        <v>50.999999999999993</v>
      </c>
      <c r="Z26" s="94">
        <v>40.999999999999993</v>
      </c>
      <c r="AA26" s="94">
        <v>48.846153846153847</v>
      </c>
      <c r="AB26" s="94">
        <v>48</v>
      </c>
      <c r="AC26" s="94">
        <v>39.000000000000007</v>
      </c>
      <c r="AD26" s="94">
        <v>30</v>
      </c>
      <c r="AE26" s="94">
        <v>20.346153846153847</v>
      </c>
      <c r="AF26" s="94">
        <v>34</v>
      </c>
      <c r="AG26" s="94">
        <v>48.503496503496507</v>
      </c>
      <c r="AH26" s="94">
        <v>60.006993006993014</v>
      </c>
      <c r="AI26" s="121">
        <v>45.808566433566433</v>
      </c>
      <c r="AK26" s="85"/>
      <c r="AN26" s="57"/>
      <c r="AO26" s="97"/>
      <c r="AT26" s="184">
        <v>45.808566433566433</v>
      </c>
    </row>
    <row r="27" spans="1:46" s="28" customFormat="1" ht="12" customHeight="1">
      <c r="A27" s="27" t="s">
        <v>472</v>
      </c>
      <c r="B27" s="27" t="s">
        <v>473</v>
      </c>
      <c r="C27" s="106">
        <v>7.38</v>
      </c>
      <c r="D27" s="106">
        <v>7.77</v>
      </c>
      <c r="E27" s="106">
        <v>7.89</v>
      </c>
      <c r="F27" s="106">
        <v>8.5500000000000007</v>
      </c>
      <c r="G27" s="156">
        <v>24</v>
      </c>
      <c r="H27" s="106"/>
      <c r="I27" s="121">
        <v>205.14000000000001</v>
      </c>
      <c r="J27" s="121">
        <v>284.27999999999997</v>
      </c>
      <c r="K27" s="121">
        <v>157.80000000000001</v>
      </c>
      <c r="L27" s="121">
        <v>189.36</v>
      </c>
      <c r="M27" s="37">
        <v>179.55</v>
      </c>
      <c r="N27" s="37">
        <v>137.46</v>
      </c>
      <c r="O27" s="37">
        <v>188.1</v>
      </c>
      <c r="P27" s="37">
        <v>102.60000000000001</v>
      </c>
      <c r="Q27" s="37">
        <v>34.200000000000003</v>
      </c>
      <c r="R27" s="37">
        <v>162.65</v>
      </c>
      <c r="S27" s="37">
        <v>230.85000000000002</v>
      </c>
      <c r="T27" s="37">
        <v>213.75</v>
      </c>
      <c r="U27" s="37">
        <v>2085.7400000000002</v>
      </c>
      <c r="V27" s="106"/>
      <c r="W27" s="94">
        <v>26.000000000000004</v>
      </c>
      <c r="X27" s="94">
        <v>36.030418250950568</v>
      </c>
      <c r="Y27" s="94">
        <v>20.000000000000004</v>
      </c>
      <c r="Z27" s="94">
        <v>24.000000000000004</v>
      </c>
      <c r="AA27" s="94">
        <v>21</v>
      </c>
      <c r="AB27" s="94">
        <v>16.07719298245614</v>
      </c>
      <c r="AC27" s="94">
        <v>21.999999999999996</v>
      </c>
      <c r="AD27" s="94">
        <v>12</v>
      </c>
      <c r="AE27" s="94">
        <v>4</v>
      </c>
      <c r="AF27" s="94">
        <v>19.023391812865498</v>
      </c>
      <c r="AG27" s="94">
        <v>27</v>
      </c>
      <c r="AH27" s="94">
        <v>24.999999999999996</v>
      </c>
      <c r="AI27" s="121">
        <v>21.010916920522686</v>
      </c>
      <c r="AK27" s="85"/>
      <c r="AN27" s="57"/>
      <c r="AO27" s="97"/>
      <c r="AT27" s="184">
        <v>21.010916920522686</v>
      </c>
    </row>
    <row r="28" spans="1:46" s="28" customFormat="1" ht="12" customHeight="1">
      <c r="A28" s="27" t="s">
        <v>474</v>
      </c>
      <c r="B28" s="27" t="s">
        <v>475</v>
      </c>
      <c r="C28" s="106">
        <v>3.75</v>
      </c>
      <c r="D28" s="106">
        <v>3.95</v>
      </c>
      <c r="E28" s="106">
        <v>4.0199999999999996</v>
      </c>
      <c r="F28" s="106">
        <v>4.3600000000000003</v>
      </c>
      <c r="G28" s="156">
        <v>24</v>
      </c>
      <c r="H28" s="106"/>
      <c r="I28" s="121">
        <v>144.72</v>
      </c>
      <c r="J28" s="121">
        <v>140.69999999999999</v>
      </c>
      <c r="K28" s="121">
        <v>128.63999999999999</v>
      </c>
      <c r="L28" s="121">
        <v>180.89999999999998</v>
      </c>
      <c r="M28" s="37">
        <v>160.30000000000001</v>
      </c>
      <c r="N28" s="37">
        <v>218</v>
      </c>
      <c r="O28" s="37">
        <v>148.24</v>
      </c>
      <c r="P28" s="37">
        <v>91.56</v>
      </c>
      <c r="Q28" s="37">
        <v>56.680000000000007</v>
      </c>
      <c r="R28" s="37">
        <v>113.36000000000001</v>
      </c>
      <c r="S28" s="37">
        <v>139.52000000000001</v>
      </c>
      <c r="T28" s="37">
        <v>148.24</v>
      </c>
      <c r="U28" s="37">
        <v>1670.86</v>
      </c>
      <c r="V28" s="106"/>
      <c r="W28" s="94">
        <v>36</v>
      </c>
      <c r="X28" s="94">
        <v>35</v>
      </c>
      <c r="Y28" s="94">
        <v>32</v>
      </c>
      <c r="Z28" s="94">
        <v>45</v>
      </c>
      <c r="AA28" s="94">
        <v>36.76605504587156</v>
      </c>
      <c r="AB28" s="94">
        <v>49.999999999999993</v>
      </c>
      <c r="AC28" s="94">
        <v>34</v>
      </c>
      <c r="AD28" s="94">
        <v>21</v>
      </c>
      <c r="AE28" s="94">
        <v>13</v>
      </c>
      <c r="AF28" s="94">
        <v>26</v>
      </c>
      <c r="AG28" s="94">
        <v>32</v>
      </c>
      <c r="AH28" s="94">
        <v>34</v>
      </c>
      <c r="AI28" s="121">
        <v>32.897171253822627</v>
      </c>
      <c r="AK28" s="85"/>
      <c r="AN28" s="57"/>
      <c r="AO28" s="97"/>
      <c r="AT28" s="184">
        <v>32.897171253822627</v>
      </c>
    </row>
    <row r="29" spans="1:46" s="28" customFormat="1" ht="12" customHeight="1">
      <c r="A29" s="27" t="s">
        <v>67</v>
      </c>
      <c r="B29" s="27" t="s">
        <v>42</v>
      </c>
      <c r="C29" s="106">
        <v>2.11</v>
      </c>
      <c r="D29" s="106">
        <v>2.2200000000000002</v>
      </c>
      <c r="E29" s="106">
        <v>2.27</v>
      </c>
      <c r="F29" s="106">
        <v>2.46</v>
      </c>
      <c r="G29" s="156">
        <v>18</v>
      </c>
      <c r="H29" s="106"/>
      <c r="I29" s="121">
        <v>54.480000000000004</v>
      </c>
      <c r="J29" s="121">
        <v>85.16</v>
      </c>
      <c r="K29" s="121">
        <v>56.75</v>
      </c>
      <c r="L29" s="121">
        <v>22.7</v>
      </c>
      <c r="M29" s="37">
        <v>17.22</v>
      </c>
      <c r="N29" s="37">
        <v>14.76</v>
      </c>
      <c r="O29" s="37">
        <v>27.06</v>
      </c>
      <c r="P29" s="37">
        <v>9.84</v>
      </c>
      <c r="Q29" s="37">
        <v>4.92</v>
      </c>
      <c r="R29" s="37">
        <v>7.38</v>
      </c>
      <c r="S29" s="37">
        <v>0</v>
      </c>
      <c r="T29" s="37">
        <v>27.06</v>
      </c>
      <c r="U29" s="37">
        <v>327.32999999999993</v>
      </c>
      <c r="V29" s="106"/>
      <c r="W29" s="94">
        <v>24</v>
      </c>
      <c r="X29" s="94">
        <v>37.515418502202643</v>
      </c>
      <c r="Y29" s="94">
        <v>25</v>
      </c>
      <c r="Z29" s="94">
        <v>10</v>
      </c>
      <c r="AA29" s="94">
        <v>7</v>
      </c>
      <c r="AB29" s="94">
        <v>6</v>
      </c>
      <c r="AC29" s="94">
        <v>11</v>
      </c>
      <c r="AD29" s="94">
        <v>4</v>
      </c>
      <c r="AE29" s="94">
        <v>2</v>
      </c>
      <c r="AF29" s="94">
        <v>3</v>
      </c>
      <c r="AG29" s="94">
        <v>0</v>
      </c>
      <c r="AH29" s="94">
        <v>11</v>
      </c>
      <c r="AI29" s="121">
        <v>11.709618208516886</v>
      </c>
      <c r="AK29" s="85"/>
      <c r="AN29" s="57"/>
      <c r="AO29" s="97"/>
      <c r="AT29" s="184">
        <v>11.709618208516886</v>
      </c>
    </row>
    <row r="30" spans="1:46" s="28" customFormat="1" ht="12" customHeight="1">
      <c r="A30" s="27" t="s">
        <v>68</v>
      </c>
      <c r="B30" s="27" t="s">
        <v>43</v>
      </c>
      <c r="C30" s="106">
        <v>1.39</v>
      </c>
      <c r="D30" s="106">
        <v>1.46</v>
      </c>
      <c r="E30" s="106">
        <v>1.46</v>
      </c>
      <c r="F30" s="106">
        <v>1.58</v>
      </c>
      <c r="G30" s="156">
        <v>22</v>
      </c>
      <c r="H30" s="106"/>
      <c r="I30" s="121">
        <v>10.220000000000001</v>
      </c>
      <c r="J30" s="121">
        <v>5.84</v>
      </c>
      <c r="K30" s="121">
        <v>5.84</v>
      </c>
      <c r="L30" s="121">
        <v>-10.100000000000001</v>
      </c>
      <c r="M30" s="37">
        <v>6.32</v>
      </c>
      <c r="N30" s="37">
        <v>1.58</v>
      </c>
      <c r="O30" s="37">
        <v>6.32</v>
      </c>
      <c r="P30" s="37">
        <v>1.58</v>
      </c>
      <c r="Q30" s="37">
        <v>6.32</v>
      </c>
      <c r="R30" s="37">
        <v>1.58</v>
      </c>
      <c r="S30" s="37">
        <v>6.32</v>
      </c>
      <c r="T30" s="37">
        <v>1.58</v>
      </c>
      <c r="U30" s="37">
        <v>43.4</v>
      </c>
      <c r="V30" s="106"/>
      <c r="W30" s="94">
        <v>7.0000000000000009</v>
      </c>
      <c r="X30" s="94">
        <v>4</v>
      </c>
      <c r="Y30" s="94">
        <v>4</v>
      </c>
      <c r="Z30" s="94">
        <v>-6.9178082191780836</v>
      </c>
      <c r="AA30" s="94">
        <v>4</v>
      </c>
      <c r="AB30" s="94">
        <v>1</v>
      </c>
      <c r="AC30" s="94">
        <v>4</v>
      </c>
      <c r="AD30" s="94">
        <v>1</v>
      </c>
      <c r="AE30" s="94">
        <v>4</v>
      </c>
      <c r="AF30" s="94">
        <v>1</v>
      </c>
      <c r="AG30" s="94">
        <v>4</v>
      </c>
      <c r="AH30" s="94">
        <v>1</v>
      </c>
      <c r="AI30" s="121">
        <v>2.3401826484018264</v>
      </c>
      <c r="AK30" s="85"/>
      <c r="AN30" s="57"/>
      <c r="AO30" s="97"/>
      <c r="AT30" s="184">
        <v>2.3401826484018264</v>
      </c>
    </row>
    <row r="31" spans="1:46" s="28" customFormat="1" ht="12" customHeight="1">
      <c r="A31" s="27" t="s">
        <v>69</v>
      </c>
      <c r="B31" s="27" t="s">
        <v>44</v>
      </c>
      <c r="C31" s="106">
        <v>2.77</v>
      </c>
      <c r="D31" s="106">
        <v>2.94</v>
      </c>
      <c r="E31" s="106">
        <v>2.94</v>
      </c>
      <c r="F31" s="106">
        <v>3.2</v>
      </c>
      <c r="G31" s="156">
        <v>21</v>
      </c>
      <c r="H31" s="106"/>
      <c r="I31" s="121">
        <v>96.85</v>
      </c>
      <c r="J31" s="121">
        <v>69.83</v>
      </c>
      <c r="K31" s="121">
        <v>92.44</v>
      </c>
      <c r="L31" s="121">
        <v>82.889999999999986</v>
      </c>
      <c r="M31" s="37">
        <v>111.41</v>
      </c>
      <c r="N31" s="37">
        <v>73.699999999999989</v>
      </c>
      <c r="O31" s="37">
        <v>100.50000000000001</v>
      </c>
      <c r="P31" s="37">
        <v>94</v>
      </c>
      <c r="Q31" s="37">
        <v>103.7</v>
      </c>
      <c r="R31" s="37">
        <v>91.2</v>
      </c>
      <c r="S31" s="37">
        <v>103.7</v>
      </c>
      <c r="T31" s="37">
        <v>90.800000000000011</v>
      </c>
      <c r="U31" s="37">
        <v>1111.02</v>
      </c>
      <c r="V31" s="106"/>
      <c r="W31" s="94">
        <v>32.942176870748298</v>
      </c>
      <c r="X31" s="94">
        <v>23.751700680272108</v>
      </c>
      <c r="Y31" s="94">
        <v>31.442176870748298</v>
      </c>
      <c r="Z31" s="94">
        <v>28.193877551020403</v>
      </c>
      <c r="AA31" s="94">
        <v>34.815624999999997</v>
      </c>
      <c r="AB31" s="94">
        <v>23.031249999999996</v>
      </c>
      <c r="AC31" s="94">
        <v>31.406250000000004</v>
      </c>
      <c r="AD31" s="94">
        <v>29.375</v>
      </c>
      <c r="AE31" s="94">
        <v>32.40625</v>
      </c>
      <c r="AF31" s="94">
        <v>28.5</v>
      </c>
      <c r="AG31" s="94">
        <v>32.40625</v>
      </c>
      <c r="AH31" s="94">
        <v>28.375000000000004</v>
      </c>
      <c r="AI31" s="121">
        <v>29.720463081065759</v>
      </c>
      <c r="AK31" s="85"/>
      <c r="AN31" s="57"/>
      <c r="AO31" s="97"/>
      <c r="AT31" s="184">
        <v>29.720463081065759</v>
      </c>
    </row>
    <row r="32" spans="1:46" s="28" customFormat="1" ht="12" customHeight="1">
      <c r="A32" s="27" t="s">
        <v>70</v>
      </c>
      <c r="B32" s="27" t="s">
        <v>45</v>
      </c>
      <c r="C32" s="106">
        <v>3.9</v>
      </c>
      <c r="D32" s="106">
        <v>4.16</v>
      </c>
      <c r="E32" s="106">
        <v>4.16</v>
      </c>
      <c r="F32" s="106">
        <v>4.5</v>
      </c>
      <c r="G32" s="156">
        <v>21</v>
      </c>
      <c r="H32" s="106"/>
      <c r="I32" s="121">
        <v>74.36</v>
      </c>
      <c r="J32" s="121">
        <v>20.8</v>
      </c>
      <c r="K32" s="121">
        <v>74.88</v>
      </c>
      <c r="L32" s="121">
        <v>20.96</v>
      </c>
      <c r="M32" s="37">
        <v>83.81</v>
      </c>
      <c r="N32" s="37">
        <v>32.06</v>
      </c>
      <c r="O32" s="37">
        <v>85.5</v>
      </c>
      <c r="P32" s="37">
        <v>28.13</v>
      </c>
      <c r="Q32" s="37">
        <v>81</v>
      </c>
      <c r="R32" s="37">
        <v>27</v>
      </c>
      <c r="S32" s="37">
        <v>79.87</v>
      </c>
      <c r="T32" s="37">
        <v>22.5</v>
      </c>
      <c r="U32" s="37">
        <v>630.87</v>
      </c>
      <c r="V32" s="106"/>
      <c r="W32" s="94">
        <v>17.875</v>
      </c>
      <c r="X32" s="94">
        <v>5</v>
      </c>
      <c r="Y32" s="94">
        <v>18</v>
      </c>
      <c r="Z32" s="94">
        <v>5.0384615384615383</v>
      </c>
      <c r="AA32" s="94">
        <v>18.624444444444446</v>
      </c>
      <c r="AB32" s="94">
        <v>7.1244444444444452</v>
      </c>
      <c r="AC32" s="94">
        <v>19</v>
      </c>
      <c r="AD32" s="94">
        <v>6.2511111111111113</v>
      </c>
      <c r="AE32" s="94">
        <v>18</v>
      </c>
      <c r="AF32" s="94">
        <v>6</v>
      </c>
      <c r="AG32" s="94">
        <v>17.748888888888889</v>
      </c>
      <c r="AH32" s="94">
        <v>5</v>
      </c>
      <c r="AI32" s="121">
        <v>11.971862535612537</v>
      </c>
      <c r="AK32" s="85"/>
      <c r="AN32" s="57"/>
      <c r="AO32" s="97"/>
      <c r="AT32" s="184">
        <v>11.971862535612537</v>
      </c>
    </row>
    <row r="33" spans="1:46" s="28" customFormat="1" ht="12" customHeight="1">
      <c r="A33" s="27" t="s">
        <v>71</v>
      </c>
      <c r="B33" s="27" t="s">
        <v>46</v>
      </c>
      <c r="C33" s="106">
        <v>5.0199999999999996</v>
      </c>
      <c r="D33" s="106">
        <v>5.37</v>
      </c>
      <c r="E33" s="106">
        <v>5.37</v>
      </c>
      <c r="F33" s="106">
        <v>5.8</v>
      </c>
      <c r="G33" s="156">
        <v>21</v>
      </c>
      <c r="H33" s="106"/>
      <c r="I33" s="121">
        <v>26.85</v>
      </c>
      <c r="J33" s="121">
        <v>10.74</v>
      </c>
      <c r="K33" s="121">
        <v>26.85</v>
      </c>
      <c r="L33" s="121">
        <v>11.18</v>
      </c>
      <c r="M33" s="37">
        <v>34.080000000000005</v>
      </c>
      <c r="N33" s="37">
        <v>17.399999999999999</v>
      </c>
      <c r="O33" s="37">
        <v>34.799999999999997</v>
      </c>
      <c r="P33" s="37">
        <v>17.399999999999999</v>
      </c>
      <c r="Q33" s="37">
        <v>34.799999999999997</v>
      </c>
      <c r="R33" s="37">
        <v>17.399999999999999</v>
      </c>
      <c r="S33" s="37">
        <v>29.73</v>
      </c>
      <c r="T33" s="37">
        <v>17.399999999999999</v>
      </c>
      <c r="U33" s="37">
        <v>278.63</v>
      </c>
      <c r="V33" s="106"/>
      <c r="W33" s="94">
        <v>5</v>
      </c>
      <c r="X33" s="94">
        <v>2</v>
      </c>
      <c r="Y33" s="94">
        <v>5</v>
      </c>
      <c r="Z33" s="94">
        <v>2.0819366852886403</v>
      </c>
      <c r="AA33" s="94">
        <v>5.8758620689655183</v>
      </c>
      <c r="AB33" s="94">
        <v>3</v>
      </c>
      <c r="AC33" s="94">
        <v>6</v>
      </c>
      <c r="AD33" s="94">
        <v>3</v>
      </c>
      <c r="AE33" s="94">
        <v>6</v>
      </c>
      <c r="AF33" s="94">
        <v>3</v>
      </c>
      <c r="AG33" s="94">
        <v>5.1258620689655174</v>
      </c>
      <c r="AH33" s="94">
        <v>3</v>
      </c>
      <c r="AI33" s="121">
        <v>4.0903050686016398</v>
      </c>
      <c r="AK33" s="85"/>
      <c r="AN33" s="57"/>
      <c r="AO33" s="97"/>
      <c r="AT33" s="184">
        <v>4.0903050686016398</v>
      </c>
    </row>
    <row r="34" spans="1:46" s="28" customFormat="1" ht="12" customHeight="1">
      <c r="A34" s="27" t="s">
        <v>72</v>
      </c>
      <c r="B34" s="27" t="s">
        <v>47</v>
      </c>
      <c r="C34" s="106">
        <v>6.15</v>
      </c>
      <c r="D34" s="106">
        <v>6.58</v>
      </c>
      <c r="E34" s="106">
        <v>6.58</v>
      </c>
      <c r="F34" s="106">
        <v>7.1</v>
      </c>
      <c r="G34" s="156">
        <v>21</v>
      </c>
      <c r="H34" s="106"/>
      <c r="I34" s="121">
        <v>6.58</v>
      </c>
      <c r="J34" s="121">
        <v>13.16</v>
      </c>
      <c r="K34" s="121">
        <v>6.58</v>
      </c>
      <c r="L34" s="121">
        <v>13.68</v>
      </c>
      <c r="M34" s="37">
        <v>17.3</v>
      </c>
      <c r="N34" s="37">
        <v>21.299999999999997</v>
      </c>
      <c r="O34" s="37">
        <v>28.4</v>
      </c>
      <c r="P34" s="37">
        <v>14.2</v>
      </c>
      <c r="Q34" s="37">
        <v>21.3</v>
      </c>
      <c r="R34" s="37">
        <v>14.2</v>
      </c>
      <c r="S34" s="37">
        <v>21.3</v>
      </c>
      <c r="T34" s="37">
        <v>14.2</v>
      </c>
      <c r="U34" s="37">
        <v>192.2</v>
      </c>
      <c r="V34" s="106"/>
      <c r="W34" s="94">
        <v>1</v>
      </c>
      <c r="X34" s="94">
        <v>2</v>
      </c>
      <c r="Y34" s="94">
        <v>1</v>
      </c>
      <c r="Z34" s="94">
        <v>2.0790273556231003</v>
      </c>
      <c r="AA34" s="94">
        <v>2.4366197183098595</v>
      </c>
      <c r="AB34" s="94">
        <v>2.9999999999999996</v>
      </c>
      <c r="AC34" s="94">
        <v>4</v>
      </c>
      <c r="AD34" s="94">
        <v>2</v>
      </c>
      <c r="AE34" s="94">
        <v>3.0000000000000004</v>
      </c>
      <c r="AF34" s="94">
        <v>2</v>
      </c>
      <c r="AG34" s="94">
        <v>3.0000000000000004</v>
      </c>
      <c r="AH34" s="94">
        <v>2</v>
      </c>
      <c r="AI34" s="121">
        <v>2.2929705894944132</v>
      </c>
      <c r="AK34" s="85"/>
      <c r="AN34" s="57"/>
      <c r="AO34" s="97"/>
      <c r="AT34" s="184">
        <v>2.2929705894944132</v>
      </c>
    </row>
    <row r="35" spans="1:46" s="28" customFormat="1" ht="12" customHeight="1">
      <c r="A35" s="27" t="s">
        <v>73</v>
      </c>
      <c r="B35" s="27" t="s">
        <v>48</v>
      </c>
      <c r="C35" s="106">
        <v>7.27</v>
      </c>
      <c r="D35" s="106">
        <v>7.79</v>
      </c>
      <c r="E35" s="106">
        <v>7.79</v>
      </c>
      <c r="F35" s="106">
        <v>9.6999999999999993</v>
      </c>
      <c r="G35" s="156">
        <v>21</v>
      </c>
      <c r="H35" s="106"/>
      <c r="I35" s="121">
        <v>23.37</v>
      </c>
      <c r="J35" s="121">
        <v>7.79</v>
      </c>
      <c r="K35" s="121">
        <v>23.37</v>
      </c>
      <c r="L35" s="121">
        <v>8.74</v>
      </c>
      <c r="M35" s="37">
        <v>49.72</v>
      </c>
      <c r="N35" s="37">
        <v>0</v>
      </c>
      <c r="O35" s="37">
        <v>46.07</v>
      </c>
      <c r="P35" s="37">
        <v>0</v>
      </c>
      <c r="Q35" s="37">
        <v>48.5</v>
      </c>
      <c r="R35" s="37">
        <v>0</v>
      </c>
      <c r="S35" s="37">
        <v>48.5</v>
      </c>
      <c r="T35" s="37">
        <v>0</v>
      </c>
      <c r="U35" s="37">
        <v>256.06</v>
      </c>
      <c r="V35" s="106"/>
      <c r="W35" s="94">
        <v>3</v>
      </c>
      <c r="X35" s="94">
        <v>1</v>
      </c>
      <c r="Y35" s="94">
        <v>3</v>
      </c>
      <c r="Z35" s="94">
        <v>1.1219512195121952</v>
      </c>
      <c r="AA35" s="94">
        <v>5.1257731958762891</v>
      </c>
      <c r="AB35" s="94">
        <v>0</v>
      </c>
      <c r="AC35" s="94">
        <v>4.7494845360824742</v>
      </c>
      <c r="AD35" s="94">
        <v>0</v>
      </c>
      <c r="AE35" s="94">
        <v>5</v>
      </c>
      <c r="AF35" s="94">
        <v>0</v>
      </c>
      <c r="AG35" s="94">
        <v>5</v>
      </c>
      <c r="AH35" s="94">
        <v>0</v>
      </c>
      <c r="AI35" s="121">
        <v>2.333100745955913</v>
      </c>
      <c r="AK35" s="85"/>
      <c r="AN35" s="57"/>
      <c r="AO35" s="97"/>
      <c r="AT35" s="184">
        <v>2.333100745955913</v>
      </c>
    </row>
    <row r="36" spans="1:46" s="28" customFormat="1" ht="12" customHeight="1">
      <c r="A36" s="27" t="s">
        <v>410</v>
      </c>
      <c r="B36" s="27" t="s">
        <v>411</v>
      </c>
      <c r="C36" s="106">
        <v>8.14</v>
      </c>
      <c r="D36" s="106">
        <v>8.49</v>
      </c>
      <c r="E36" s="106">
        <v>8.4868000000000006</v>
      </c>
      <c r="F36" s="106">
        <v>9.18</v>
      </c>
      <c r="G36" s="156">
        <v>21</v>
      </c>
      <c r="H36" s="106"/>
      <c r="I36" s="121">
        <v>4320.3</v>
      </c>
      <c r="J36" s="121">
        <v>3959.8499999999995</v>
      </c>
      <c r="K36" s="121">
        <v>4181.33</v>
      </c>
      <c r="L36" s="121">
        <v>4482.1100000000006</v>
      </c>
      <c r="M36" s="37">
        <v>4617.5299999999988</v>
      </c>
      <c r="N36" s="37">
        <v>4362.25</v>
      </c>
      <c r="O36" s="37">
        <v>4595.97</v>
      </c>
      <c r="P36" s="37">
        <v>4310.8399999999992</v>
      </c>
      <c r="Q36" s="37">
        <v>4529.0599999999995</v>
      </c>
      <c r="R36" s="37">
        <v>4256.1100000000006</v>
      </c>
      <c r="S36" s="37">
        <v>4604.78</v>
      </c>
      <c r="T36" s="37">
        <v>4235.47</v>
      </c>
      <c r="U36" s="37">
        <v>52455.6</v>
      </c>
      <c r="V36" s="106"/>
      <c r="W36" s="94">
        <v>509.06113022576233</v>
      </c>
      <c r="X36" s="94">
        <v>466.58929160578771</v>
      </c>
      <c r="Y36" s="94">
        <v>492.68628929631893</v>
      </c>
      <c r="Z36" s="94">
        <v>528.12720931328658</v>
      </c>
      <c r="AA36" s="94">
        <v>502.99891067538113</v>
      </c>
      <c r="AB36" s="94">
        <v>475.19063180827891</v>
      </c>
      <c r="AC36" s="94">
        <v>500.65032679738567</v>
      </c>
      <c r="AD36" s="94">
        <v>469.59041394335503</v>
      </c>
      <c r="AE36" s="94">
        <v>493.36165577342047</v>
      </c>
      <c r="AF36" s="94">
        <v>463.62854030501097</v>
      </c>
      <c r="AG36" s="94">
        <v>501.61002178649238</v>
      </c>
      <c r="AH36" s="94">
        <v>461.38017429193906</v>
      </c>
      <c r="AI36" s="121">
        <v>488.73954965186823</v>
      </c>
      <c r="AK36" s="85"/>
      <c r="AN36" s="57"/>
      <c r="AO36" s="97"/>
      <c r="AT36" s="184">
        <v>488.73954965186823</v>
      </c>
    </row>
    <row r="37" spans="1:46" s="28" customFormat="1" ht="12" customHeight="1">
      <c r="A37" s="27" t="s">
        <v>412</v>
      </c>
      <c r="B37" s="27" t="s">
        <v>413</v>
      </c>
      <c r="C37" s="106">
        <v>1.88</v>
      </c>
      <c r="D37" s="106">
        <v>1.97</v>
      </c>
      <c r="E37" s="106">
        <v>1.97</v>
      </c>
      <c r="F37" s="106">
        <v>2.12</v>
      </c>
      <c r="G37" s="156">
        <v>21</v>
      </c>
      <c r="H37" s="106"/>
      <c r="I37" s="121">
        <v>3.94</v>
      </c>
      <c r="J37" s="121">
        <v>-0.40000000000000013</v>
      </c>
      <c r="K37" s="121">
        <v>3.94</v>
      </c>
      <c r="L37" s="121">
        <v>2.0499999999999998</v>
      </c>
      <c r="M37" s="37">
        <v>4.24</v>
      </c>
      <c r="N37" s="37">
        <v>-1.97</v>
      </c>
      <c r="O37" s="37">
        <v>4.24</v>
      </c>
      <c r="P37" s="37">
        <v>0</v>
      </c>
      <c r="Q37" s="37">
        <v>0</v>
      </c>
      <c r="R37" s="37">
        <v>4.24</v>
      </c>
      <c r="S37" s="37">
        <v>4.24</v>
      </c>
      <c r="T37" s="37">
        <v>4.24</v>
      </c>
      <c r="U37" s="37">
        <v>28.760000000000005</v>
      </c>
      <c r="V37" s="106"/>
      <c r="W37" s="94">
        <v>2</v>
      </c>
      <c r="X37" s="94">
        <v>-0.2030456852791879</v>
      </c>
      <c r="Y37" s="94">
        <v>2</v>
      </c>
      <c r="Z37" s="94">
        <v>1.0406091370558375</v>
      </c>
      <c r="AA37" s="94">
        <v>2</v>
      </c>
      <c r="AB37" s="94">
        <v>-0.92924528301886788</v>
      </c>
      <c r="AC37" s="94">
        <v>2</v>
      </c>
      <c r="AD37" s="94">
        <v>0</v>
      </c>
      <c r="AE37" s="94">
        <v>0</v>
      </c>
      <c r="AF37" s="94">
        <v>2</v>
      </c>
      <c r="AG37" s="94">
        <v>2</v>
      </c>
      <c r="AH37" s="94">
        <v>2</v>
      </c>
      <c r="AI37" s="121">
        <v>1.1590265140631484</v>
      </c>
      <c r="AK37" s="85"/>
      <c r="AN37" s="57"/>
      <c r="AO37" s="97"/>
      <c r="AT37" s="184">
        <v>1.1590265140631484</v>
      </c>
    </row>
    <row r="38" spans="1:46" s="28" customFormat="1" ht="12" customHeight="1">
      <c r="A38" s="27" t="s">
        <v>414</v>
      </c>
      <c r="B38" s="27" t="s">
        <v>415</v>
      </c>
      <c r="C38" s="106">
        <v>4.0796000000000001</v>
      </c>
      <c r="D38" s="106">
        <v>4.2531999999999996</v>
      </c>
      <c r="E38" s="106">
        <v>4.2531999999999996</v>
      </c>
      <c r="F38" s="106">
        <v>4.5999999999999996</v>
      </c>
      <c r="G38" s="156">
        <v>21</v>
      </c>
      <c r="H38" s="106"/>
      <c r="I38" s="121">
        <v>97.75</v>
      </c>
      <c r="J38" s="121">
        <v>97.75</v>
      </c>
      <c r="K38" s="121">
        <v>93.5</v>
      </c>
      <c r="L38" s="121">
        <v>101.66</v>
      </c>
      <c r="M38" s="37">
        <v>101.2</v>
      </c>
      <c r="N38" s="37">
        <v>102.35</v>
      </c>
      <c r="O38" s="37">
        <v>81.55</v>
      </c>
      <c r="P38" s="37">
        <v>96.6</v>
      </c>
      <c r="Q38" s="37">
        <v>88.55</v>
      </c>
      <c r="R38" s="37">
        <v>92</v>
      </c>
      <c r="S38" s="37">
        <v>92</v>
      </c>
      <c r="T38" s="37">
        <v>87.4</v>
      </c>
      <c r="U38" s="37">
        <v>1132.31</v>
      </c>
      <c r="V38" s="106"/>
      <c r="W38" s="94">
        <v>22.982695382300388</v>
      </c>
      <c r="X38" s="94">
        <v>22.982695382300388</v>
      </c>
      <c r="Y38" s="94">
        <v>21.983447756982979</v>
      </c>
      <c r="Z38" s="94">
        <v>23.902003197592403</v>
      </c>
      <c r="AA38" s="94">
        <v>22.000000000000004</v>
      </c>
      <c r="AB38" s="94">
        <v>22.25</v>
      </c>
      <c r="AC38" s="94">
        <v>17.728260869565219</v>
      </c>
      <c r="AD38" s="94">
        <v>21</v>
      </c>
      <c r="AE38" s="94">
        <v>19.25</v>
      </c>
      <c r="AF38" s="94">
        <v>20</v>
      </c>
      <c r="AG38" s="94">
        <v>20</v>
      </c>
      <c r="AH38" s="94">
        <v>19.000000000000004</v>
      </c>
      <c r="AI38" s="121">
        <v>21.089925215728449</v>
      </c>
      <c r="AK38" s="85"/>
      <c r="AN38" s="57"/>
      <c r="AO38" s="97"/>
      <c r="AT38" s="184">
        <v>21.089925215728449</v>
      </c>
    </row>
    <row r="39" spans="1:46" s="28" customFormat="1" ht="12" customHeight="1">
      <c r="A39" s="27" t="s">
        <v>74</v>
      </c>
      <c r="B39" s="27" t="s">
        <v>49</v>
      </c>
      <c r="C39" s="106">
        <v>17.579999999999998</v>
      </c>
      <c r="D39" s="106">
        <v>18.489999999999998</v>
      </c>
      <c r="E39" s="106">
        <v>18.489999999999998</v>
      </c>
      <c r="F39" s="106">
        <v>20.03</v>
      </c>
      <c r="G39" s="156">
        <v>17</v>
      </c>
      <c r="H39" s="106"/>
      <c r="I39" s="121">
        <v>203.39</v>
      </c>
      <c r="J39" s="121">
        <v>203.39</v>
      </c>
      <c r="K39" s="121">
        <v>203.39</v>
      </c>
      <c r="L39" s="121">
        <v>203.39</v>
      </c>
      <c r="M39" s="37">
        <v>537.73</v>
      </c>
      <c r="N39" s="37">
        <v>400.6</v>
      </c>
      <c r="O39" s="37">
        <v>400.6</v>
      </c>
      <c r="P39" s="37">
        <v>620.93000000000006</v>
      </c>
      <c r="Q39" s="37">
        <v>480.72</v>
      </c>
      <c r="R39" s="37">
        <v>540.80999999999995</v>
      </c>
      <c r="S39" s="37">
        <v>580.87</v>
      </c>
      <c r="T39" s="37">
        <v>480.72</v>
      </c>
      <c r="U39" s="37">
        <v>4856.5400000000009</v>
      </c>
      <c r="V39" s="106"/>
      <c r="W39" s="94">
        <v>11</v>
      </c>
      <c r="X39" s="94">
        <v>11</v>
      </c>
      <c r="Y39" s="94">
        <v>11</v>
      </c>
      <c r="Z39" s="94">
        <v>11</v>
      </c>
      <c r="AA39" s="94">
        <v>26.846230654018971</v>
      </c>
      <c r="AB39" s="94">
        <v>20</v>
      </c>
      <c r="AC39" s="94">
        <v>20</v>
      </c>
      <c r="AD39" s="94">
        <v>31</v>
      </c>
      <c r="AE39" s="94">
        <v>24</v>
      </c>
      <c r="AF39" s="94">
        <v>26.999999999999996</v>
      </c>
      <c r="AG39" s="94">
        <v>29</v>
      </c>
      <c r="AH39" s="94">
        <v>24</v>
      </c>
      <c r="AI39" s="121">
        <v>20.487185887834915</v>
      </c>
      <c r="AK39" s="85"/>
      <c r="AN39" s="57"/>
      <c r="AO39" s="97"/>
      <c r="AT39" s="184">
        <v>20.487185887834915</v>
      </c>
    </row>
    <row r="40" spans="1:46" s="28" customFormat="1" ht="12" customHeight="1">
      <c r="A40" s="27" t="s">
        <v>75</v>
      </c>
      <c r="B40" s="27" t="s">
        <v>50</v>
      </c>
      <c r="C40" s="106">
        <v>13.59</v>
      </c>
      <c r="D40" s="106">
        <v>14.3</v>
      </c>
      <c r="E40" s="106">
        <v>14.3</v>
      </c>
      <c r="F40" s="106">
        <v>15.49</v>
      </c>
      <c r="G40" s="156">
        <v>17</v>
      </c>
      <c r="H40" s="106"/>
      <c r="I40" s="121">
        <v>729.3</v>
      </c>
      <c r="J40" s="121">
        <v>915.2</v>
      </c>
      <c r="K40" s="121">
        <v>986.69999999999993</v>
      </c>
      <c r="L40" s="121">
        <v>1072.5</v>
      </c>
      <c r="M40" s="37">
        <v>1376.23</v>
      </c>
      <c r="N40" s="37">
        <v>992.55</v>
      </c>
      <c r="O40" s="37">
        <v>1037.8300000000002</v>
      </c>
      <c r="P40" s="37">
        <v>1192.73</v>
      </c>
      <c r="Q40" s="37">
        <v>1146.26</v>
      </c>
      <c r="R40" s="37">
        <v>1037.83</v>
      </c>
      <c r="S40" s="37">
        <v>960.38</v>
      </c>
      <c r="T40" s="37">
        <v>820.97</v>
      </c>
      <c r="U40" s="37">
        <v>12268.48</v>
      </c>
      <c r="V40" s="106"/>
      <c r="W40" s="94">
        <v>50.999999999999993</v>
      </c>
      <c r="X40" s="94">
        <v>64</v>
      </c>
      <c r="Y40" s="94">
        <v>68.999999999999986</v>
      </c>
      <c r="Z40" s="94">
        <v>75</v>
      </c>
      <c r="AA40" s="94">
        <v>88.846352485474497</v>
      </c>
      <c r="AB40" s="94">
        <v>64.076823757262744</v>
      </c>
      <c r="AC40" s="94">
        <v>67.000000000000014</v>
      </c>
      <c r="AD40" s="94">
        <v>77</v>
      </c>
      <c r="AE40" s="94">
        <v>74</v>
      </c>
      <c r="AF40" s="94">
        <v>67</v>
      </c>
      <c r="AG40" s="94">
        <v>62</v>
      </c>
      <c r="AH40" s="94">
        <v>53</v>
      </c>
      <c r="AI40" s="121">
        <v>67.660264686894763</v>
      </c>
      <c r="AK40" s="85"/>
      <c r="AN40" s="57"/>
      <c r="AO40" s="97"/>
      <c r="AT40" s="184">
        <v>67.660264686894763</v>
      </c>
    </row>
    <row r="41" spans="1:46" s="28" customFormat="1" ht="12" customHeight="1">
      <c r="A41" s="27" t="s">
        <v>76</v>
      </c>
      <c r="B41" s="27" t="s">
        <v>51</v>
      </c>
      <c r="C41" s="106">
        <v>4.8899999999999997</v>
      </c>
      <c r="D41" s="106">
        <v>5.14</v>
      </c>
      <c r="E41" s="106">
        <v>5.14</v>
      </c>
      <c r="F41" s="106">
        <v>5.57</v>
      </c>
      <c r="G41" s="156">
        <v>19</v>
      </c>
      <c r="H41" s="106"/>
      <c r="I41" s="121">
        <v>61.679999999999993</v>
      </c>
      <c r="J41" s="121">
        <v>61.68</v>
      </c>
      <c r="K41" s="121">
        <v>97.66</v>
      </c>
      <c r="L41" s="121">
        <v>51.399999999999991</v>
      </c>
      <c r="M41" s="37">
        <v>94.26</v>
      </c>
      <c r="N41" s="37">
        <v>137.96</v>
      </c>
      <c r="O41" s="37">
        <v>72.41</v>
      </c>
      <c r="P41" s="37">
        <v>89.12</v>
      </c>
      <c r="Q41" s="37">
        <v>52.63</v>
      </c>
      <c r="R41" s="37">
        <v>89.12</v>
      </c>
      <c r="S41" s="37">
        <v>77.98</v>
      </c>
      <c r="T41" s="37">
        <v>61.27</v>
      </c>
      <c r="U41" s="37">
        <v>947.17</v>
      </c>
      <c r="V41" s="106"/>
      <c r="W41" s="94">
        <v>12</v>
      </c>
      <c r="X41" s="94">
        <v>12</v>
      </c>
      <c r="Y41" s="94">
        <v>19</v>
      </c>
      <c r="Z41" s="94">
        <v>9.9999999999999982</v>
      </c>
      <c r="AA41" s="94">
        <v>16.922800718132855</v>
      </c>
      <c r="AB41" s="94">
        <v>24.768402154398565</v>
      </c>
      <c r="AC41" s="94">
        <v>12.999999999999998</v>
      </c>
      <c r="AD41" s="94">
        <v>16</v>
      </c>
      <c r="AE41" s="94">
        <v>9.4488330341113098</v>
      </c>
      <c r="AF41" s="94">
        <v>16</v>
      </c>
      <c r="AG41" s="94">
        <v>14</v>
      </c>
      <c r="AH41" s="94">
        <v>11</v>
      </c>
      <c r="AI41" s="121">
        <v>14.511669658886895</v>
      </c>
      <c r="AK41" s="85"/>
      <c r="AN41" s="57"/>
      <c r="AO41" s="97"/>
      <c r="AT41" s="184">
        <v>14.511669658886895</v>
      </c>
    </row>
    <row r="42" spans="1:46" s="28" customFormat="1" ht="12" customHeight="1">
      <c r="A42" s="27" t="s">
        <v>77</v>
      </c>
      <c r="B42" s="27" t="s">
        <v>52</v>
      </c>
      <c r="C42" s="106">
        <v>21.47</v>
      </c>
      <c r="D42" s="106">
        <v>22.59</v>
      </c>
      <c r="E42" s="106">
        <v>22.59</v>
      </c>
      <c r="F42" s="106">
        <v>22.59</v>
      </c>
      <c r="G42" s="156">
        <v>29</v>
      </c>
      <c r="H42" s="106"/>
      <c r="I42" s="121">
        <v>0</v>
      </c>
      <c r="J42" s="121">
        <v>0</v>
      </c>
      <c r="K42" s="121">
        <v>0</v>
      </c>
      <c r="L42" s="121">
        <v>0</v>
      </c>
      <c r="M42" s="121">
        <v>0</v>
      </c>
      <c r="N42" s="121">
        <v>0</v>
      </c>
      <c r="O42" s="121">
        <v>28.05</v>
      </c>
      <c r="P42" s="121">
        <v>0</v>
      </c>
      <c r="Q42" s="121">
        <v>111.95</v>
      </c>
      <c r="R42" s="121">
        <v>0</v>
      </c>
      <c r="S42" s="121">
        <v>0</v>
      </c>
      <c r="T42" s="121">
        <v>0</v>
      </c>
      <c r="U42" s="121">
        <v>140</v>
      </c>
      <c r="V42" s="106"/>
      <c r="W42" s="94">
        <v>0</v>
      </c>
      <c r="X42" s="94">
        <v>0</v>
      </c>
      <c r="Y42" s="94">
        <v>0</v>
      </c>
      <c r="Z42" s="94">
        <v>0</v>
      </c>
      <c r="AA42" s="94">
        <v>0</v>
      </c>
      <c r="AB42" s="94">
        <v>0</v>
      </c>
      <c r="AC42" s="94">
        <v>1.2416998671978752</v>
      </c>
      <c r="AD42" s="94">
        <v>0</v>
      </c>
      <c r="AE42" s="94">
        <v>4.955732625055334</v>
      </c>
      <c r="AF42" s="94">
        <v>0</v>
      </c>
      <c r="AG42" s="94">
        <v>0</v>
      </c>
      <c r="AH42" s="94">
        <v>0</v>
      </c>
      <c r="AI42" s="121">
        <v>0.51645270768776741</v>
      </c>
      <c r="AK42" s="85"/>
      <c r="AN42" s="57"/>
      <c r="AO42" s="97"/>
      <c r="AT42" s="184">
        <v>0.51645270768776741</v>
      </c>
    </row>
    <row r="43" spans="1:46" s="28" customFormat="1" ht="12" customHeight="1">
      <c r="A43" s="27" t="s">
        <v>78</v>
      </c>
      <c r="B43" s="27" t="s">
        <v>53</v>
      </c>
      <c r="C43" s="106">
        <v>21.47</v>
      </c>
      <c r="D43" s="106">
        <v>22.59</v>
      </c>
      <c r="E43" s="106">
        <v>22.59</v>
      </c>
      <c r="F43" s="106">
        <v>22.59</v>
      </c>
      <c r="G43" s="156">
        <v>29</v>
      </c>
      <c r="H43" s="106"/>
      <c r="I43" s="121">
        <v>0</v>
      </c>
      <c r="J43" s="121">
        <v>-0.04</v>
      </c>
      <c r="K43" s="121">
        <v>0</v>
      </c>
      <c r="L43" s="121">
        <v>0</v>
      </c>
      <c r="M43" s="121">
        <v>-12.81</v>
      </c>
      <c r="N43" s="121">
        <v>0</v>
      </c>
      <c r="O43" s="121">
        <v>-0.01</v>
      </c>
      <c r="P43" s="121">
        <v>0</v>
      </c>
      <c r="Q43" s="121">
        <v>-79.430000000000007</v>
      </c>
      <c r="R43" s="121">
        <v>0</v>
      </c>
      <c r="S43" s="121">
        <v>0</v>
      </c>
      <c r="T43" s="121">
        <v>0</v>
      </c>
      <c r="U43" s="121">
        <v>-92.29</v>
      </c>
      <c r="V43" s="106"/>
      <c r="W43" s="94">
        <v>0</v>
      </c>
      <c r="X43" s="94">
        <v>-1.7706949977866313E-3</v>
      </c>
      <c r="Y43" s="94">
        <v>0</v>
      </c>
      <c r="Z43" s="94">
        <v>0</v>
      </c>
      <c r="AA43" s="94">
        <v>-0.56706507304116871</v>
      </c>
      <c r="AB43" s="94">
        <v>0</v>
      </c>
      <c r="AC43" s="94">
        <v>-4.4267374944665782E-4</v>
      </c>
      <c r="AD43" s="94">
        <v>0</v>
      </c>
      <c r="AE43" s="94">
        <v>-3.5161575918548031</v>
      </c>
      <c r="AF43" s="94">
        <v>0</v>
      </c>
      <c r="AG43" s="94">
        <v>0</v>
      </c>
      <c r="AH43" s="94">
        <v>0</v>
      </c>
      <c r="AI43" s="121">
        <v>-0.34045300280360041</v>
      </c>
      <c r="AK43" s="85"/>
      <c r="AN43" s="57"/>
      <c r="AO43" s="97"/>
      <c r="AT43" s="184">
        <v>-0.34045300280360041</v>
      </c>
    </row>
    <row r="44" spans="1:46" s="28" customFormat="1" ht="12" customHeight="1" thickBot="1">
      <c r="A44" s="38"/>
      <c r="B44" s="38"/>
      <c r="C44" s="106"/>
      <c r="D44" s="106"/>
      <c r="E44" s="106"/>
      <c r="F44" s="106"/>
      <c r="G44" s="155"/>
      <c r="H44" s="106"/>
      <c r="I44" s="121"/>
      <c r="J44" s="121"/>
      <c r="K44" s="121"/>
      <c r="L44" s="121"/>
      <c r="M44" s="37"/>
      <c r="N44" s="37"/>
      <c r="O44" s="37"/>
      <c r="P44" s="37"/>
      <c r="Q44" s="37"/>
      <c r="R44" s="37"/>
      <c r="S44" s="37"/>
      <c r="T44" s="37"/>
      <c r="U44" s="37"/>
      <c r="V44" s="106"/>
      <c r="W44" s="64"/>
      <c r="X44" s="64"/>
      <c r="Y44" s="64"/>
      <c r="Z44" s="64"/>
      <c r="AA44" s="64"/>
      <c r="AB44" s="64"/>
      <c r="AC44" s="64"/>
      <c r="AD44" s="64"/>
      <c r="AE44" s="64"/>
      <c r="AF44" s="64"/>
      <c r="AG44" s="64"/>
      <c r="AH44" s="64"/>
      <c r="AI44" s="160"/>
      <c r="AK44" s="85"/>
      <c r="AN44" s="57"/>
      <c r="AO44" s="97"/>
      <c r="AT44" s="184">
        <v>0</v>
      </c>
    </row>
    <row r="45" spans="1:46" s="28" customFormat="1" ht="12" customHeight="1" thickBot="1">
      <c r="B45" s="39" t="s">
        <v>7</v>
      </c>
      <c r="C45" s="106"/>
      <c r="D45" s="106"/>
      <c r="E45" s="106"/>
      <c r="F45" s="106"/>
      <c r="G45" s="155"/>
      <c r="H45" s="106"/>
      <c r="I45" s="65">
        <v>276653.22499999986</v>
      </c>
      <c r="J45" s="65">
        <v>251631.55500000005</v>
      </c>
      <c r="K45" s="65">
        <v>265088.30499999999</v>
      </c>
      <c r="L45" s="65">
        <v>277031.59999999998</v>
      </c>
      <c r="M45" s="65">
        <v>301600.7649999999</v>
      </c>
      <c r="N45" s="65">
        <v>309221.3</v>
      </c>
      <c r="O45" s="65">
        <v>307408.32999999996</v>
      </c>
      <c r="P45" s="65">
        <v>297740.13</v>
      </c>
      <c r="Q45" s="65">
        <v>309905.45500000002</v>
      </c>
      <c r="R45" s="65">
        <v>304738.57000000007</v>
      </c>
      <c r="S45" s="65">
        <v>309382.32999999996</v>
      </c>
      <c r="T45" s="65">
        <v>309056.64500000002</v>
      </c>
      <c r="U45" s="65">
        <v>3519458.2100000004</v>
      </c>
      <c r="V45" s="106"/>
      <c r="W45" s="161">
        <v>22349.70575992671</v>
      </c>
      <c r="X45" s="161">
        <v>20580.415323472371</v>
      </c>
      <c r="Y45" s="161">
        <v>20450.778101950524</v>
      </c>
      <c r="Z45" s="161">
        <v>20096.400909001128</v>
      </c>
      <c r="AA45" s="161">
        <v>20445.020154398848</v>
      </c>
      <c r="AB45" s="161">
        <v>21645.591451344659</v>
      </c>
      <c r="AC45" s="161">
        <v>20996.054147327603</v>
      </c>
      <c r="AD45" s="161">
        <v>19723.366886428132</v>
      </c>
      <c r="AE45" s="161">
        <v>20117.219853674389</v>
      </c>
      <c r="AF45" s="161">
        <v>19940.014303290558</v>
      </c>
      <c r="AG45" s="161">
        <v>20704.055711241243</v>
      </c>
      <c r="AH45" s="161">
        <v>20485.929357133915</v>
      </c>
      <c r="AI45" s="206">
        <v>17078.951144276329</v>
      </c>
      <c r="AM45" s="84">
        <v>15803.512081451907</v>
      </c>
      <c r="AN45"/>
      <c r="AO45" s="84">
        <v>0</v>
      </c>
      <c r="AP45"/>
      <c r="AQ45" s="84">
        <v>0</v>
      </c>
      <c r="AT45" s="184">
        <v>17078.951144276329</v>
      </c>
    </row>
    <row r="46" spans="1:46" s="28" customFormat="1" ht="12" customHeight="1">
      <c r="A46" s="34"/>
      <c r="B46" s="40"/>
      <c r="C46" s="106"/>
      <c r="D46" s="106"/>
      <c r="E46" s="106"/>
      <c r="F46" s="106"/>
      <c r="G46" s="155"/>
      <c r="H46" s="106"/>
      <c r="I46" s="152"/>
      <c r="J46" s="121"/>
      <c r="K46" s="121"/>
      <c r="L46" s="121"/>
      <c r="M46" s="37"/>
      <c r="N46" s="37"/>
      <c r="O46" s="37"/>
      <c r="P46" s="37"/>
      <c r="Q46" s="37"/>
      <c r="R46" s="37"/>
      <c r="S46" s="37"/>
      <c r="T46" s="37"/>
      <c r="U46" s="37"/>
      <c r="V46" s="106"/>
      <c r="W46" s="64"/>
      <c r="X46" s="64"/>
      <c r="Y46" s="64"/>
      <c r="Z46" s="64"/>
      <c r="AA46" s="64"/>
      <c r="AB46" s="64"/>
      <c r="AC46" s="64"/>
      <c r="AD46" s="64"/>
      <c r="AE46" s="64"/>
      <c r="AF46" s="64"/>
      <c r="AG46" s="64"/>
      <c r="AH46" s="64"/>
      <c r="AI46" s="37"/>
      <c r="AN46" s="57"/>
      <c r="AO46" s="97"/>
      <c r="AT46" s="184">
        <v>0</v>
      </c>
    </row>
    <row r="47" spans="1:46" s="28" customFormat="1" ht="12" customHeight="1" thickBot="1">
      <c r="A47" s="35" t="s">
        <v>8</v>
      </c>
      <c r="B47" s="35" t="s">
        <v>8</v>
      </c>
      <c r="C47" s="106"/>
      <c r="D47" s="106"/>
      <c r="E47" s="106"/>
      <c r="F47" s="106"/>
      <c r="G47" s="155"/>
      <c r="H47" s="106"/>
      <c r="I47" s="37"/>
      <c r="J47" s="37"/>
      <c r="K47" s="37"/>
      <c r="L47" s="37"/>
      <c r="M47" s="37"/>
      <c r="N47" s="37"/>
      <c r="O47" s="37"/>
      <c r="P47" s="37"/>
      <c r="Q47" s="37"/>
      <c r="R47" s="37"/>
      <c r="S47" s="37"/>
      <c r="T47" s="37"/>
      <c r="U47" s="37"/>
      <c r="V47" s="106"/>
      <c r="W47" s="46"/>
      <c r="X47" s="46"/>
      <c r="Y47" s="46"/>
      <c r="Z47" s="46"/>
      <c r="AA47" s="46"/>
      <c r="AB47" s="46"/>
      <c r="AC47" s="46"/>
      <c r="AD47" s="46"/>
      <c r="AE47" s="46"/>
      <c r="AF47" s="46"/>
      <c r="AG47" s="46"/>
      <c r="AH47" s="46"/>
      <c r="AI47" s="37"/>
      <c r="AN47" s="57"/>
      <c r="AO47" s="97"/>
      <c r="AT47" s="184">
        <v>0</v>
      </c>
    </row>
    <row r="48" spans="1:46" s="28" customFormat="1" ht="12" customHeight="1" thickBot="1">
      <c r="A48" s="27" t="s">
        <v>79</v>
      </c>
      <c r="B48" s="27" t="s">
        <v>80</v>
      </c>
      <c r="C48" s="106">
        <v>9.48</v>
      </c>
      <c r="D48" s="106">
        <v>13.44</v>
      </c>
      <c r="E48" s="106">
        <v>13.44</v>
      </c>
      <c r="F48" s="106">
        <v>11.43</v>
      </c>
      <c r="G48" s="156">
        <v>23</v>
      </c>
      <c r="H48" s="106"/>
      <c r="I48" s="37">
        <v>39473.469999999994</v>
      </c>
      <c r="J48" s="37">
        <v>42990.589999999989</v>
      </c>
      <c r="K48" s="37">
        <v>42960.350000000006</v>
      </c>
      <c r="L48" s="37">
        <v>41267.195</v>
      </c>
      <c r="M48" s="37">
        <v>37878.114999999998</v>
      </c>
      <c r="N48" s="37">
        <v>36243.904999999992</v>
      </c>
      <c r="O48" s="37">
        <v>36058.985000000001</v>
      </c>
      <c r="P48" s="37">
        <v>34798.689999999995</v>
      </c>
      <c r="Q48" s="37">
        <v>36968.28</v>
      </c>
      <c r="R48" s="37">
        <v>35878.040000000008</v>
      </c>
      <c r="S48" s="37">
        <v>35915.184999999998</v>
      </c>
      <c r="T48" s="37">
        <v>35958.044999999998</v>
      </c>
      <c r="U48" s="37">
        <v>456390.85</v>
      </c>
      <c r="V48" s="106"/>
      <c r="W48" s="46">
        <v>2937.0141369047615</v>
      </c>
      <c r="X48" s="46">
        <v>3198.7046130952376</v>
      </c>
      <c r="Y48" s="46">
        <v>3196.4546130952385</v>
      </c>
      <c r="Z48" s="46">
        <v>3070.4758184523812</v>
      </c>
      <c r="AA48" s="46">
        <v>3313.9208223972</v>
      </c>
      <c r="AB48" s="46">
        <v>3170.9453193350823</v>
      </c>
      <c r="AC48" s="46">
        <v>3154.7668416447946</v>
      </c>
      <c r="AD48" s="46">
        <v>3044.5048118985123</v>
      </c>
      <c r="AE48" s="46">
        <v>3234.3202099737532</v>
      </c>
      <c r="AF48" s="46">
        <v>3138.9361329833778</v>
      </c>
      <c r="AG48" s="46">
        <v>3142.1859142607173</v>
      </c>
      <c r="AH48" s="46">
        <v>3145.9356955380576</v>
      </c>
      <c r="AI48" s="206">
        <v>3145.6804107982603</v>
      </c>
      <c r="AL48" s="28">
        <v>1</v>
      </c>
      <c r="AM48" s="84">
        <v>3145.6804107982603</v>
      </c>
      <c r="AN48"/>
      <c r="AO48" s="84">
        <v>0</v>
      </c>
      <c r="AP48"/>
      <c r="AQ48" s="84">
        <v>0</v>
      </c>
      <c r="AT48" s="184">
        <v>3145.6804107982603</v>
      </c>
    </row>
    <row r="49" spans="1:46" s="28" customFormat="1" ht="12" customHeight="1">
      <c r="A49" s="42"/>
      <c r="B49" s="27"/>
      <c r="C49" s="106"/>
      <c r="D49" s="106"/>
      <c r="E49" s="106"/>
      <c r="F49" s="106"/>
      <c r="G49" s="155"/>
      <c r="H49" s="106"/>
      <c r="I49" s="37"/>
      <c r="J49" s="37"/>
      <c r="K49" s="37"/>
      <c r="L49" s="37"/>
      <c r="M49" s="37"/>
      <c r="N49" s="37"/>
      <c r="O49" s="37"/>
      <c r="P49" s="37"/>
      <c r="Q49" s="37"/>
      <c r="R49" s="37"/>
      <c r="S49" s="37"/>
      <c r="T49" s="37"/>
      <c r="U49" s="37"/>
      <c r="V49" s="106"/>
      <c r="W49" s="64"/>
      <c r="X49" s="64"/>
      <c r="Y49" s="64"/>
      <c r="Z49" s="64"/>
      <c r="AA49" s="64"/>
      <c r="AB49" s="64"/>
      <c r="AC49" s="64"/>
      <c r="AD49" s="64"/>
      <c r="AE49" s="64"/>
      <c r="AF49" s="64"/>
      <c r="AG49" s="64"/>
      <c r="AH49" s="64"/>
      <c r="AI49" s="37"/>
      <c r="AN49" s="57"/>
      <c r="AO49" s="97"/>
      <c r="AT49" s="184">
        <v>0</v>
      </c>
    </row>
    <row r="50" spans="1:46" s="28" customFormat="1" ht="12" customHeight="1">
      <c r="B50" s="39" t="s">
        <v>9</v>
      </c>
      <c r="C50" s="106"/>
      <c r="D50" s="106"/>
      <c r="E50" s="106"/>
      <c r="F50" s="106"/>
      <c r="G50" s="155"/>
      <c r="H50" s="106"/>
      <c r="I50" s="65">
        <v>39473.469999999994</v>
      </c>
      <c r="J50" s="65">
        <v>42990.589999999989</v>
      </c>
      <c r="K50" s="65">
        <v>42960.350000000006</v>
      </c>
      <c r="L50" s="65">
        <v>41267.195</v>
      </c>
      <c r="M50" s="65">
        <v>37878.114999999998</v>
      </c>
      <c r="N50" s="65">
        <v>36243.904999999992</v>
      </c>
      <c r="O50" s="65">
        <v>36058.985000000001</v>
      </c>
      <c r="P50" s="65">
        <v>34798.689999999995</v>
      </c>
      <c r="Q50" s="65">
        <v>36968.28</v>
      </c>
      <c r="R50" s="65">
        <v>35878.040000000008</v>
      </c>
      <c r="S50" s="65">
        <v>35915.184999999998</v>
      </c>
      <c r="T50" s="65">
        <v>35958.044999999998</v>
      </c>
      <c r="U50" s="65">
        <v>456390.85</v>
      </c>
      <c r="V50" s="106"/>
      <c r="W50" s="37"/>
      <c r="X50" s="37"/>
      <c r="Y50" s="37"/>
      <c r="Z50" s="37"/>
      <c r="AA50" s="37"/>
      <c r="AB50" s="37"/>
      <c r="AC50" s="37"/>
      <c r="AD50" s="37"/>
      <c r="AE50" s="37"/>
      <c r="AF50" s="37"/>
      <c r="AG50" s="37"/>
      <c r="AH50" s="37"/>
      <c r="AI50" s="37"/>
      <c r="AN50" s="57"/>
      <c r="AO50" s="97"/>
      <c r="AT50" s="184">
        <v>0</v>
      </c>
    </row>
    <row r="51" spans="1:46" s="28" customFormat="1" ht="12" customHeight="1">
      <c r="B51" s="39"/>
      <c r="C51" s="106"/>
      <c r="D51" s="106"/>
      <c r="E51" s="106"/>
      <c r="F51" s="106"/>
      <c r="G51" s="155"/>
      <c r="H51" s="106"/>
      <c r="I51" s="37"/>
      <c r="J51" s="37"/>
      <c r="K51" s="37"/>
      <c r="L51" s="37"/>
      <c r="M51" s="37"/>
      <c r="N51" s="37"/>
      <c r="O51" s="37"/>
      <c r="P51" s="37"/>
      <c r="Q51" s="37"/>
      <c r="R51" s="37"/>
      <c r="S51" s="37"/>
      <c r="T51" s="37"/>
      <c r="U51" s="37"/>
      <c r="V51" s="106"/>
      <c r="W51" s="64"/>
      <c r="X51" s="64"/>
      <c r="Y51" s="64"/>
      <c r="Z51" s="64"/>
      <c r="AA51" s="64"/>
      <c r="AB51" s="64"/>
      <c r="AC51" s="64"/>
      <c r="AD51" s="64"/>
      <c r="AE51" s="64"/>
      <c r="AF51" s="64"/>
      <c r="AG51" s="64"/>
      <c r="AH51" s="64"/>
      <c r="AI51" s="37"/>
      <c r="AN51" s="57"/>
      <c r="AO51" s="97"/>
      <c r="AT51" s="184">
        <v>0</v>
      </c>
    </row>
    <row r="52" spans="1:46" s="28" customFormat="1" ht="12" customHeight="1" thickBot="1">
      <c r="A52" s="30" t="s">
        <v>10</v>
      </c>
      <c r="B52" s="30" t="s">
        <v>10</v>
      </c>
      <c r="C52" s="106"/>
      <c r="D52" s="106"/>
      <c r="E52" s="106"/>
      <c r="F52" s="106"/>
      <c r="G52" s="156"/>
      <c r="H52" s="106"/>
      <c r="I52" s="37"/>
      <c r="J52" s="37"/>
      <c r="K52" s="37"/>
      <c r="L52" s="37"/>
      <c r="M52" s="37"/>
      <c r="N52" s="37"/>
      <c r="O52" s="37"/>
      <c r="P52" s="37"/>
      <c r="Q52" s="37"/>
      <c r="R52" s="37"/>
      <c r="S52" s="37"/>
      <c r="T52" s="37"/>
      <c r="U52" s="37"/>
      <c r="V52" s="106"/>
      <c r="W52" s="37"/>
      <c r="X52" s="37"/>
      <c r="Y52" s="37"/>
      <c r="Z52" s="37"/>
      <c r="AA52" s="37"/>
      <c r="AB52" s="46"/>
      <c r="AC52" s="37"/>
      <c r="AD52" s="37"/>
      <c r="AE52" s="37"/>
      <c r="AF52" s="37"/>
      <c r="AG52" s="37"/>
      <c r="AH52" s="37"/>
      <c r="AI52" s="37"/>
      <c r="AN52" s="57"/>
      <c r="AO52" s="97"/>
      <c r="AT52" s="184">
        <v>0</v>
      </c>
    </row>
    <row r="53" spans="1:46" s="28" customFormat="1" ht="12" customHeight="1" thickBot="1">
      <c r="A53" s="27" t="s">
        <v>81</v>
      </c>
      <c r="B53" s="27" t="s">
        <v>82</v>
      </c>
      <c r="C53" s="106">
        <v>10.85</v>
      </c>
      <c r="D53" s="106">
        <v>9.67</v>
      </c>
      <c r="E53" s="106">
        <v>9.67</v>
      </c>
      <c r="F53" s="106">
        <v>11.38</v>
      </c>
      <c r="G53" s="156">
        <v>23</v>
      </c>
      <c r="H53" s="112"/>
      <c r="I53" s="37">
        <v>8536.2000000000007</v>
      </c>
      <c r="J53" s="37">
        <v>7825.415</v>
      </c>
      <c r="K53" s="37">
        <v>7958.375</v>
      </c>
      <c r="L53" s="37">
        <v>8324.9549999999999</v>
      </c>
      <c r="M53" s="37">
        <v>8926.7900000000009</v>
      </c>
      <c r="N53" s="37">
        <v>8847.52</v>
      </c>
      <c r="O53" s="37">
        <v>7556.32</v>
      </c>
      <c r="P53" s="37">
        <v>6202.1</v>
      </c>
      <c r="Q53" s="37">
        <v>7755.47</v>
      </c>
      <c r="R53" s="37">
        <v>7405.5350000000008</v>
      </c>
      <c r="S53" s="37">
        <v>8614.66</v>
      </c>
      <c r="T53" s="37">
        <v>8913.5199999999986</v>
      </c>
      <c r="U53" s="37">
        <v>96866.860000000015</v>
      </c>
      <c r="V53" s="112"/>
      <c r="W53" s="46">
        <v>882.75077559462261</v>
      </c>
      <c r="X53" s="46">
        <v>809.24663908996899</v>
      </c>
      <c r="Y53" s="46">
        <v>822.99638055842809</v>
      </c>
      <c r="Z53" s="46">
        <v>860.90537745604968</v>
      </c>
      <c r="AA53" s="46">
        <v>784.42794376098425</v>
      </c>
      <c r="AB53" s="46">
        <v>777.46221441124783</v>
      </c>
      <c r="AC53" s="46">
        <v>663.99999999999989</v>
      </c>
      <c r="AD53" s="46">
        <v>545</v>
      </c>
      <c r="AE53" s="46">
        <v>681.5</v>
      </c>
      <c r="AF53" s="46">
        <v>650.75</v>
      </c>
      <c r="AG53" s="46">
        <v>756.99999999999989</v>
      </c>
      <c r="AH53" s="46">
        <v>783.26186291739873</v>
      </c>
      <c r="AI53" s="206">
        <v>751.608432815725</v>
      </c>
      <c r="AL53" s="28">
        <v>1</v>
      </c>
      <c r="AM53" s="84">
        <v>751.608432815725</v>
      </c>
      <c r="AN53"/>
      <c r="AO53" s="84">
        <v>0</v>
      </c>
      <c r="AP53"/>
      <c r="AQ53" s="84">
        <v>0</v>
      </c>
      <c r="AT53" s="184">
        <v>751.608432815725</v>
      </c>
    </row>
    <row r="54" spans="1:46" s="28" customFormat="1" ht="12" customHeight="1">
      <c r="A54" s="38"/>
      <c r="B54" s="38"/>
      <c r="C54" s="106"/>
      <c r="D54" s="106"/>
      <c r="E54" s="106"/>
      <c r="F54" s="106"/>
      <c r="G54" s="155"/>
      <c r="H54" s="43"/>
      <c r="I54" s="37"/>
      <c r="J54" s="37"/>
      <c r="K54" s="37"/>
      <c r="L54" s="37"/>
      <c r="M54" s="37"/>
      <c r="N54" s="37"/>
      <c r="O54" s="37"/>
      <c r="P54" s="37"/>
      <c r="Q54" s="37"/>
      <c r="R54" s="37"/>
      <c r="S54" s="37"/>
      <c r="T54" s="37"/>
      <c r="U54" s="37"/>
      <c r="V54" s="43"/>
      <c r="W54" s="64"/>
      <c r="X54" s="64"/>
      <c r="Y54" s="64"/>
      <c r="Z54" s="64"/>
      <c r="AA54" s="64"/>
      <c r="AB54" s="64"/>
      <c r="AC54" s="64"/>
      <c r="AD54" s="64"/>
      <c r="AE54" s="64"/>
      <c r="AF54" s="64"/>
      <c r="AG54" s="64"/>
      <c r="AH54" s="64"/>
      <c r="AI54" s="37"/>
      <c r="AN54" s="57"/>
      <c r="AO54" s="97"/>
      <c r="AT54" s="184">
        <v>0</v>
      </c>
    </row>
    <row r="55" spans="1:46" s="28" customFormat="1" ht="12" customHeight="1">
      <c r="B55" s="39" t="s">
        <v>11</v>
      </c>
      <c r="C55" s="106"/>
      <c r="D55" s="106"/>
      <c r="E55" s="106"/>
      <c r="F55" s="106"/>
      <c r="G55" s="155"/>
      <c r="H55" s="113"/>
      <c r="I55" s="65">
        <v>8536.2000000000007</v>
      </c>
      <c r="J55" s="65">
        <v>7825.415</v>
      </c>
      <c r="K55" s="65">
        <v>7958.375</v>
      </c>
      <c r="L55" s="65">
        <v>8324.9549999999999</v>
      </c>
      <c r="M55" s="65">
        <v>8926.7900000000009</v>
      </c>
      <c r="N55" s="65">
        <v>8847.52</v>
      </c>
      <c r="O55" s="65">
        <v>7556.32</v>
      </c>
      <c r="P55" s="65">
        <v>6202.1</v>
      </c>
      <c r="Q55" s="65">
        <v>7755.47</v>
      </c>
      <c r="R55" s="65">
        <v>7405.5350000000008</v>
      </c>
      <c r="S55" s="65">
        <v>8614.66</v>
      </c>
      <c r="T55" s="65">
        <v>8913.5199999999986</v>
      </c>
      <c r="U55" s="65">
        <v>96866.860000000015</v>
      </c>
      <c r="V55" s="113"/>
      <c r="W55" s="64"/>
      <c r="X55" s="64"/>
      <c r="Y55" s="64"/>
      <c r="Z55" s="64"/>
      <c r="AA55" s="64"/>
      <c r="AB55" s="64"/>
      <c r="AC55" s="64"/>
      <c r="AD55" s="64"/>
      <c r="AE55" s="64"/>
      <c r="AF55" s="64"/>
      <c r="AG55" s="64"/>
      <c r="AH55" s="64"/>
      <c r="AI55" s="37"/>
      <c r="AN55" s="57"/>
      <c r="AO55" s="97"/>
      <c r="AT55" s="184">
        <v>0</v>
      </c>
    </row>
    <row r="56" spans="1:46" s="28" customFormat="1" ht="12" customHeight="1">
      <c r="C56" s="106"/>
      <c r="D56" s="106"/>
      <c r="E56" s="106"/>
      <c r="F56" s="106"/>
      <c r="G56" s="155"/>
      <c r="H56" s="106"/>
      <c r="I56" s="37"/>
      <c r="J56" s="37"/>
      <c r="K56" s="37"/>
      <c r="L56" s="37"/>
      <c r="M56" s="37"/>
      <c r="N56" s="37"/>
      <c r="O56" s="37"/>
      <c r="P56" s="37"/>
      <c r="Q56" s="37"/>
      <c r="R56" s="37"/>
      <c r="S56" s="37"/>
      <c r="T56" s="37"/>
      <c r="U56" s="37"/>
      <c r="V56" s="106"/>
      <c r="W56" s="64"/>
      <c r="X56" s="64"/>
      <c r="Y56" s="64"/>
      <c r="Z56" s="64"/>
      <c r="AA56" s="64"/>
      <c r="AB56" s="64"/>
      <c r="AC56" s="64"/>
      <c r="AD56" s="64"/>
      <c r="AE56" s="64"/>
      <c r="AF56" s="64"/>
      <c r="AG56" s="64"/>
      <c r="AH56" s="64"/>
      <c r="AI56" s="37"/>
      <c r="AN56" s="57"/>
      <c r="AO56" s="97"/>
      <c r="AT56" s="184">
        <v>0</v>
      </c>
    </row>
    <row r="57" spans="1:46" ht="12" customHeight="1">
      <c r="A57" s="34" t="s">
        <v>12</v>
      </c>
      <c r="B57" s="34" t="s">
        <v>12</v>
      </c>
      <c r="C57" s="38"/>
      <c r="D57" s="38"/>
      <c r="E57" s="38"/>
      <c r="F57" s="38"/>
      <c r="G57" s="155"/>
      <c r="H57" s="38"/>
      <c r="V57" s="38"/>
      <c r="AN57" s="57"/>
      <c r="AO57" s="97"/>
      <c r="AT57" s="184">
        <v>0</v>
      </c>
    </row>
    <row r="58" spans="1:46" ht="12" customHeight="1">
      <c r="A58" s="34"/>
      <c r="B58" s="34"/>
      <c r="C58" s="38"/>
      <c r="D58" s="38"/>
      <c r="E58" s="38"/>
      <c r="F58" s="38"/>
      <c r="G58" s="155"/>
      <c r="H58" s="38"/>
      <c r="V58" s="38"/>
      <c r="AN58" s="57"/>
      <c r="AO58" s="97"/>
      <c r="AT58" s="184">
        <v>0</v>
      </c>
    </row>
    <row r="59" spans="1:46" s="28" customFormat="1" ht="12" customHeight="1">
      <c r="A59" s="35" t="s">
        <v>13</v>
      </c>
      <c r="B59" s="35" t="s">
        <v>13</v>
      </c>
      <c r="C59" s="106"/>
      <c r="D59" s="106"/>
      <c r="E59" s="106"/>
      <c r="F59" s="106"/>
      <c r="G59" s="155"/>
      <c r="H59" s="106"/>
      <c r="I59" s="37"/>
      <c r="J59" s="37"/>
      <c r="K59" s="37"/>
      <c r="L59" s="37"/>
      <c r="M59" s="37"/>
      <c r="N59" s="37"/>
      <c r="O59" s="37"/>
      <c r="P59" s="37"/>
      <c r="Q59" s="37"/>
      <c r="R59" s="37"/>
      <c r="S59" s="37"/>
      <c r="T59" s="37"/>
      <c r="U59" s="37"/>
      <c r="V59" s="106"/>
      <c r="W59" s="64"/>
      <c r="X59" s="64"/>
      <c r="Y59" s="64"/>
      <c r="Z59" s="64"/>
      <c r="AA59" s="64"/>
      <c r="AB59" s="64"/>
      <c r="AC59" s="64"/>
      <c r="AD59" s="64"/>
      <c r="AE59" s="64"/>
      <c r="AF59" s="64"/>
      <c r="AG59" s="64"/>
      <c r="AH59" s="64"/>
      <c r="AI59" s="37"/>
      <c r="AN59" s="57"/>
      <c r="AO59" s="97"/>
      <c r="AT59" s="184">
        <v>0</v>
      </c>
    </row>
    <row r="60" spans="1:46" s="28" customFormat="1" ht="12" customHeight="1">
      <c r="A60" s="27" t="s">
        <v>83</v>
      </c>
      <c r="B60" s="27" t="s">
        <v>135</v>
      </c>
      <c r="C60" s="106">
        <v>37.89</v>
      </c>
      <c r="D60" s="106">
        <v>39.880000000000003</v>
      </c>
      <c r="E60" s="106">
        <v>41.57</v>
      </c>
      <c r="F60" s="106">
        <v>45.03</v>
      </c>
      <c r="G60" s="156">
        <v>35</v>
      </c>
      <c r="H60" s="106"/>
      <c r="I60" s="37">
        <v>7712.13</v>
      </c>
      <c r="J60" s="37">
        <v>7599.49</v>
      </c>
      <c r="K60" s="37">
        <v>7526.7400000000007</v>
      </c>
      <c r="L60" s="37">
        <v>7516.36</v>
      </c>
      <c r="M60" s="37">
        <v>8108.8600000000006</v>
      </c>
      <c r="N60" s="37">
        <v>8214.52</v>
      </c>
      <c r="O60" s="37">
        <v>8237.0399999999991</v>
      </c>
      <c r="P60" s="37">
        <v>8248.2899999999991</v>
      </c>
      <c r="Q60" s="37">
        <v>8293.32</v>
      </c>
      <c r="R60" s="37">
        <v>8315.85</v>
      </c>
      <c r="S60" s="37">
        <v>8473.43</v>
      </c>
      <c r="T60" s="37">
        <v>8473.4399999999987</v>
      </c>
      <c r="U60" s="37">
        <v>96719.47</v>
      </c>
      <c r="V60" s="106"/>
      <c r="W60" s="46">
        <v>185.52152994948281</v>
      </c>
      <c r="X60" s="46">
        <v>182.81188356988213</v>
      </c>
      <c r="Y60" s="46">
        <v>181.06182343035846</v>
      </c>
      <c r="Z60" s="46">
        <v>180.81212412797689</v>
      </c>
      <c r="AA60" s="46">
        <v>180.07683766377971</v>
      </c>
      <c r="AB60" s="46">
        <v>182.4232733733067</v>
      </c>
      <c r="AC60" s="46">
        <v>182.92338441039306</v>
      </c>
      <c r="AD60" s="46">
        <v>183.17321785476346</v>
      </c>
      <c r="AE60" s="46">
        <v>184.17321785476349</v>
      </c>
      <c r="AF60" s="46">
        <v>184.67355096602265</v>
      </c>
      <c r="AG60" s="46">
        <v>188.17299578059072</v>
      </c>
      <c r="AH60" s="46">
        <v>188.17321785476346</v>
      </c>
      <c r="AI60" s="148">
        <v>183.66642140300698</v>
      </c>
      <c r="AJ60" s="99"/>
      <c r="AN60" s="27">
        <v>1</v>
      </c>
      <c r="AO60" s="204">
        <v>183.66642140300698</v>
      </c>
      <c r="AT60" s="184">
        <v>183.66642140300698</v>
      </c>
    </row>
    <row r="61" spans="1:46" s="28" customFormat="1" ht="12" customHeight="1">
      <c r="A61" s="27" t="s">
        <v>84</v>
      </c>
      <c r="B61" s="27" t="s">
        <v>136</v>
      </c>
      <c r="C61" s="106">
        <v>75.78</v>
      </c>
      <c r="D61" s="106">
        <v>79.760000000000005</v>
      </c>
      <c r="E61" s="106">
        <v>83.14</v>
      </c>
      <c r="F61" s="106">
        <v>90.06</v>
      </c>
      <c r="G61" s="156">
        <v>35</v>
      </c>
      <c r="H61" s="106"/>
      <c r="I61" s="37">
        <v>1080.82</v>
      </c>
      <c r="J61" s="37">
        <v>1080.82</v>
      </c>
      <c r="K61" s="37">
        <v>1080.82</v>
      </c>
      <c r="L61" s="37">
        <v>1060.04</v>
      </c>
      <c r="M61" s="37">
        <v>1080.72</v>
      </c>
      <c r="N61" s="37">
        <v>1080.72</v>
      </c>
      <c r="O61" s="37">
        <v>1080.72</v>
      </c>
      <c r="P61" s="37">
        <v>1080.72</v>
      </c>
      <c r="Q61" s="37">
        <v>1080.72</v>
      </c>
      <c r="R61" s="37">
        <v>1080.72</v>
      </c>
      <c r="S61" s="37">
        <v>1080.72</v>
      </c>
      <c r="T61" s="37">
        <v>1080.72</v>
      </c>
      <c r="U61" s="37">
        <v>12948.259999999998</v>
      </c>
      <c r="V61" s="106"/>
      <c r="W61" s="46">
        <v>13</v>
      </c>
      <c r="X61" s="46">
        <v>13</v>
      </c>
      <c r="Y61" s="46">
        <v>13</v>
      </c>
      <c r="Z61" s="46">
        <v>12.750060139523695</v>
      </c>
      <c r="AA61" s="46">
        <v>12</v>
      </c>
      <c r="AB61" s="46">
        <v>12</v>
      </c>
      <c r="AC61" s="46">
        <v>12</v>
      </c>
      <c r="AD61" s="46">
        <v>12</v>
      </c>
      <c r="AE61" s="46">
        <v>12</v>
      </c>
      <c r="AF61" s="46">
        <v>12</v>
      </c>
      <c r="AG61" s="46">
        <v>12</v>
      </c>
      <c r="AH61" s="46">
        <v>12</v>
      </c>
      <c r="AI61" s="148">
        <v>12.312505011626975</v>
      </c>
      <c r="AJ61" s="99"/>
      <c r="AN61" s="27">
        <v>1</v>
      </c>
      <c r="AO61" s="204">
        <v>12.312505011626975</v>
      </c>
      <c r="AT61" s="184">
        <v>12.312505011626975</v>
      </c>
    </row>
    <row r="62" spans="1:46" s="28" customFormat="1" ht="12" customHeight="1">
      <c r="A62" s="27" t="s">
        <v>85</v>
      </c>
      <c r="B62" s="27" t="s">
        <v>137</v>
      </c>
      <c r="C62" s="106">
        <v>113.66</v>
      </c>
      <c r="D62" s="106">
        <v>119.64</v>
      </c>
      <c r="E62" s="106">
        <v>124.7</v>
      </c>
      <c r="F62" s="106">
        <v>135.1</v>
      </c>
      <c r="G62" s="156">
        <v>35</v>
      </c>
      <c r="H62" s="106"/>
      <c r="I62" s="37">
        <v>362.41</v>
      </c>
      <c r="J62" s="37">
        <v>362.41</v>
      </c>
      <c r="K62" s="37">
        <v>362.41</v>
      </c>
      <c r="L62" s="37">
        <v>362.41</v>
      </c>
      <c r="M62" s="37">
        <v>383.21</v>
      </c>
      <c r="N62" s="37">
        <v>383.21</v>
      </c>
      <c r="O62" s="37">
        <v>383.21</v>
      </c>
      <c r="P62" s="37">
        <v>383.21</v>
      </c>
      <c r="Q62" s="37">
        <v>383.21</v>
      </c>
      <c r="R62" s="37">
        <v>383.21</v>
      </c>
      <c r="S62" s="37">
        <v>383.21</v>
      </c>
      <c r="T62" s="37">
        <v>326.70999999999998</v>
      </c>
      <c r="U62" s="37">
        <v>4458.82</v>
      </c>
      <c r="V62" s="106"/>
      <c r="W62" s="46">
        <v>2.9062550120288693</v>
      </c>
      <c r="X62" s="46">
        <v>2.9062550120288693</v>
      </c>
      <c r="Y62" s="46">
        <v>2.9062550120288693</v>
      </c>
      <c r="Z62" s="46">
        <v>2.9062550120288693</v>
      </c>
      <c r="AA62" s="46">
        <v>2.8364914877868244</v>
      </c>
      <c r="AB62" s="46">
        <v>2.8364914877868244</v>
      </c>
      <c r="AC62" s="46">
        <v>2.8364914877868244</v>
      </c>
      <c r="AD62" s="46">
        <v>2.8364914877868244</v>
      </c>
      <c r="AE62" s="46">
        <v>2.8364914877868244</v>
      </c>
      <c r="AF62" s="46">
        <v>2.8364914877868244</v>
      </c>
      <c r="AG62" s="46">
        <v>2.8364914877868244</v>
      </c>
      <c r="AH62" s="46">
        <v>2.4182827535159142</v>
      </c>
      <c r="AI62" s="148">
        <v>2.8248952680115962</v>
      </c>
      <c r="AJ62" s="99"/>
      <c r="AN62" s="27">
        <v>1</v>
      </c>
      <c r="AO62" s="204">
        <v>2.8248952680115962</v>
      </c>
      <c r="AT62" s="184">
        <v>2.8248952680115962</v>
      </c>
    </row>
    <row r="63" spans="1:46" s="28" customFormat="1" ht="12" customHeight="1">
      <c r="A63" s="27" t="s">
        <v>366</v>
      </c>
      <c r="B63" s="27" t="s">
        <v>367</v>
      </c>
      <c r="C63" s="106">
        <v>189.44</v>
      </c>
      <c r="D63" s="106">
        <v>199.4</v>
      </c>
      <c r="E63" s="106">
        <v>207.84</v>
      </c>
      <c r="F63" s="106">
        <v>225.16</v>
      </c>
      <c r="G63" s="156">
        <v>35</v>
      </c>
      <c r="H63" s="106"/>
      <c r="I63" s="37">
        <v>415.68</v>
      </c>
      <c r="J63" s="37">
        <v>415.68</v>
      </c>
      <c r="K63" s="37">
        <v>415.68</v>
      </c>
      <c r="L63" s="37">
        <v>415.68</v>
      </c>
      <c r="M63" s="37">
        <v>450.32</v>
      </c>
      <c r="N63" s="37">
        <v>450.32</v>
      </c>
      <c r="O63" s="37">
        <v>450.32</v>
      </c>
      <c r="P63" s="37">
        <v>450.32</v>
      </c>
      <c r="Q63" s="37">
        <v>450.32</v>
      </c>
      <c r="R63" s="37">
        <v>225.16</v>
      </c>
      <c r="S63" s="37">
        <v>225.16</v>
      </c>
      <c r="T63" s="37">
        <v>225.16</v>
      </c>
      <c r="U63" s="37">
        <v>4589.8</v>
      </c>
      <c r="V63" s="106"/>
      <c r="W63" s="46">
        <v>2</v>
      </c>
      <c r="X63" s="46">
        <v>2</v>
      </c>
      <c r="Y63" s="46">
        <v>2</v>
      </c>
      <c r="Z63" s="46">
        <v>2</v>
      </c>
      <c r="AA63" s="46">
        <v>2</v>
      </c>
      <c r="AB63" s="46">
        <v>2</v>
      </c>
      <c r="AC63" s="46">
        <v>2</v>
      </c>
      <c r="AD63" s="46">
        <v>2</v>
      </c>
      <c r="AE63" s="46">
        <v>2</v>
      </c>
      <c r="AF63" s="46">
        <v>1</v>
      </c>
      <c r="AG63" s="46">
        <v>1</v>
      </c>
      <c r="AH63" s="46">
        <v>1</v>
      </c>
      <c r="AI63" s="148">
        <v>1.75</v>
      </c>
      <c r="AJ63" s="99"/>
      <c r="AN63" s="27">
        <v>1</v>
      </c>
      <c r="AO63" s="204">
        <v>1.75</v>
      </c>
      <c r="AT63" s="184">
        <v>1.75</v>
      </c>
    </row>
    <row r="64" spans="1:46" s="28" customFormat="1" ht="12" customHeight="1">
      <c r="A64" s="27" t="s">
        <v>86</v>
      </c>
      <c r="B64" s="27" t="s">
        <v>138</v>
      </c>
      <c r="C64" s="106">
        <v>37.89</v>
      </c>
      <c r="D64" s="106">
        <v>39.880000000000003</v>
      </c>
      <c r="E64" s="106">
        <v>41.57</v>
      </c>
      <c r="F64" s="106">
        <v>45.03</v>
      </c>
      <c r="G64" s="156">
        <v>35</v>
      </c>
      <c r="H64" s="106"/>
      <c r="I64" s="37">
        <v>175121.74</v>
      </c>
      <c r="J64" s="37">
        <v>174101.19</v>
      </c>
      <c r="K64" s="37">
        <v>163452.88</v>
      </c>
      <c r="L64" s="37">
        <v>153714.82999999999</v>
      </c>
      <c r="M64" s="37">
        <v>149431.55500000002</v>
      </c>
      <c r="N64" s="37">
        <v>143366.965</v>
      </c>
      <c r="O64" s="37">
        <v>142136.45000000001</v>
      </c>
      <c r="P64" s="37">
        <v>141179.15</v>
      </c>
      <c r="Q64" s="37">
        <v>140616.24000000002</v>
      </c>
      <c r="R64" s="37">
        <v>141877.10999999999</v>
      </c>
      <c r="S64" s="37">
        <v>142665.15</v>
      </c>
      <c r="T64" s="37">
        <v>145359.79</v>
      </c>
      <c r="U64" s="37">
        <v>1813023.0499999998</v>
      </c>
      <c r="V64" s="106"/>
      <c r="W64" s="46">
        <v>4212.6952128939138</v>
      </c>
      <c r="X64" s="46">
        <v>4188.1450565311525</v>
      </c>
      <c r="Y64" s="46">
        <v>3931.9913399085881</v>
      </c>
      <c r="Z64" s="46">
        <v>3697.7346644214576</v>
      </c>
      <c r="AA64" s="46">
        <v>3318.4888962913619</v>
      </c>
      <c r="AB64" s="46">
        <v>3183.8100155451921</v>
      </c>
      <c r="AC64" s="46">
        <v>3156.4834554741287</v>
      </c>
      <c r="AD64" s="46">
        <v>3135.2242949145011</v>
      </c>
      <c r="AE64" s="46">
        <v>3122.723517654897</v>
      </c>
      <c r="AF64" s="46">
        <v>3150.7241838774148</v>
      </c>
      <c r="AG64" s="46">
        <v>3168.2245169886742</v>
      </c>
      <c r="AH64" s="46">
        <v>3228.0655118809682</v>
      </c>
      <c r="AI64" s="148">
        <v>3457.8592221985205</v>
      </c>
      <c r="AJ64" s="99"/>
      <c r="AN64" s="27">
        <v>1</v>
      </c>
      <c r="AO64" s="204">
        <v>3457.8592221985205</v>
      </c>
      <c r="AT64" s="184">
        <v>3457.8592221985205</v>
      </c>
    </row>
    <row r="65" spans="1:46" s="28" customFormat="1" ht="12" customHeight="1">
      <c r="A65" s="27" t="s">
        <v>87</v>
      </c>
      <c r="B65" s="27" t="s">
        <v>139</v>
      </c>
      <c r="C65" s="106">
        <v>75.78</v>
      </c>
      <c r="D65" s="106">
        <v>79.760000000000005</v>
      </c>
      <c r="E65" s="106">
        <v>83.14</v>
      </c>
      <c r="F65" s="106">
        <v>90.06</v>
      </c>
      <c r="G65" s="156">
        <v>35</v>
      </c>
      <c r="H65" s="106"/>
      <c r="I65" s="37">
        <v>9062.26</v>
      </c>
      <c r="J65" s="37">
        <v>9062.26</v>
      </c>
      <c r="K65" s="37">
        <v>9062.26</v>
      </c>
      <c r="L65" s="37">
        <v>8823.25</v>
      </c>
      <c r="M65" s="37">
        <v>9234.6200000000008</v>
      </c>
      <c r="N65" s="37">
        <v>9006</v>
      </c>
      <c r="O65" s="37">
        <v>8645.76</v>
      </c>
      <c r="P65" s="37">
        <v>8713.3100000000013</v>
      </c>
      <c r="Q65" s="37">
        <v>8735.82</v>
      </c>
      <c r="R65" s="37">
        <v>8724.5600000000013</v>
      </c>
      <c r="S65" s="37">
        <v>8645.76</v>
      </c>
      <c r="T65" s="37">
        <v>9523.85</v>
      </c>
      <c r="U65" s="37">
        <v>107239.71</v>
      </c>
      <c r="V65" s="106"/>
      <c r="W65" s="46">
        <v>109</v>
      </c>
      <c r="X65" s="46">
        <v>109</v>
      </c>
      <c r="Y65" s="46">
        <v>109</v>
      </c>
      <c r="Z65" s="46">
        <v>106.12521048833293</v>
      </c>
      <c r="AA65" s="46">
        <v>102.53852986897624</v>
      </c>
      <c r="AB65" s="46">
        <v>100</v>
      </c>
      <c r="AC65" s="46">
        <v>96</v>
      </c>
      <c r="AD65" s="46">
        <v>96.750055518543206</v>
      </c>
      <c r="AE65" s="46">
        <v>97</v>
      </c>
      <c r="AF65" s="46">
        <v>96.874972240728411</v>
      </c>
      <c r="AG65" s="46">
        <v>96</v>
      </c>
      <c r="AH65" s="46">
        <v>105.75005551854319</v>
      </c>
      <c r="AI65" s="148">
        <v>102.003235302927</v>
      </c>
      <c r="AJ65" s="99"/>
      <c r="AN65" s="27">
        <v>1</v>
      </c>
      <c r="AO65" s="204">
        <v>102.003235302927</v>
      </c>
      <c r="AT65" s="184">
        <v>102.003235302927</v>
      </c>
    </row>
    <row r="66" spans="1:46" s="28" customFormat="1" ht="12" customHeight="1">
      <c r="A66" s="27" t="s">
        <v>88</v>
      </c>
      <c r="B66" s="27" t="s">
        <v>140</v>
      </c>
      <c r="C66" s="106">
        <v>113.66</v>
      </c>
      <c r="D66" s="106">
        <v>119.64</v>
      </c>
      <c r="E66" s="106">
        <v>124.7</v>
      </c>
      <c r="F66" s="106">
        <v>135.1</v>
      </c>
      <c r="G66" s="156">
        <v>35</v>
      </c>
      <c r="H66" s="106"/>
      <c r="I66" s="37">
        <v>872.9</v>
      </c>
      <c r="J66" s="37">
        <v>872.9</v>
      </c>
      <c r="K66" s="37">
        <v>872.9</v>
      </c>
      <c r="L66" s="37">
        <v>872.9</v>
      </c>
      <c r="M66" s="37">
        <v>945.7</v>
      </c>
      <c r="N66" s="37">
        <v>819.26</v>
      </c>
      <c r="O66" s="37">
        <v>810.6</v>
      </c>
      <c r="P66" s="37">
        <v>810.6</v>
      </c>
      <c r="Q66" s="37">
        <v>810.6</v>
      </c>
      <c r="R66" s="37">
        <v>810.6</v>
      </c>
      <c r="S66" s="37">
        <v>810.6</v>
      </c>
      <c r="T66" s="37">
        <v>810.6</v>
      </c>
      <c r="U66" s="37">
        <v>10120.160000000002</v>
      </c>
      <c r="V66" s="106"/>
      <c r="W66" s="46">
        <v>7</v>
      </c>
      <c r="X66" s="46">
        <v>7</v>
      </c>
      <c r="Y66" s="46">
        <v>7</v>
      </c>
      <c r="Z66" s="46">
        <v>7</v>
      </c>
      <c r="AA66" s="46">
        <v>7.0000000000000009</v>
      </c>
      <c r="AB66" s="46">
        <v>6.0641006661732053</v>
      </c>
      <c r="AC66" s="46">
        <v>6</v>
      </c>
      <c r="AD66" s="46">
        <v>6</v>
      </c>
      <c r="AE66" s="46">
        <v>6</v>
      </c>
      <c r="AF66" s="46">
        <v>6</v>
      </c>
      <c r="AG66" s="46">
        <v>6</v>
      </c>
      <c r="AH66" s="46">
        <v>6</v>
      </c>
      <c r="AI66" s="148">
        <v>6.4220083888477673</v>
      </c>
      <c r="AJ66" s="99"/>
      <c r="AN66" s="27">
        <v>1</v>
      </c>
      <c r="AO66" s="204">
        <v>6.4220083888477673</v>
      </c>
      <c r="AT66" s="184">
        <v>6.4220083888477673</v>
      </c>
    </row>
    <row r="67" spans="1:46" s="28" customFormat="1" ht="12" customHeight="1">
      <c r="A67" s="27" t="s">
        <v>89</v>
      </c>
      <c r="B67" s="27" t="s">
        <v>141</v>
      </c>
      <c r="C67" s="106">
        <v>189.44</v>
      </c>
      <c r="D67" s="106">
        <v>199.4</v>
      </c>
      <c r="E67" s="106">
        <v>207.84</v>
      </c>
      <c r="F67" s="106">
        <v>225.16</v>
      </c>
      <c r="G67" s="156">
        <v>35</v>
      </c>
      <c r="H67" s="106"/>
      <c r="I67" s="37">
        <v>415.68</v>
      </c>
      <c r="J67" s="37">
        <v>415.68</v>
      </c>
      <c r="K67" s="37">
        <v>415.68</v>
      </c>
      <c r="L67" s="37">
        <v>415.68</v>
      </c>
      <c r="M67" s="37">
        <v>450.32</v>
      </c>
      <c r="N67" s="37">
        <v>450.32</v>
      </c>
      <c r="O67" s="37">
        <v>450.32</v>
      </c>
      <c r="P67" s="37">
        <v>450.32</v>
      </c>
      <c r="Q67" s="37">
        <v>450.32</v>
      </c>
      <c r="R67" s="37">
        <v>450.32</v>
      </c>
      <c r="S67" s="37">
        <v>450.32</v>
      </c>
      <c r="T67" s="37">
        <v>450.32</v>
      </c>
      <c r="U67" s="37">
        <v>5265.28</v>
      </c>
      <c r="V67" s="106"/>
      <c r="W67" s="46">
        <v>2</v>
      </c>
      <c r="X67" s="46">
        <v>2</v>
      </c>
      <c r="Y67" s="46">
        <v>2</v>
      </c>
      <c r="Z67" s="46">
        <v>2</v>
      </c>
      <c r="AA67" s="46">
        <v>2</v>
      </c>
      <c r="AB67" s="46">
        <v>2</v>
      </c>
      <c r="AC67" s="46">
        <v>2</v>
      </c>
      <c r="AD67" s="46">
        <v>2</v>
      </c>
      <c r="AE67" s="46">
        <v>2</v>
      </c>
      <c r="AF67" s="46">
        <v>2</v>
      </c>
      <c r="AG67" s="46">
        <v>2</v>
      </c>
      <c r="AH67" s="46">
        <v>2</v>
      </c>
      <c r="AI67" s="148">
        <v>2</v>
      </c>
      <c r="AJ67" s="99"/>
      <c r="AN67" s="27">
        <v>1</v>
      </c>
      <c r="AO67" s="204">
        <v>2</v>
      </c>
      <c r="AT67" s="184">
        <v>2</v>
      </c>
    </row>
    <row r="68" spans="1:46" s="28" customFormat="1" ht="12" customHeight="1">
      <c r="A68" s="27" t="s">
        <v>90</v>
      </c>
      <c r="B68" s="27" t="s">
        <v>142</v>
      </c>
      <c r="C68" s="106">
        <v>18.989999999999998</v>
      </c>
      <c r="D68" s="106">
        <v>19.989999999999998</v>
      </c>
      <c r="E68" s="106">
        <v>20.83</v>
      </c>
      <c r="F68" s="106">
        <v>22.57</v>
      </c>
      <c r="G68" s="156">
        <v>35</v>
      </c>
      <c r="H68" s="106"/>
      <c r="I68" s="37">
        <v>664.61</v>
      </c>
      <c r="J68" s="37">
        <v>643.78000000000009</v>
      </c>
      <c r="K68" s="37">
        <v>599.51</v>
      </c>
      <c r="L68" s="37">
        <v>537.02</v>
      </c>
      <c r="M68" s="37">
        <v>537.99</v>
      </c>
      <c r="N68" s="37">
        <v>537.99</v>
      </c>
      <c r="O68" s="37">
        <v>537.99</v>
      </c>
      <c r="P68" s="37">
        <v>537.99</v>
      </c>
      <c r="Q68" s="37">
        <v>537.99</v>
      </c>
      <c r="R68" s="37">
        <v>537.99</v>
      </c>
      <c r="S68" s="37">
        <v>537.99</v>
      </c>
      <c r="T68" s="37">
        <v>537.99</v>
      </c>
      <c r="U68" s="37">
        <v>6748.8399999999983</v>
      </c>
      <c r="V68" s="106"/>
      <c r="W68" s="46">
        <v>31.906385021603459</v>
      </c>
      <c r="X68" s="46">
        <v>30.906385021603462</v>
      </c>
      <c r="Y68" s="46">
        <v>28.781084973595778</v>
      </c>
      <c r="Z68" s="46">
        <v>25.781084973595778</v>
      </c>
      <c r="AA68" s="46">
        <v>23.836508639787329</v>
      </c>
      <c r="AB68" s="46">
        <v>23.836508639787329</v>
      </c>
      <c r="AC68" s="46">
        <v>23.836508639787329</v>
      </c>
      <c r="AD68" s="46">
        <v>23.836508639787329</v>
      </c>
      <c r="AE68" s="46">
        <v>23.836508639787329</v>
      </c>
      <c r="AF68" s="46">
        <v>23.836508639787329</v>
      </c>
      <c r="AG68" s="46">
        <v>23.836508639787329</v>
      </c>
      <c r="AH68" s="46">
        <v>23.836508639787329</v>
      </c>
      <c r="AI68" s="148">
        <v>25.672250759058091</v>
      </c>
      <c r="AJ68" s="99"/>
      <c r="AN68" s="27">
        <v>1</v>
      </c>
      <c r="AO68" s="204">
        <v>25.672250759058091</v>
      </c>
      <c r="AT68" s="184">
        <v>25.672250759058091</v>
      </c>
    </row>
    <row r="69" spans="1:46" s="28" customFormat="1" ht="12" customHeight="1">
      <c r="A69" s="27" t="s">
        <v>91</v>
      </c>
      <c r="B69" s="27" t="s">
        <v>143</v>
      </c>
      <c r="C69" s="106">
        <v>65.989999999999995</v>
      </c>
      <c r="D69" s="106">
        <v>69.45</v>
      </c>
      <c r="E69" s="106">
        <v>72.61</v>
      </c>
      <c r="F69" s="106">
        <v>78.680000000000007</v>
      </c>
      <c r="G69" s="156">
        <v>35</v>
      </c>
      <c r="H69" s="106"/>
      <c r="I69" s="37">
        <v>34135.479999999996</v>
      </c>
      <c r="J69" s="37">
        <v>34147.33</v>
      </c>
      <c r="K69" s="37">
        <v>34256.25</v>
      </c>
      <c r="L69" s="37">
        <v>34129.24</v>
      </c>
      <c r="M69" s="37">
        <v>36487.090000000004</v>
      </c>
      <c r="N69" s="37">
        <v>35648.93</v>
      </c>
      <c r="O69" s="37">
        <v>35648.93</v>
      </c>
      <c r="P69" s="37">
        <v>35452.229999999996</v>
      </c>
      <c r="Q69" s="37">
        <v>35511.24</v>
      </c>
      <c r="R69" s="37">
        <v>35589.919999999998</v>
      </c>
      <c r="S69" s="37">
        <v>35432.559999999998</v>
      </c>
      <c r="T69" s="37">
        <v>35809.46</v>
      </c>
      <c r="U69" s="37">
        <v>422248.66</v>
      </c>
      <c r="V69" s="106"/>
      <c r="W69" s="46">
        <v>470.1209199834733</v>
      </c>
      <c r="X69" s="46">
        <v>470.28412064453937</v>
      </c>
      <c r="Y69" s="46">
        <v>471.78418950557773</v>
      </c>
      <c r="Z69" s="46">
        <v>470.03498140751958</v>
      </c>
      <c r="AA69" s="46">
        <v>463.74034062023389</v>
      </c>
      <c r="AB69" s="46">
        <v>453.08756990340618</v>
      </c>
      <c r="AC69" s="46">
        <v>453.08756990340618</v>
      </c>
      <c r="AD69" s="46">
        <v>450.58756990340612</v>
      </c>
      <c r="AE69" s="46">
        <v>451.33756990340612</v>
      </c>
      <c r="AF69" s="46">
        <v>452.33756990340612</v>
      </c>
      <c r="AG69" s="46">
        <v>450.33756990340612</v>
      </c>
      <c r="AH69" s="46">
        <v>455.12785968479915</v>
      </c>
      <c r="AI69" s="148">
        <v>459.32231927221488</v>
      </c>
      <c r="AJ69" s="99"/>
      <c r="AN69" s="27">
        <v>1</v>
      </c>
      <c r="AO69" s="204">
        <v>459.32231927221488</v>
      </c>
      <c r="AT69" s="184">
        <v>459.32231927221488</v>
      </c>
    </row>
    <row r="70" spans="1:46" s="28" customFormat="1" ht="12" customHeight="1">
      <c r="A70" s="27" t="s">
        <v>92</v>
      </c>
      <c r="B70" s="27" t="s">
        <v>144</v>
      </c>
      <c r="C70" s="106">
        <v>131.97999999999999</v>
      </c>
      <c r="D70" s="106">
        <v>138.91</v>
      </c>
      <c r="E70" s="106">
        <v>145.22999999999999</v>
      </c>
      <c r="F70" s="106">
        <v>157.35</v>
      </c>
      <c r="G70" s="156">
        <v>35</v>
      </c>
      <c r="H70" s="106"/>
      <c r="I70" s="37">
        <v>13951.1</v>
      </c>
      <c r="J70" s="37">
        <v>13914.8</v>
      </c>
      <c r="K70" s="37">
        <v>14085.43</v>
      </c>
      <c r="L70" s="37">
        <v>14205.26</v>
      </c>
      <c r="M70" s="37">
        <v>15497.87</v>
      </c>
      <c r="N70" s="37">
        <v>15526.13</v>
      </c>
      <c r="O70" s="37">
        <v>15447.46</v>
      </c>
      <c r="P70" s="37">
        <v>15368.78</v>
      </c>
      <c r="Q70" s="37">
        <v>15368.78</v>
      </c>
      <c r="R70" s="37">
        <v>15388.45</v>
      </c>
      <c r="S70" s="37">
        <v>15526.13</v>
      </c>
      <c r="T70" s="37">
        <v>15604.81</v>
      </c>
      <c r="U70" s="37">
        <v>179885.00000000003</v>
      </c>
      <c r="V70" s="106"/>
      <c r="W70" s="46">
        <v>96.062108379811349</v>
      </c>
      <c r="X70" s="46">
        <v>95.812160022034021</v>
      </c>
      <c r="Y70" s="46">
        <v>96.987055016181245</v>
      </c>
      <c r="Z70" s="46">
        <v>97.812160022034021</v>
      </c>
      <c r="AA70" s="46">
        <v>98.492977438830636</v>
      </c>
      <c r="AB70" s="46">
        <v>98.672577057515099</v>
      </c>
      <c r="AC70" s="46">
        <v>98.172608833809974</v>
      </c>
      <c r="AD70" s="46">
        <v>97.672577057515099</v>
      </c>
      <c r="AE70" s="46">
        <v>97.672577057515099</v>
      </c>
      <c r="AF70" s="46">
        <v>97.797585001588828</v>
      </c>
      <c r="AG70" s="46">
        <v>98.672577057515099</v>
      </c>
      <c r="AH70" s="46">
        <v>99.172608833809974</v>
      </c>
      <c r="AI70" s="148">
        <v>97.749964314846707</v>
      </c>
      <c r="AJ70" s="99"/>
      <c r="AN70" s="27">
        <v>1</v>
      </c>
      <c r="AO70" s="204">
        <v>97.749964314846707</v>
      </c>
      <c r="AT70" s="184">
        <v>97.749964314846707</v>
      </c>
    </row>
    <row r="71" spans="1:46" s="28" customFormat="1" ht="12" customHeight="1">
      <c r="A71" s="27" t="s">
        <v>93</v>
      </c>
      <c r="B71" s="27" t="s">
        <v>145</v>
      </c>
      <c r="C71" s="106">
        <v>197.97</v>
      </c>
      <c r="D71" s="106">
        <v>208.36</v>
      </c>
      <c r="E71" s="106">
        <v>217.84</v>
      </c>
      <c r="F71" s="106">
        <v>236.03</v>
      </c>
      <c r="G71" s="156">
        <v>35</v>
      </c>
      <c r="H71" s="106"/>
      <c r="I71" s="37">
        <v>3234.7999999999997</v>
      </c>
      <c r="J71" s="37">
        <v>3234.7999999999997</v>
      </c>
      <c r="K71" s="37">
        <v>3234.7999999999997</v>
      </c>
      <c r="L71" s="37">
        <v>3271.1</v>
      </c>
      <c r="M71" s="37">
        <v>3469.79</v>
      </c>
      <c r="N71" s="37">
        <v>3253.43</v>
      </c>
      <c r="O71" s="37">
        <v>3253.43</v>
      </c>
      <c r="P71" s="37">
        <v>3253.43</v>
      </c>
      <c r="Q71" s="37">
        <v>3253.43</v>
      </c>
      <c r="R71" s="37">
        <v>3253.43</v>
      </c>
      <c r="S71" s="37">
        <v>3253.43</v>
      </c>
      <c r="T71" s="37">
        <v>3253.43</v>
      </c>
      <c r="U71" s="37">
        <v>39219.300000000003</v>
      </c>
      <c r="V71" s="106"/>
      <c r="W71" s="46">
        <v>14.849430774880645</v>
      </c>
      <c r="X71" s="46">
        <v>14.849430774880645</v>
      </c>
      <c r="Y71" s="46">
        <v>14.849430774880645</v>
      </c>
      <c r="Z71" s="46">
        <v>15.016066838046271</v>
      </c>
      <c r="AA71" s="46">
        <v>14.700631275685295</v>
      </c>
      <c r="AB71" s="46">
        <v>13.783968139643266</v>
      </c>
      <c r="AC71" s="46">
        <v>13.783968139643266</v>
      </c>
      <c r="AD71" s="46">
        <v>13.783968139643266</v>
      </c>
      <c r="AE71" s="46">
        <v>13.783968139643266</v>
      </c>
      <c r="AF71" s="46">
        <v>13.783968139643266</v>
      </c>
      <c r="AG71" s="46">
        <v>13.783968139643266</v>
      </c>
      <c r="AH71" s="46">
        <v>13.783968139643266</v>
      </c>
      <c r="AI71" s="148">
        <v>14.229397284656363</v>
      </c>
      <c r="AJ71" s="99"/>
      <c r="AN71" s="27">
        <v>1</v>
      </c>
      <c r="AO71" s="204">
        <v>14.229397284656363</v>
      </c>
      <c r="AT71" s="184">
        <v>14.229397284656363</v>
      </c>
    </row>
    <row r="72" spans="1:46" s="28" customFormat="1" ht="12" customHeight="1">
      <c r="A72" s="27" t="s">
        <v>94</v>
      </c>
      <c r="B72" s="27" t="s">
        <v>146</v>
      </c>
      <c r="C72" s="106">
        <v>329.95</v>
      </c>
      <c r="D72" s="106">
        <v>347.27</v>
      </c>
      <c r="E72" s="106">
        <v>363.07</v>
      </c>
      <c r="F72" s="106">
        <v>393.38</v>
      </c>
      <c r="G72" s="156">
        <v>35</v>
      </c>
      <c r="H72" s="106"/>
      <c r="I72" s="37">
        <v>2178.42</v>
      </c>
      <c r="J72" s="37">
        <v>1942.42</v>
      </c>
      <c r="K72" s="37">
        <v>1984.78</v>
      </c>
      <c r="L72" s="37">
        <v>2178.42</v>
      </c>
      <c r="M72" s="37">
        <v>2497.96</v>
      </c>
      <c r="N72" s="37">
        <v>2753.66</v>
      </c>
      <c r="O72" s="37">
        <v>2753.66</v>
      </c>
      <c r="P72" s="37">
        <v>2753.66</v>
      </c>
      <c r="Q72" s="37">
        <v>2753.66</v>
      </c>
      <c r="R72" s="37">
        <v>2753.66</v>
      </c>
      <c r="S72" s="37">
        <v>2753.66</v>
      </c>
      <c r="T72" s="37">
        <v>2753.66</v>
      </c>
      <c r="U72" s="37">
        <v>30057.62</v>
      </c>
      <c r="V72" s="106"/>
      <c r="W72" s="46">
        <v>6</v>
      </c>
      <c r="X72" s="46">
        <v>5.3499876056958717</v>
      </c>
      <c r="Y72" s="46">
        <v>5.4666593218938493</v>
      </c>
      <c r="Z72" s="46">
        <v>6</v>
      </c>
      <c r="AA72" s="46">
        <v>6.3499923737861614</v>
      </c>
      <c r="AB72" s="46">
        <v>7</v>
      </c>
      <c r="AC72" s="46">
        <v>7</v>
      </c>
      <c r="AD72" s="46">
        <v>7</v>
      </c>
      <c r="AE72" s="46">
        <v>7</v>
      </c>
      <c r="AF72" s="46">
        <v>7</v>
      </c>
      <c r="AG72" s="46">
        <v>7</v>
      </c>
      <c r="AH72" s="46">
        <v>7</v>
      </c>
      <c r="AI72" s="148">
        <v>6.5138866084479901</v>
      </c>
      <c r="AJ72" s="99"/>
      <c r="AN72" s="27">
        <v>1</v>
      </c>
      <c r="AO72" s="204">
        <v>6.5138866084479901</v>
      </c>
      <c r="AT72" s="184">
        <v>6.5138866084479901</v>
      </c>
    </row>
    <row r="73" spans="1:46" s="28" customFormat="1" ht="12" customHeight="1">
      <c r="A73" s="27" t="s">
        <v>95</v>
      </c>
      <c r="B73" s="27" t="s">
        <v>147</v>
      </c>
      <c r="C73" s="106">
        <v>86.95</v>
      </c>
      <c r="D73" s="106">
        <v>91.49</v>
      </c>
      <c r="E73" s="106">
        <v>95.61</v>
      </c>
      <c r="F73" s="106">
        <v>103.57</v>
      </c>
      <c r="G73" s="156">
        <v>35</v>
      </c>
      <c r="H73" s="106"/>
      <c r="I73" s="37">
        <v>20856.91</v>
      </c>
      <c r="J73" s="37">
        <v>20889.010000000002</v>
      </c>
      <c r="K73" s="37">
        <v>20769.490000000002</v>
      </c>
      <c r="L73" s="37">
        <v>21032.45</v>
      </c>
      <c r="M73" s="37">
        <v>22710.02</v>
      </c>
      <c r="N73" s="37">
        <v>23226.210000000003</v>
      </c>
      <c r="O73" s="37">
        <v>23019.07</v>
      </c>
      <c r="P73" s="37">
        <v>23200.32</v>
      </c>
      <c r="Q73" s="37">
        <v>23252.1</v>
      </c>
      <c r="R73" s="37">
        <v>21605.64</v>
      </c>
      <c r="S73" s="37">
        <v>23295.599999999999</v>
      </c>
      <c r="T73" s="37">
        <v>23416.300000000003</v>
      </c>
      <c r="U73" s="37">
        <v>267273.12000000005</v>
      </c>
      <c r="V73" s="106"/>
      <c r="W73" s="46">
        <v>218.1456960568978</v>
      </c>
      <c r="X73" s="46">
        <v>218.48143499633932</v>
      </c>
      <c r="Y73" s="46">
        <v>217.23135655266188</v>
      </c>
      <c r="Z73" s="46">
        <v>219.9816964752641</v>
      </c>
      <c r="AA73" s="46">
        <v>219.272183064594</v>
      </c>
      <c r="AB73" s="46">
        <v>224.25615525731394</v>
      </c>
      <c r="AC73" s="46">
        <v>222.25615525731391</v>
      </c>
      <c r="AD73" s="46">
        <v>224.00617939557787</v>
      </c>
      <c r="AE73" s="46">
        <v>224.50613111904991</v>
      </c>
      <c r="AF73" s="46">
        <v>208.60905667664383</v>
      </c>
      <c r="AG73" s="46">
        <v>224.92613691223326</v>
      </c>
      <c r="AH73" s="46">
        <v>226.09153229699723</v>
      </c>
      <c r="AI73" s="148">
        <v>220.64697617174059</v>
      </c>
      <c r="AJ73" s="99"/>
      <c r="AN73" s="27">
        <v>1</v>
      </c>
      <c r="AO73" s="204">
        <v>220.64697617174059</v>
      </c>
      <c r="AT73" s="184">
        <v>220.64697617174059</v>
      </c>
    </row>
    <row r="74" spans="1:46" s="28" customFormat="1" ht="12" customHeight="1">
      <c r="A74" s="27" t="s">
        <v>96</v>
      </c>
      <c r="B74" s="27" t="s">
        <v>148</v>
      </c>
      <c r="C74" s="106">
        <v>173.89</v>
      </c>
      <c r="D74" s="106">
        <v>182.99</v>
      </c>
      <c r="E74" s="106">
        <v>191.22</v>
      </c>
      <c r="F74" s="106">
        <v>207.15</v>
      </c>
      <c r="G74" s="156">
        <v>35</v>
      </c>
      <c r="H74" s="106"/>
      <c r="I74" s="37">
        <v>17569.77</v>
      </c>
      <c r="J74" s="37">
        <v>17463.650000000001</v>
      </c>
      <c r="K74" s="37">
        <v>17463.650000000001</v>
      </c>
      <c r="L74" s="37">
        <v>17750.489999999998</v>
      </c>
      <c r="M74" s="37">
        <v>19380.73</v>
      </c>
      <c r="N74" s="37">
        <v>19439.150000000001</v>
      </c>
      <c r="O74" s="37">
        <v>19413.259999999998</v>
      </c>
      <c r="P74" s="37">
        <v>18636.29</v>
      </c>
      <c r="Q74" s="37">
        <v>18057.7</v>
      </c>
      <c r="R74" s="37">
        <v>18109.490000000002</v>
      </c>
      <c r="S74" s="37">
        <v>18187.169999999998</v>
      </c>
      <c r="T74" s="37">
        <v>18264.849999999999</v>
      </c>
      <c r="U74" s="37">
        <v>219736.19999999998</v>
      </c>
      <c r="V74" s="106"/>
      <c r="W74" s="46">
        <v>91.882491371195485</v>
      </c>
      <c r="X74" s="46">
        <v>91.327528501202806</v>
      </c>
      <c r="Y74" s="46">
        <v>91.327528501202806</v>
      </c>
      <c r="Z74" s="46">
        <v>92.827580796987746</v>
      </c>
      <c r="AA74" s="46">
        <v>93.558918657977301</v>
      </c>
      <c r="AB74" s="46">
        <v>93.840936519430372</v>
      </c>
      <c r="AC74" s="46">
        <v>93.715954622254401</v>
      </c>
      <c r="AD74" s="46">
        <v>89.965194303644708</v>
      </c>
      <c r="AE74" s="46">
        <v>87.172097513878839</v>
      </c>
      <c r="AF74" s="46">
        <v>87.422109582428192</v>
      </c>
      <c r="AG74" s="46">
        <v>87.797103548153501</v>
      </c>
      <c r="AH74" s="46">
        <v>88.172097513878825</v>
      </c>
      <c r="AI74" s="148">
        <v>90.750795119352915</v>
      </c>
      <c r="AJ74" s="99"/>
      <c r="AN74" s="27">
        <v>1</v>
      </c>
      <c r="AO74" s="204">
        <v>90.750795119352915</v>
      </c>
      <c r="AT74" s="184">
        <v>90.750795119352915</v>
      </c>
    </row>
    <row r="75" spans="1:46" s="28" customFormat="1" ht="12" customHeight="1">
      <c r="A75" s="27" t="s">
        <v>97</v>
      </c>
      <c r="B75" s="27" t="s">
        <v>149</v>
      </c>
      <c r="C75" s="106">
        <v>260.83999999999997</v>
      </c>
      <c r="D75" s="106">
        <v>274.48</v>
      </c>
      <c r="E75" s="106">
        <v>286.82</v>
      </c>
      <c r="F75" s="106">
        <v>310.72000000000003</v>
      </c>
      <c r="G75" s="156">
        <v>35</v>
      </c>
      <c r="H75" s="106"/>
      <c r="I75" s="37">
        <v>11968.849999999999</v>
      </c>
      <c r="J75" s="37">
        <v>12207.869999999999</v>
      </c>
      <c r="K75" s="37">
        <v>12207.869999999999</v>
      </c>
      <c r="L75" s="37">
        <v>11921.05</v>
      </c>
      <c r="M75" s="37">
        <v>12803.36</v>
      </c>
      <c r="N75" s="37">
        <v>12829.25</v>
      </c>
      <c r="O75" s="37">
        <v>12829.25</v>
      </c>
      <c r="P75" s="37">
        <v>13036.41</v>
      </c>
      <c r="Q75" s="37">
        <v>13139.970000000001</v>
      </c>
      <c r="R75" s="37">
        <v>13295.33</v>
      </c>
      <c r="S75" s="37">
        <v>13450.69</v>
      </c>
      <c r="T75" s="37">
        <v>13191.41</v>
      </c>
      <c r="U75" s="37">
        <v>152881.31</v>
      </c>
      <c r="V75" s="106"/>
      <c r="W75" s="46">
        <v>41.729481905027541</v>
      </c>
      <c r="X75" s="46">
        <v>42.562826860051601</v>
      </c>
      <c r="Y75" s="46">
        <v>42.562826860051601</v>
      </c>
      <c r="Z75" s="46">
        <v>41.562826860051601</v>
      </c>
      <c r="AA75" s="46">
        <v>41.205458290422243</v>
      </c>
      <c r="AB75" s="46">
        <v>41.288780895983521</v>
      </c>
      <c r="AC75" s="46">
        <v>41.288780895983521</v>
      </c>
      <c r="AD75" s="46">
        <v>41.955490473738408</v>
      </c>
      <c r="AE75" s="46">
        <v>42.288780895983521</v>
      </c>
      <c r="AF75" s="46">
        <v>42.788780895983521</v>
      </c>
      <c r="AG75" s="46">
        <v>43.288780895983521</v>
      </c>
      <c r="AH75" s="46">
        <v>42.454331874356328</v>
      </c>
      <c r="AI75" s="148">
        <v>42.081428966968069</v>
      </c>
      <c r="AJ75" s="99"/>
      <c r="AN75" s="27">
        <v>1</v>
      </c>
      <c r="AO75" s="204">
        <v>42.081428966968069</v>
      </c>
      <c r="AT75" s="184">
        <v>42.081428966968069</v>
      </c>
    </row>
    <row r="76" spans="1:46" s="28" customFormat="1" ht="12" customHeight="1">
      <c r="A76" s="27" t="s">
        <v>482</v>
      </c>
      <c r="B76" s="27" t="s">
        <v>483</v>
      </c>
      <c r="C76" s="106"/>
      <c r="D76" s="106"/>
      <c r="E76" s="106">
        <v>414.29</v>
      </c>
      <c r="F76" s="106">
        <v>414.29</v>
      </c>
      <c r="G76" s="156">
        <v>35</v>
      </c>
      <c r="H76" s="106"/>
      <c r="I76" s="37">
        <v>1529.72</v>
      </c>
      <c r="J76" s="37">
        <v>1529.72</v>
      </c>
      <c r="K76" s="37">
        <v>1529.72</v>
      </c>
      <c r="L76" s="37">
        <v>1912.15</v>
      </c>
      <c r="M76" s="37">
        <v>1807.51</v>
      </c>
      <c r="N76" s="37">
        <v>2071.4499999999998</v>
      </c>
      <c r="O76" s="37">
        <v>2071.4499999999998</v>
      </c>
      <c r="P76" s="37">
        <v>2278.59</v>
      </c>
      <c r="Q76" s="37">
        <v>2485.7399999999998</v>
      </c>
      <c r="R76" s="37">
        <v>2485.7399999999998</v>
      </c>
      <c r="S76" s="37">
        <v>-2993.6000000000004</v>
      </c>
      <c r="T76" s="37">
        <v>2071.4499999999998</v>
      </c>
      <c r="U76" s="37">
        <v>18779.640000000003</v>
      </c>
      <c r="V76" s="106"/>
      <c r="W76" s="46">
        <v>3.6923893890752852</v>
      </c>
      <c r="X76" s="46">
        <v>3.6923893890752852</v>
      </c>
      <c r="Y76" s="46">
        <v>3.6923893890752852</v>
      </c>
      <c r="Z76" s="46">
        <v>4.6154867363441063</v>
      </c>
      <c r="AA76" s="46">
        <v>4.3629100388616671</v>
      </c>
      <c r="AB76" s="46">
        <v>4.9999999999999991</v>
      </c>
      <c r="AC76" s="46">
        <v>4.9999999999999991</v>
      </c>
      <c r="AD76" s="46">
        <v>5.4999879311593327</v>
      </c>
      <c r="AE76" s="46">
        <v>5.9999999999999991</v>
      </c>
      <c r="AF76" s="46">
        <v>5.9999999999999991</v>
      </c>
      <c r="AG76" s="46">
        <v>-7.225856284245336</v>
      </c>
      <c r="AH76" s="46">
        <v>4.9999999999999991</v>
      </c>
      <c r="AI76" s="148">
        <v>3.7774747157788018</v>
      </c>
      <c r="AJ76" s="99"/>
      <c r="AN76" s="27">
        <v>1</v>
      </c>
      <c r="AO76" s="204">
        <v>3.7774747157788018</v>
      </c>
      <c r="AT76" s="184">
        <v>3.7774747157788018</v>
      </c>
    </row>
    <row r="77" spans="1:46" s="28" customFormat="1" ht="12" customHeight="1">
      <c r="A77" s="27" t="s">
        <v>98</v>
      </c>
      <c r="B77" s="27" t="s">
        <v>150</v>
      </c>
      <c r="C77" s="106">
        <v>434.73</v>
      </c>
      <c r="D77" s="106">
        <v>457.46</v>
      </c>
      <c r="E77" s="106">
        <v>478.03</v>
      </c>
      <c r="F77" s="106">
        <v>517.87</v>
      </c>
      <c r="G77" s="156">
        <v>35</v>
      </c>
      <c r="H77" s="106"/>
      <c r="I77" s="37">
        <v>11472.720000000001</v>
      </c>
      <c r="J77" s="37">
        <v>11472.720000000001</v>
      </c>
      <c r="K77" s="37">
        <v>11472.720000000001</v>
      </c>
      <c r="L77" s="37">
        <v>11472.720000000001</v>
      </c>
      <c r="M77" s="37">
        <v>12428.880000000001</v>
      </c>
      <c r="N77" s="37">
        <v>12869.060000000001</v>
      </c>
      <c r="O77" s="37">
        <v>12428.880000000001</v>
      </c>
      <c r="P77" s="37">
        <v>12428.880000000001</v>
      </c>
      <c r="Q77" s="37">
        <v>12428.880000000001</v>
      </c>
      <c r="R77" s="37">
        <v>12428.880000000001</v>
      </c>
      <c r="S77" s="37">
        <v>12428.880000000001</v>
      </c>
      <c r="T77" s="37">
        <v>12428.880000000001</v>
      </c>
      <c r="U77" s="37">
        <v>145762.10000000003</v>
      </c>
      <c r="V77" s="106"/>
      <c r="W77" s="46">
        <v>24.000000000000004</v>
      </c>
      <c r="X77" s="46">
        <v>24.000000000000004</v>
      </c>
      <c r="Y77" s="46">
        <v>24.000000000000004</v>
      </c>
      <c r="Z77" s="46">
        <v>24.000000000000004</v>
      </c>
      <c r="AA77" s="46">
        <v>24</v>
      </c>
      <c r="AB77" s="46">
        <v>24.849981655627861</v>
      </c>
      <c r="AC77" s="46">
        <v>24</v>
      </c>
      <c r="AD77" s="46">
        <v>24</v>
      </c>
      <c r="AE77" s="46">
        <v>24</v>
      </c>
      <c r="AF77" s="46">
        <v>24</v>
      </c>
      <c r="AG77" s="46">
        <v>24</v>
      </c>
      <c r="AH77" s="46">
        <v>24</v>
      </c>
      <c r="AI77" s="148">
        <v>24.070831804635656</v>
      </c>
      <c r="AJ77" s="99"/>
      <c r="AN77" s="27">
        <v>1</v>
      </c>
      <c r="AO77" s="204">
        <v>24.070831804635656</v>
      </c>
      <c r="AT77" s="184">
        <v>24.070831804635656</v>
      </c>
    </row>
    <row r="78" spans="1:46" s="28" customFormat="1" ht="12" customHeight="1">
      <c r="A78" s="27" t="s">
        <v>99</v>
      </c>
      <c r="B78" s="27" t="s">
        <v>151</v>
      </c>
      <c r="C78" s="106">
        <v>118.34</v>
      </c>
      <c r="D78" s="106">
        <v>124.53</v>
      </c>
      <c r="E78" s="106">
        <v>130.16</v>
      </c>
      <c r="F78" s="106">
        <v>141.03</v>
      </c>
      <c r="G78" s="156">
        <v>35</v>
      </c>
      <c r="H78" s="106"/>
      <c r="I78" s="37">
        <v>35462.559999999998</v>
      </c>
      <c r="J78" s="37">
        <v>35211.640000000007</v>
      </c>
      <c r="K78" s="37">
        <v>35660.160000000003</v>
      </c>
      <c r="L78" s="37">
        <v>35302.22</v>
      </c>
      <c r="M78" s="37">
        <v>40178.51</v>
      </c>
      <c r="N78" s="37">
        <v>39405.97</v>
      </c>
      <c r="O78" s="37">
        <v>39652.769999999997</v>
      </c>
      <c r="P78" s="37">
        <v>39793.800000000003</v>
      </c>
      <c r="Q78" s="37">
        <v>40075.86</v>
      </c>
      <c r="R78" s="37">
        <v>40534.21</v>
      </c>
      <c r="S78" s="37">
        <v>40534.239999999998</v>
      </c>
      <c r="T78" s="37">
        <v>40534.22</v>
      </c>
      <c r="U78" s="37">
        <v>462346.16000000003</v>
      </c>
      <c r="V78" s="106"/>
      <c r="W78" s="46">
        <v>272.45359557467731</v>
      </c>
      <c r="X78" s="46">
        <v>270.52581438229879</v>
      </c>
      <c r="Y78" s="46">
        <v>273.97172710510142</v>
      </c>
      <c r="Z78" s="46">
        <v>271.22172710510142</v>
      </c>
      <c r="AA78" s="46">
        <v>284.89335602354112</v>
      </c>
      <c r="AB78" s="46">
        <v>279.41551442955398</v>
      </c>
      <c r="AC78" s="46">
        <v>281.16549670282916</v>
      </c>
      <c r="AD78" s="46">
        <v>282.16549670282922</v>
      </c>
      <c r="AE78" s="46">
        <v>284.16549670282916</v>
      </c>
      <c r="AF78" s="46">
        <v>287.41551442955398</v>
      </c>
      <c r="AG78" s="46">
        <v>287.41572715025171</v>
      </c>
      <c r="AH78" s="46">
        <v>287.41558533645326</v>
      </c>
      <c r="AI78" s="148">
        <v>280.18542097041836</v>
      </c>
      <c r="AJ78" s="99"/>
      <c r="AN78" s="27">
        <v>1</v>
      </c>
      <c r="AO78" s="204">
        <v>280.18542097041836</v>
      </c>
      <c r="AT78" s="184">
        <v>280.18542097041836</v>
      </c>
    </row>
    <row r="79" spans="1:46" s="28" customFormat="1" ht="12" customHeight="1">
      <c r="A79" s="27" t="s">
        <v>100</v>
      </c>
      <c r="B79" s="27" t="s">
        <v>152</v>
      </c>
      <c r="C79" s="106">
        <v>236.68</v>
      </c>
      <c r="D79" s="106">
        <v>249.06</v>
      </c>
      <c r="E79" s="106">
        <v>260.32</v>
      </c>
      <c r="F79" s="106">
        <v>282.06</v>
      </c>
      <c r="G79" s="156">
        <v>35</v>
      </c>
      <c r="H79" s="106"/>
      <c r="I79" s="37">
        <v>56325.36</v>
      </c>
      <c r="J79" s="37">
        <v>56260.28</v>
      </c>
      <c r="K79" s="37">
        <v>56090.07</v>
      </c>
      <c r="L79" s="37">
        <v>56122.61</v>
      </c>
      <c r="M79" s="37">
        <v>60959.270000000004</v>
      </c>
      <c r="N79" s="37">
        <v>60747.729999999996</v>
      </c>
      <c r="O79" s="37">
        <v>60994.53</v>
      </c>
      <c r="P79" s="37">
        <v>61311.850000000006</v>
      </c>
      <c r="Q79" s="37">
        <v>61241.33</v>
      </c>
      <c r="R79" s="37">
        <v>61135.58</v>
      </c>
      <c r="S79" s="37">
        <v>61805.45</v>
      </c>
      <c r="T79" s="37">
        <v>62193.279999999999</v>
      </c>
      <c r="U79" s="37">
        <v>715187.33999999985</v>
      </c>
      <c r="V79" s="106"/>
      <c r="W79" s="46">
        <v>216.36969883220652</v>
      </c>
      <c r="X79" s="46">
        <v>216.11969883220652</v>
      </c>
      <c r="Y79" s="46">
        <v>215.46584972341734</v>
      </c>
      <c r="Z79" s="46">
        <v>215.59084972341734</v>
      </c>
      <c r="AA79" s="46">
        <v>216.12164078564845</v>
      </c>
      <c r="AB79" s="46">
        <v>215.37165851237324</v>
      </c>
      <c r="AC79" s="46">
        <v>216.24664964901083</v>
      </c>
      <c r="AD79" s="46">
        <v>217.37165851237327</v>
      </c>
      <c r="AE79" s="46">
        <v>217.12164078564845</v>
      </c>
      <c r="AF79" s="46">
        <v>216.74672055591009</v>
      </c>
      <c r="AG79" s="46">
        <v>219.12164078564842</v>
      </c>
      <c r="AH79" s="46">
        <v>220.49663192228604</v>
      </c>
      <c r="AI79" s="148">
        <v>216.84536155167885</v>
      </c>
      <c r="AJ79" s="99"/>
      <c r="AN79" s="27">
        <v>1</v>
      </c>
      <c r="AO79" s="204">
        <v>216.84536155167885</v>
      </c>
      <c r="AT79" s="184">
        <v>216.84536155167885</v>
      </c>
    </row>
    <row r="80" spans="1:46" s="28" customFormat="1" ht="12" customHeight="1">
      <c r="A80" s="27" t="s">
        <v>101</v>
      </c>
      <c r="B80" s="27" t="s">
        <v>153</v>
      </c>
      <c r="C80" s="106">
        <v>355.02</v>
      </c>
      <c r="D80" s="106">
        <v>373.59</v>
      </c>
      <c r="E80" s="106">
        <v>390.48</v>
      </c>
      <c r="F80" s="106">
        <v>423.08</v>
      </c>
      <c r="G80" s="156">
        <v>35</v>
      </c>
      <c r="H80" s="106"/>
      <c r="I80" s="37">
        <v>22577.16</v>
      </c>
      <c r="J80" s="37">
        <v>22595.269999999997</v>
      </c>
      <c r="K80" s="37">
        <v>22888.129999999997</v>
      </c>
      <c r="L80" s="37">
        <v>22757.969999999998</v>
      </c>
      <c r="M80" s="37">
        <v>25852.57</v>
      </c>
      <c r="N80" s="37">
        <v>24469.62</v>
      </c>
      <c r="O80" s="37">
        <v>23447.18</v>
      </c>
      <c r="P80" s="37">
        <v>22988.84</v>
      </c>
      <c r="Q80" s="37">
        <v>22988.84</v>
      </c>
      <c r="R80" s="37">
        <v>23729.23</v>
      </c>
      <c r="S80" s="37">
        <v>23835</v>
      </c>
      <c r="T80" s="37">
        <v>24046.54</v>
      </c>
      <c r="U80" s="37">
        <v>282176.34999999998</v>
      </c>
      <c r="V80" s="106"/>
      <c r="W80" s="46">
        <v>57.818992009834048</v>
      </c>
      <c r="X80" s="46">
        <v>57.865370825650473</v>
      </c>
      <c r="Y80" s="46">
        <v>58.615370825650473</v>
      </c>
      <c r="Z80" s="46">
        <v>58.282037492317137</v>
      </c>
      <c r="AA80" s="46">
        <v>61.105630140871703</v>
      </c>
      <c r="AB80" s="46">
        <v>57.83686300463269</v>
      </c>
      <c r="AC80" s="46">
        <v>55.420204216696611</v>
      </c>
      <c r="AD80" s="46">
        <v>54.336863004632697</v>
      </c>
      <c r="AE80" s="46">
        <v>54.336863004632697</v>
      </c>
      <c r="AF80" s="46">
        <v>56.086863004632697</v>
      </c>
      <c r="AG80" s="46">
        <v>56.336863004632697</v>
      </c>
      <c r="AH80" s="46">
        <v>56.836863004632697</v>
      </c>
      <c r="AI80" s="148">
        <v>57.073231961568062</v>
      </c>
      <c r="AJ80" s="99"/>
      <c r="AN80" s="27">
        <v>1</v>
      </c>
      <c r="AO80" s="204">
        <v>57.073231961568062</v>
      </c>
      <c r="AT80" s="184">
        <v>57.073231961568062</v>
      </c>
    </row>
    <row r="81" spans="1:46" s="28" customFormat="1" ht="12" customHeight="1">
      <c r="A81" s="27" t="s">
        <v>102</v>
      </c>
      <c r="B81" s="27" t="s">
        <v>154</v>
      </c>
      <c r="C81" s="106">
        <v>473.36</v>
      </c>
      <c r="D81" s="106">
        <v>498.12</v>
      </c>
      <c r="E81" s="106">
        <v>520.64</v>
      </c>
      <c r="F81" s="106">
        <v>564.11</v>
      </c>
      <c r="G81" s="156">
        <v>35</v>
      </c>
      <c r="H81" s="106"/>
      <c r="I81" s="37">
        <v>2082.56</v>
      </c>
      <c r="J81" s="37">
        <v>2082.56</v>
      </c>
      <c r="K81" s="37">
        <v>2082.56</v>
      </c>
      <c r="L81" s="37">
        <v>2082.56</v>
      </c>
      <c r="M81" s="37">
        <v>2256.44</v>
      </c>
      <c r="N81" s="37">
        <v>2256.44</v>
      </c>
      <c r="O81" s="37">
        <v>2256.44</v>
      </c>
      <c r="P81" s="37">
        <v>2256.44</v>
      </c>
      <c r="Q81" s="37">
        <v>2256.44</v>
      </c>
      <c r="R81" s="37">
        <v>2256.44</v>
      </c>
      <c r="S81" s="37">
        <v>2256.44</v>
      </c>
      <c r="T81" s="37">
        <v>2256.44</v>
      </c>
      <c r="U81" s="37">
        <v>26381.759999999995</v>
      </c>
      <c r="V81" s="106"/>
      <c r="W81" s="46">
        <v>4</v>
      </c>
      <c r="X81" s="46">
        <v>4</v>
      </c>
      <c r="Y81" s="46">
        <v>4</v>
      </c>
      <c r="Z81" s="46">
        <v>4</v>
      </c>
      <c r="AA81" s="46">
        <v>4</v>
      </c>
      <c r="AB81" s="46">
        <v>4</v>
      </c>
      <c r="AC81" s="46">
        <v>4</v>
      </c>
      <c r="AD81" s="46">
        <v>4</v>
      </c>
      <c r="AE81" s="46">
        <v>4</v>
      </c>
      <c r="AF81" s="46">
        <v>4</v>
      </c>
      <c r="AG81" s="46">
        <v>4</v>
      </c>
      <c r="AH81" s="46">
        <v>4</v>
      </c>
      <c r="AI81" s="148">
        <v>4</v>
      </c>
      <c r="AJ81" s="99"/>
      <c r="AN81" s="27">
        <v>1</v>
      </c>
      <c r="AO81" s="204">
        <v>4</v>
      </c>
      <c r="AT81" s="184">
        <v>4</v>
      </c>
    </row>
    <row r="82" spans="1:46" s="28" customFormat="1" ht="12" customHeight="1">
      <c r="A82" s="27" t="s">
        <v>103</v>
      </c>
      <c r="B82" s="27" t="s">
        <v>155</v>
      </c>
      <c r="C82" s="106">
        <v>591.69000000000005</v>
      </c>
      <c r="D82" s="106">
        <v>622.65</v>
      </c>
      <c r="E82" s="106">
        <v>650.79999999999995</v>
      </c>
      <c r="F82" s="106">
        <v>705.14</v>
      </c>
      <c r="G82" s="156">
        <v>35</v>
      </c>
      <c r="H82" s="106"/>
      <c r="I82" s="37">
        <v>17766.84</v>
      </c>
      <c r="J82" s="37">
        <v>18222.400000000001</v>
      </c>
      <c r="K82" s="37">
        <v>18222.400000000001</v>
      </c>
      <c r="L82" s="37">
        <v>18222.400000000001</v>
      </c>
      <c r="M82" s="37">
        <v>19743.919999999998</v>
      </c>
      <c r="N82" s="37">
        <v>19743.919999999998</v>
      </c>
      <c r="O82" s="37">
        <v>19743.919999999998</v>
      </c>
      <c r="P82" s="37">
        <v>19743.919999999998</v>
      </c>
      <c r="Q82" s="37">
        <v>19743.919999999998</v>
      </c>
      <c r="R82" s="37">
        <v>19743.919999999998</v>
      </c>
      <c r="S82" s="37">
        <v>19743.919999999998</v>
      </c>
      <c r="T82" s="37">
        <v>19743.919999999998</v>
      </c>
      <c r="U82" s="37">
        <v>230385.39999999991</v>
      </c>
      <c r="V82" s="106"/>
      <c r="W82" s="46">
        <v>27.3</v>
      </c>
      <c r="X82" s="46">
        <v>28.000000000000004</v>
      </c>
      <c r="Y82" s="46">
        <v>28.000000000000004</v>
      </c>
      <c r="Z82" s="46">
        <v>28.000000000000004</v>
      </c>
      <c r="AA82" s="46">
        <v>27.999999999999996</v>
      </c>
      <c r="AB82" s="46">
        <v>27.999999999999996</v>
      </c>
      <c r="AC82" s="46">
        <v>27.999999999999996</v>
      </c>
      <c r="AD82" s="46">
        <v>27.999999999999996</v>
      </c>
      <c r="AE82" s="46">
        <v>27.999999999999996</v>
      </c>
      <c r="AF82" s="46">
        <v>27.999999999999996</v>
      </c>
      <c r="AG82" s="46">
        <v>27.999999999999996</v>
      </c>
      <c r="AH82" s="46">
        <v>27.999999999999996</v>
      </c>
      <c r="AI82" s="148">
        <v>27.941666666666666</v>
      </c>
      <c r="AJ82" s="99"/>
      <c r="AN82" s="27">
        <v>1</v>
      </c>
      <c r="AO82" s="204">
        <v>27.941666666666666</v>
      </c>
      <c r="AT82" s="184">
        <v>27.941666666666666</v>
      </c>
    </row>
    <row r="83" spans="1:46" s="28" customFormat="1" ht="12" customHeight="1">
      <c r="A83" s="27" t="s">
        <v>104</v>
      </c>
      <c r="B83" s="27" t="s">
        <v>156</v>
      </c>
      <c r="C83" s="106">
        <v>158.94999999999999</v>
      </c>
      <c r="D83" s="106">
        <v>167.22</v>
      </c>
      <c r="E83" s="106">
        <v>173.81</v>
      </c>
      <c r="F83" s="106">
        <v>188.31</v>
      </c>
      <c r="G83" s="156">
        <v>35</v>
      </c>
      <c r="H83" s="106"/>
      <c r="I83" s="37">
        <v>1183.72</v>
      </c>
      <c r="J83" s="37">
        <v>1216.67</v>
      </c>
      <c r="K83" s="37">
        <v>1216.67</v>
      </c>
      <c r="L83" s="37">
        <v>1216.67</v>
      </c>
      <c r="M83" s="37">
        <v>6358.66</v>
      </c>
      <c r="N83" s="37">
        <v>1318.17</v>
      </c>
      <c r="O83" s="37">
        <v>1318.17</v>
      </c>
      <c r="P83" s="37">
        <v>1318.17</v>
      </c>
      <c r="Q83" s="37">
        <v>1318.17</v>
      </c>
      <c r="R83" s="37">
        <v>1318.17</v>
      </c>
      <c r="S83" s="37">
        <v>1318.17</v>
      </c>
      <c r="T83" s="37">
        <v>1318.17</v>
      </c>
      <c r="U83" s="37">
        <v>20419.579999999994</v>
      </c>
      <c r="V83" s="106"/>
      <c r="W83" s="46">
        <v>6.8104251769173239</v>
      </c>
      <c r="X83" s="46">
        <v>7</v>
      </c>
      <c r="Y83" s="46">
        <v>7</v>
      </c>
      <c r="Z83" s="46">
        <v>7</v>
      </c>
      <c r="AA83" s="46">
        <v>33.766979979820505</v>
      </c>
      <c r="AB83" s="46">
        <v>7</v>
      </c>
      <c r="AC83" s="46">
        <v>7</v>
      </c>
      <c r="AD83" s="46">
        <v>7</v>
      </c>
      <c r="AE83" s="46">
        <v>7</v>
      </c>
      <c r="AF83" s="46">
        <v>7</v>
      </c>
      <c r="AG83" s="46">
        <v>7</v>
      </c>
      <c r="AH83" s="46">
        <v>7</v>
      </c>
      <c r="AI83" s="148">
        <v>9.2147837630614848</v>
      </c>
      <c r="AJ83" s="99"/>
      <c r="AN83" s="27">
        <v>1</v>
      </c>
      <c r="AO83" s="204">
        <v>9.2147837630614848</v>
      </c>
      <c r="AT83" s="184">
        <v>9.2147837630614848</v>
      </c>
    </row>
    <row r="84" spans="1:46" s="28" customFormat="1" ht="12" customHeight="1">
      <c r="A84" s="27" t="s">
        <v>369</v>
      </c>
      <c r="B84" s="27" t="s">
        <v>384</v>
      </c>
      <c r="C84" s="106">
        <v>317.91000000000003</v>
      </c>
      <c r="D84" s="106">
        <v>334.45</v>
      </c>
      <c r="E84" s="106">
        <v>347.61</v>
      </c>
      <c r="F84" s="106">
        <v>376.62</v>
      </c>
      <c r="G84" s="156">
        <v>35</v>
      </c>
      <c r="H84" s="106"/>
      <c r="I84" s="37">
        <v>334.45</v>
      </c>
      <c r="J84" s="37">
        <v>347.62</v>
      </c>
      <c r="K84" s="37">
        <v>347.62</v>
      </c>
      <c r="L84" s="37">
        <v>347.62</v>
      </c>
      <c r="M84" s="37">
        <v>724.24</v>
      </c>
      <c r="N84" s="37">
        <v>376.62</v>
      </c>
      <c r="O84" s="37">
        <v>376.62</v>
      </c>
      <c r="P84" s="37">
        <v>376.62</v>
      </c>
      <c r="Q84" s="37">
        <v>376.62</v>
      </c>
      <c r="R84" s="37">
        <v>376.62</v>
      </c>
      <c r="S84" s="37">
        <v>376.62</v>
      </c>
      <c r="T84" s="37">
        <v>376.62</v>
      </c>
      <c r="U84" s="37">
        <v>4737.8899999999994</v>
      </c>
      <c r="V84" s="106"/>
      <c r="W84" s="46">
        <v>0.96214148039469516</v>
      </c>
      <c r="X84" s="46">
        <v>1.0000287678720405</v>
      </c>
      <c r="Y84" s="46">
        <v>1.0000287678720405</v>
      </c>
      <c r="Z84" s="46">
        <v>1.0000287678720405</v>
      </c>
      <c r="AA84" s="46">
        <v>1.922999309648983</v>
      </c>
      <c r="AB84" s="46">
        <v>1</v>
      </c>
      <c r="AC84" s="46">
        <v>1</v>
      </c>
      <c r="AD84" s="46">
        <v>1</v>
      </c>
      <c r="AE84" s="46">
        <v>1</v>
      </c>
      <c r="AF84" s="46">
        <v>1</v>
      </c>
      <c r="AG84" s="46">
        <v>1</v>
      </c>
      <c r="AH84" s="46">
        <v>1</v>
      </c>
      <c r="AI84" s="148">
        <v>1.07376892447165</v>
      </c>
      <c r="AJ84" s="99"/>
      <c r="AN84" s="27">
        <v>1</v>
      </c>
      <c r="AO84" s="204">
        <v>1.07376892447165</v>
      </c>
      <c r="AT84" s="184">
        <v>1.07376892447165</v>
      </c>
    </row>
    <row r="85" spans="1:46" s="28" customFormat="1" ht="12" customHeight="1">
      <c r="A85" s="27" t="s">
        <v>400</v>
      </c>
      <c r="B85" s="27" t="s">
        <v>401</v>
      </c>
      <c r="C85" s="106">
        <v>476.86</v>
      </c>
      <c r="D85" s="106">
        <v>501.67</v>
      </c>
      <c r="E85" s="106">
        <v>521.41999999999996</v>
      </c>
      <c r="F85" s="106">
        <v>564.94000000000005</v>
      </c>
      <c r="G85" s="156">
        <v>35</v>
      </c>
      <c r="H85" s="106"/>
      <c r="I85" s="37">
        <v>4961.38</v>
      </c>
      <c r="J85" s="37">
        <v>5119.4599999999991</v>
      </c>
      <c r="K85" s="37">
        <v>5119.4599999999991</v>
      </c>
      <c r="L85" s="37">
        <v>5119.4599999999991</v>
      </c>
      <c r="M85" s="37">
        <v>5467.5400000000009</v>
      </c>
      <c r="N85" s="37">
        <v>5467.5400000000009</v>
      </c>
      <c r="O85" s="37">
        <v>5467.5400000000009</v>
      </c>
      <c r="P85" s="37">
        <v>5649.4000000000005</v>
      </c>
      <c r="Q85" s="37">
        <v>5649.4000000000005</v>
      </c>
      <c r="R85" s="37">
        <v>5649.4000000000005</v>
      </c>
      <c r="S85" s="37">
        <v>5649.4000000000005</v>
      </c>
      <c r="T85" s="37">
        <v>5649.4000000000005</v>
      </c>
      <c r="U85" s="37">
        <v>64969.380000000012</v>
      </c>
      <c r="V85" s="106"/>
      <c r="W85" s="46">
        <v>9.5151317555905042</v>
      </c>
      <c r="X85" s="46">
        <v>9.8183038625292465</v>
      </c>
      <c r="Y85" s="46">
        <v>9.8183038625292465</v>
      </c>
      <c r="Z85" s="46">
        <v>9.8183038625292465</v>
      </c>
      <c r="AA85" s="46">
        <v>9.6780897086416271</v>
      </c>
      <c r="AB85" s="46">
        <v>9.6780897086416271</v>
      </c>
      <c r="AC85" s="46">
        <v>9.6780897086416271</v>
      </c>
      <c r="AD85" s="46">
        <v>10</v>
      </c>
      <c r="AE85" s="46">
        <v>10</v>
      </c>
      <c r="AF85" s="46">
        <v>10</v>
      </c>
      <c r="AG85" s="46">
        <v>10</v>
      </c>
      <c r="AH85" s="46">
        <v>10</v>
      </c>
      <c r="AI85" s="148">
        <v>9.8336927057585939</v>
      </c>
      <c r="AJ85" s="99"/>
      <c r="AN85" s="27">
        <v>1</v>
      </c>
      <c r="AO85" s="204">
        <v>9.8336927057585939</v>
      </c>
      <c r="AT85" s="184">
        <v>9.8336927057585939</v>
      </c>
    </row>
    <row r="86" spans="1:46" s="28" customFormat="1" ht="12" customHeight="1">
      <c r="A86" s="27" t="s">
        <v>105</v>
      </c>
      <c r="B86" s="27" t="s">
        <v>157</v>
      </c>
      <c r="C86" s="106">
        <v>226.89</v>
      </c>
      <c r="D86" s="106">
        <v>238.76</v>
      </c>
      <c r="E86" s="106">
        <v>250.06</v>
      </c>
      <c r="F86" s="106">
        <v>270.93</v>
      </c>
      <c r="G86" s="156">
        <v>38</v>
      </c>
      <c r="H86" s="106"/>
      <c r="I86" s="37">
        <v>500.12</v>
      </c>
      <c r="J86" s="37">
        <v>500.12</v>
      </c>
      <c r="K86" s="37">
        <v>500.12</v>
      </c>
      <c r="L86" s="37">
        <v>500.12</v>
      </c>
      <c r="M86" s="37">
        <v>541.86</v>
      </c>
      <c r="N86" s="37">
        <v>541.86</v>
      </c>
      <c r="O86" s="37">
        <v>541.86</v>
      </c>
      <c r="P86" s="37">
        <v>541.86</v>
      </c>
      <c r="Q86" s="37">
        <v>541.86</v>
      </c>
      <c r="R86" s="37">
        <v>541.86</v>
      </c>
      <c r="S86" s="37">
        <v>541.86</v>
      </c>
      <c r="T86" s="37">
        <v>541.86</v>
      </c>
      <c r="U86" s="37">
        <v>6335.3599999999988</v>
      </c>
      <c r="V86" s="106"/>
      <c r="W86" s="46">
        <v>2</v>
      </c>
      <c r="X86" s="46">
        <v>2</v>
      </c>
      <c r="Y86" s="46">
        <v>2</v>
      </c>
      <c r="Z86" s="46">
        <v>2</v>
      </c>
      <c r="AA86" s="46">
        <v>2</v>
      </c>
      <c r="AB86" s="46">
        <v>2</v>
      </c>
      <c r="AC86" s="46">
        <v>2</v>
      </c>
      <c r="AD86" s="46">
        <v>2</v>
      </c>
      <c r="AE86" s="46">
        <v>2</v>
      </c>
      <c r="AF86" s="46">
        <v>2</v>
      </c>
      <c r="AG86" s="46">
        <v>2</v>
      </c>
      <c r="AH86" s="46">
        <v>2</v>
      </c>
      <c r="AI86" s="148">
        <v>2</v>
      </c>
      <c r="AJ86" s="99"/>
      <c r="AN86" s="27">
        <v>1</v>
      </c>
      <c r="AO86" s="204">
        <v>2</v>
      </c>
      <c r="AT86" s="184">
        <v>2</v>
      </c>
    </row>
    <row r="87" spans="1:46" s="28" customFormat="1" ht="12" customHeight="1">
      <c r="A87" s="27" t="s">
        <v>106</v>
      </c>
      <c r="B87" s="27" t="s">
        <v>158</v>
      </c>
      <c r="C87" s="106">
        <v>11.79</v>
      </c>
      <c r="D87" s="106">
        <v>12.41</v>
      </c>
      <c r="E87" s="106">
        <v>12.8</v>
      </c>
      <c r="F87" s="106">
        <v>13.87</v>
      </c>
      <c r="G87" s="156">
        <v>35</v>
      </c>
      <c r="H87" s="106"/>
      <c r="I87" s="37">
        <v>0</v>
      </c>
      <c r="J87" s="37">
        <v>0</v>
      </c>
      <c r="K87" s="37">
        <v>0</v>
      </c>
      <c r="L87" s="37">
        <v>0</v>
      </c>
      <c r="M87" s="37">
        <v>0</v>
      </c>
      <c r="N87" s="37">
        <v>0</v>
      </c>
      <c r="O87" s="37">
        <v>0</v>
      </c>
      <c r="P87" s="37">
        <v>13.87</v>
      </c>
      <c r="Q87" s="37">
        <v>0</v>
      </c>
      <c r="R87" s="37">
        <v>0</v>
      </c>
      <c r="S87" s="37">
        <v>0</v>
      </c>
      <c r="T87" s="37">
        <v>0</v>
      </c>
      <c r="U87" s="37">
        <v>13.87</v>
      </c>
      <c r="V87" s="106"/>
      <c r="W87" s="46">
        <v>0</v>
      </c>
      <c r="X87" s="46">
        <v>0</v>
      </c>
      <c r="Y87" s="46">
        <v>0</v>
      </c>
      <c r="Z87" s="46">
        <v>0</v>
      </c>
      <c r="AA87" s="46">
        <v>0</v>
      </c>
      <c r="AB87" s="46">
        <v>0</v>
      </c>
      <c r="AC87" s="46">
        <v>0</v>
      </c>
      <c r="AD87" s="46">
        <v>1</v>
      </c>
      <c r="AE87" s="46">
        <v>0</v>
      </c>
      <c r="AF87" s="46">
        <v>0</v>
      </c>
      <c r="AG87" s="46">
        <v>0</v>
      </c>
      <c r="AH87" s="46">
        <v>0</v>
      </c>
      <c r="AI87" s="148">
        <v>8.3333333333333329E-2</v>
      </c>
      <c r="AJ87" s="99"/>
      <c r="AN87" s="27">
        <v>1</v>
      </c>
      <c r="AO87" s="204">
        <v>8.3333333333333329E-2</v>
      </c>
      <c r="AT87" s="184">
        <v>8.3333333333333329E-2</v>
      </c>
    </row>
    <row r="88" spans="1:46" s="28" customFormat="1" ht="12" customHeight="1">
      <c r="A88" s="27" t="s">
        <v>107</v>
      </c>
      <c r="B88" s="27" t="s">
        <v>159</v>
      </c>
      <c r="C88" s="106">
        <v>11.79</v>
      </c>
      <c r="D88" s="106">
        <v>12.41</v>
      </c>
      <c r="E88" s="106">
        <v>12.8</v>
      </c>
      <c r="F88" s="106">
        <v>13.87</v>
      </c>
      <c r="G88" s="156">
        <v>35</v>
      </c>
      <c r="H88" s="106"/>
      <c r="I88" s="37">
        <v>969.68</v>
      </c>
      <c r="J88" s="37">
        <v>1304.82</v>
      </c>
      <c r="K88" s="37">
        <v>1241.5999999999999</v>
      </c>
      <c r="L88" s="37">
        <v>985.6</v>
      </c>
      <c r="M88" s="37">
        <v>1223.42</v>
      </c>
      <c r="N88" s="37">
        <v>1101.5999999999999</v>
      </c>
      <c r="O88" s="37">
        <v>638.02</v>
      </c>
      <c r="P88" s="37">
        <v>485.45</v>
      </c>
      <c r="Q88" s="37">
        <v>527.05999999999995</v>
      </c>
      <c r="R88" s="37">
        <v>499.32</v>
      </c>
      <c r="S88" s="37">
        <v>554.79999999999995</v>
      </c>
      <c r="T88" s="37">
        <v>887.68</v>
      </c>
      <c r="U88" s="37">
        <v>10419.049999999999</v>
      </c>
      <c r="V88" s="106"/>
      <c r="W88" s="46">
        <v>75.756249999999994</v>
      </c>
      <c r="X88" s="46">
        <v>101.93906249999999</v>
      </c>
      <c r="Y88" s="46">
        <v>96.999999999999986</v>
      </c>
      <c r="Z88" s="46">
        <v>77</v>
      </c>
      <c r="AA88" s="46">
        <v>88.206200432588332</v>
      </c>
      <c r="AB88" s="46">
        <v>79.423215573179519</v>
      </c>
      <c r="AC88" s="46">
        <v>46</v>
      </c>
      <c r="AD88" s="46">
        <v>35</v>
      </c>
      <c r="AE88" s="46">
        <v>38</v>
      </c>
      <c r="AF88" s="46">
        <v>36</v>
      </c>
      <c r="AG88" s="46">
        <v>40</v>
      </c>
      <c r="AH88" s="46">
        <v>64</v>
      </c>
      <c r="AI88" s="148">
        <v>64.86039404214732</v>
      </c>
      <c r="AJ88" s="99"/>
      <c r="AN88" s="27">
        <v>1</v>
      </c>
      <c r="AO88" s="204">
        <v>64.86039404214732</v>
      </c>
      <c r="AT88" s="184">
        <v>64.86039404214732</v>
      </c>
    </row>
    <row r="89" spans="1:46" s="28" customFormat="1" ht="12" customHeight="1">
      <c r="A89" s="27" t="s">
        <v>108</v>
      </c>
      <c r="B89" s="27" t="s">
        <v>160</v>
      </c>
      <c r="C89" s="106">
        <v>21.66</v>
      </c>
      <c r="D89" s="106">
        <v>22.79</v>
      </c>
      <c r="E89" s="106">
        <v>23.52</v>
      </c>
      <c r="F89" s="106">
        <v>25.48</v>
      </c>
      <c r="G89" s="156">
        <v>35</v>
      </c>
      <c r="H89" s="106"/>
      <c r="I89" s="37">
        <v>22.79</v>
      </c>
      <c r="J89" s="37">
        <v>0</v>
      </c>
      <c r="K89" s="37">
        <v>0</v>
      </c>
      <c r="L89" s="37">
        <v>0</v>
      </c>
      <c r="M89" s="37">
        <v>0</v>
      </c>
      <c r="N89" s="37">
        <v>0</v>
      </c>
      <c r="O89" s="37">
        <v>0</v>
      </c>
      <c r="P89" s="37">
        <v>0</v>
      </c>
      <c r="Q89" s="37">
        <v>50.96</v>
      </c>
      <c r="R89" s="37">
        <v>178.36</v>
      </c>
      <c r="S89" s="37">
        <v>0</v>
      </c>
      <c r="T89" s="37">
        <v>25.48</v>
      </c>
      <c r="U89" s="37">
        <v>277.59000000000003</v>
      </c>
      <c r="V89" s="106"/>
      <c r="W89" s="46">
        <v>0.96896258503401356</v>
      </c>
      <c r="X89" s="46">
        <v>0</v>
      </c>
      <c r="Y89" s="46">
        <v>0</v>
      </c>
      <c r="Z89" s="46">
        <v>0</v>
      </c>
      <c r="AA89" s="46">
        <v>0</v>
      </c>
      <c r="AB89" s="46">
        <v>0</v>
      </c>
      <c r="AC89" s="46">
        <v>0</v>
      </c>
      <c r="AD89" s="46">
        <v>0</v>
      </c>
      <c r="AE89" s="46">
        <v>2</v>
      </c>
      <c r="AF89" s="46">
        <v>7</v>
      </c>
      <c r="AG89" s="46">
        <v>0</v>
      </c>
      <c r="AH89" s="46">
        <v>1</v>
      </c>
      <c r="AI89" s="148">
        <v>0.91408021541950113</v>
      </c>
      <c r="AJ89" s="99"/>
      <c r="AN89" s="27">
        <v>1</v>
      </c>
      <c r="AO89" s="204">
        <v>0.91408021541950113</v>
      </c>
      <c r="AT89" s="184">
        <v>0.91408021541950113</v>
      </c>
    </row>
    <row r="90" spans="1:46" s="28" customFormat="1" ht="12" customHeight="1">
      <c r="A90" s="27" t="s">
        <v>109</v>
      </c>
      <c r="B90" s="27" t="s">
        <v>161</v>
      </c>
      <c r="C90" s="106">
        <v>28.13</v>
      </c>
      <c r="D90" s="106">
        <v>29.6</v>
      </c>
      <c r="E90" s="106">
        <v>30.55</v>
      </c>
      <c r="F90" s="106">
        <v>33.1</v>
      </c>
      <c r="G90" s="156">
        <v>35</v>
      </c>
      <c r="H90" s="106"/>
      <c r="I90" s="37">
        <v>122.2</v>
      </c>
      <c r="J90" s="37">
        <v>61.1</v>
      </c>
      <c r="K90" s="37">
        <v>30.55</v>
      </c>
      <c r="L90" s="37">
        <v>855.4</v>
      </c>
      <c r="M90" s="37">
        <v>549.95000000000005</v>
      </c>
      <c r="N90" s="37">
        <v>30.55</v>
      </c>
      <c r="O90" s="37">
        <v>99.3</v>
      </c>
      <c r="P90" s="37">
        <v>0</v>
      </c>
      <c r="Q90" s="37">
        <v>51.78</v>
      </c>
      <c r="R90" s="37">
        <v>0</v>
      </c>
      <c r="S90" s="37">
        <v>33.1</v>
      </c>
      <c r="T90" s="37">
        <v>0</v>
      </c>
      <c r="U90" s="37">
        <v>1833.9299999999998</v>
      </c>
      <c r="V90" s="106"/>
      <c r="W90" s="46">
        <v>4</v>
      </c>
      <c r="X90" s="46">
        <v>2</v>
      </c>
      <c r="Y90" s="46">
        <v>1</v>
      </c>
      <c r="Z90" s="46">
        <v>28</v>
      </c>
      <c r="AA90" s="46">
        <v>16.614803625377643</v>
      </c>
      <c r="AB90" s="46">
        <v>0.92296072507552873</v>
      </c>
      <c r="AC90" s="46">
        <v>3</v>
      </c>
      <c r="AD90" s="46">
        <v>0</v>
      </c>
      <c r="AE90" s="46">
        <v>1.5643504531722054</v>
      </c>
      <c r="AF90" s="46">
        <v>0</v>
      </c>
      <c r="AG90" s="46">
        <v>1</v>
      </c>
      <c r="AH90" s="46">
        <v>0</v>
      </c>
      <c r="AI90" s="148">
        <v>4.8418429003021144</v>
      </c>
      <c r="AJ90" s="99"/>
      <c r="AN90" s="27">
        <v>1</v>
      </c>
      <c r="AO90" s="204">
        <v>4.8418429003021144</v>
      </c>
      <c r="AT90" s="184">
        <v>4.8418429003021144</v>
      </c>
    </row>
    <row r="91" spans="1:46" s="28" customFormat="1" ht="12" customHeight="1">
      <c r="A91" s="27" t="s">
        <v>110</v>
      </c>
      <c r="B91" s="27" t="s">
        <v>162</v>
      </c>
      <c r="C91" s="106">
        <v>33.72</v>
      </c>
      <c r="D91" s="106">
        <v>35.479999999999997</v>
      </c>
      <c r="E91" s="106">
        <v>36.78</v>
      </c>
      <c r="F91" s="106">
        <v>39.85</v>
      </c>
      <c r="G91" s="156">
        <v>35</v>
      </c>
      <c r="H91" s="106"/>
      <c r="I91" s="37">
        <v>598.52</v>
      </c>
      <c r="J91" s="37">
        <v>36.78</v>
      </c>
      <c r="K91" s="37">
        <v>506.99</v>
      </c>
      <c r="L91" s="37">
        <v>3705.0200000000004</v>
      </c>
      <c r="M91" s="37">
        <v>2167.7599999999998</v>
      </c>
      <c r="N91" s="37">
        <v>0</v>
      </c>
      <c r="O91" s="37">
        <v>438.35</v>
      </c>
      <c r="P91" s="37">
        <v>0</v>
      </c>
      <c r="Q91" s="37">
        <v>0</v>
      </c>
      <c r="R91" s="37">
        <v>119.55000000000001</v>
      </c>
      <c r="S91" s="37">
        <v>159.4</v>
      </c>
      <c r="T91" s="37">
        <v>597.75</v>
      </c>
      <c r="U91" s="37">
        <v>8330.119999999999</v>
      </c>
      <c r="V91" s="106"/>
      <c r="W91" s="46">
        <v>16.272974442631863</v>
      </c>
      <c r="X91" s="46">
        <v>1</v>
      </c>
      <c r="Y91" s="46">
        <v>13.784393692224034</v>
      </c>
      <c r="Z91" s="46">
        <v>100.73463839042959</v>
      </c>
      <c r="AA91" s="46">
        <v>54.397992471769129</v>
      </c>
      <c r="AB91" s="46">
        <v>0</v>
      </c>
      <c r="AC91" s="46">
        <v>11</v>
      </c>
      <c r="AD91" s="46">
        <v>0</v>
      </c>
      <c r="AE91" s="46">
        <v>0</v>
      </c>
      <c r="AF91" s="46">
        <v>3</v>
      </c>
      <c r="AG91" s="46">
        <v>4</v>
      </c>
      <c r="AH91" s="46">
        <v>15</v>
      </c>
      <c r="AI91" s="148">
        <v>18.265833249754554</v>
      </c>
      <c r="AJ91" s="99"/>
      <c r="AN91" s="27">
        <v>1</v>
      </c>
      <c r="AO91" s="204">
        <v>18.265833249754554</v>
      </c>
      <c r="AT91" s="184">
        <v>18.265833249754554</v>
      </c>
    </row>
    <row r="92" spans="1:46" s="28" customFormat="1" ht="12" customHeight="1">
      <c r="A92" s="27" t="s">
        <v>111</v>
      </c>
      <c r="B92" s="27" t="s">
        <v>163</v>
      </c>
      <c r="C92" s="106">
        <v>7.23</v>
      </c>
      <c r="D92" s="106">
        <v>7.6208</v>
      </c>
      <c r="E92" s="106">
        <v>7.79</v>
      </c>
      <c r="F92" s="106">
        <v>8.4435000000000002</v>
      </c>
      <c r="G92" s="156">
        <v>37</v>
      </c>
      <c r="H92" s="106"/>
      <c r="I92" s="37">
        <v>2193.94</v>
      </c>
      <c r="J92" s="37">
        <v>2144.1999999999998</v>
      </c>
      <c r="K92" s="37">
        <v>2142.25</v>
      </c>
      <c r="L92" s="37">
        <v>2142.25</v>
      </c>
      <c r="M92" s="37">
        <v>2406.25</v>
      </c>
      <c r="N92" s="37">
        <v>2402.7600000000002</v>
      </c>
      <c r="O92" s="37">
        <v>2397.5</v>
      </c>
      <c r="P92" s="37">
        <v>2397.5</v>
      </c>
      <c r="Q92" s="37">
        <v>2373.44</v>
      </c>
      <c r="R92" s="37">
        <v>2371.25</v>
      </c>
      <c r="S92" s="37">
        <v>2371.25</v>
      </c>
      <c r="T92" s="37">
        <v>2371.25</v>
      </c>
      <c r="U92" s="37">
        <v>27713.84</v>
      </c>
      <c r="V92" s="106"/>
      <c r="W92" s="46">
        <v>281.63543003851089</v>
      </c>
      <c r="X92" s="46">
        <v>275.25032092426187</v>
      </c>
      <c r="Y92" s="46">
        <v>275</v>
      </c>
      <c r="Z92" s="46">
        <v>275</v>
      </c>
      <c r="AA92" s="46">
        <v>284.98253094096049</v>
      </c>
      <c r="AB92" s="46">
        <v>284.56919523894123</v>
      </c>
      <c r="AC92" s="46">
        <v>283.94623082844794</v>
      </c>
      <c r="AD92" s="46">
        <v>283.94623082844794</v>
      </c>
      <c r="AE92" s="46">
        <v>281.09670160478476</v>
      </c>
      <c r="AF92" s="46">
        <v>280.83733049091018</v>
      </c>
      <c r="AG92" s="46">
        <v>280.83733049091018</v>
      </c>
      <c r="AH92" s="46">
        <v>280.83733049091018</v>
      </c>
      <c r="AI92" s="148">
        <v>280.66155265642379</v>
      </c>
      <c r="AJ92" s="99"/>
      <c r="AL92" s="245">
        <v>1</v>
      </c>
      <c r="AM92" s="246">
        <v>280.66155265642379</v>
      </c>
      <c r="AN92" s="57"/>
      <c r="AO92" s="97"/>
      <c r="AT92" s="184">
        <v>280.66155265642379</v>
      </c>
    </row>
    <row r="93" spans="1:46" s="28" customFormat="1" ht="12" customHeight="1">
      <c r="A93" s="27" t="s">
        <v>112</v>
      </c>
      <c r="B93" s="27" t="s">
        <v>164</v>
      </c>
      <c r="C93" s="106">
        <v>14.38</v>
      </c>
      <c r="D93" s="106">
        <v>15.24</v>
      </c>
      <c r="E93" s="106">
        <v>15.58</v>
      </c>
      <c r="F93" s="106">
        <v>16.887</v>
      </c>
      <c r="G93" s="156">
        <v>37</v>
      </c>
      <c r="H93" s="106"/>
      <c r="I93" s="37">
        <v>140.22</v>
      </c>
      <c r="J93" s="37">
        <v>140.22</v>
      </c>
      <c r="K93" s="37">
        <v>136.32</v>
      </c>
      <c r="L93" s="37">
        <v>124.64000000000001</v>
      </c>
      <c r="M93" s="37">
        <v>139.92000000000002</v>
      </c>
      <c r="N93" s="37">
        <v>139.92000000000002</v>
      </c>
      <c r="O93" s="37">
        <v>139.92000000000002</v>
      </c>
      <c r="P93" s="37">
        <v>135.55000000000001</v>
      </c>
      <c r="Q93" s="37">
        <v>122.42999999999999</v>
      </c>
      <c r="R93" s="37">
        <v>122.42999999999999</v>
      </c>
      <c r="S93" s="37">
        <v>104.94</v>
      </c>
      <c r="T93" s="37">
        <v>104.94</v>
      </c>
      <c r="U93" s="37">
        <v>1551.4500000000003</v>
      </c>
      <c r="V93" s="106"/>
      <c r="W93" s="46">
        <v>9</v>
      </c>
      <c r="X93" s="46">
        <v>9</v>
      </c>
      <c r="Y93" s="46">
        <v>8.7496790757381255</v>
      </c>
      <c r="Z93" s="46">
        <v>8.0000000000000018</v>
      </c>
      <c r="AA93" s="46">
        <v>8.2856635281577553</v>
      </c>
      <c r="AB93" s="46">
        <v>8.2856635281577553</v>
      </c>
      <c r="AC93" s="46">
        <v>8.2856635281577553</v>
      </c>
      <c r="AD93" s="46">
        <v>8.0268845857760418</v>
      </c>
      <c r="AE93" s="46">
        <v>7.2499555871380341</v>
      </c>
      <c r="AF93" s="46">
        <v>7.2499555871380341</v>
      </c>
      <c r="AG93" s="46">
        <v>6.2142476461183156</v>
      </c>
      <c r="AH93" s="46">
        <v>6.2142476461183156</v>
      </c>
      <c r="AI93" s="148">
        <v>7.8801633927083437</v>
      </c>
      <c r="AJ93" s="99"/>
      <c r="AL93" s="245">
        <v>2</v>
      </c>
      <c r="AM93" s="246">
        <v>15.760326785416687</v>
      </c>
      <c r="AN93" s="57"/>
      <c r="AO93" s="97"/>
      <c r="AT93" s="184">
        <v>7.8801633927083437</v>
      </c>
    </row>
    <row r="94" spans="1:46" s="28" customFormat="1" ht="12" customHeight="1">
      <c r="A94" s="27" t="s">
        <v>113</v>
      </c>
      <c r="B94" s="27" t="s">
        <v>165</v>
      </c>
      <c r="C94" s="106">
        <v>21.56</v>
      </c>
      <c r="D94" s="106">
        <v>22.86</v>
      </c>
      <c r="E94" s="106">
        <v>23.37</v>
      </c>
      <c r="F94" s="106">
        <v>25.330499999999997</v>
      </c>
      <c r="G94" s="156">
        <v>37</v>
      </c>
      <c r="H94" s="106"/>
      <c r="I94" s="37">
        <v>23.37</v>
      </c>
      <c r="J94" s="37">
        <v>23.37</v>
      </c>
      <c r="K94" s="37">
        <v>23.37</v>
      </c>
      <c r="L94" s="37">
        <v>23.37</v>
      </c>
      <c r="M94" s="37">
        <v>26.24</v>
      </c>
      <c r="N94" s="37">
        <v>26.24</v>
      </c>
      <c r="O94" s="37">
        <v>26.24</v>
      </c>
      <c r="P94" s="37">
        <v>26.24</v>
      </c>
      <c r="Q94" s="37">
        <v>26.24</v>
      </c>
      <c r="R94" s="37">
        <v>26.24</v>
      </c>
      <c r="S94" s="37">
        <v>26.24</v>
      </c>
      <c r="T94" s="37">
        <v>26.24</v>
      </c>
      <c r="U94" s="37">
        <v>303.40000000000003</v>
      </c>
      <c r="V94" s="106"/>
      <c r="W94" s="46">
        <v>1</v>
      </c>
      <c r="X94" s="46">
        <v>1</v>
      </c>
      <c r="Y94" s="46">
        <v>1</v>
      </c>
      <c r="Z94" s="46">
        <v>1</v>
      </c>
      <c r="AA94" s="46">
        <v>1.0359053315173408</v>
      </c>
      <c r="AB94" s="46">
        <v>1.0359053315173408</v>
      </c>
      <c r="AC94" s="46">
        <v>1.0359053315173408</v>
      </c>
      <c r="AD94" s="46">
        <v>1.0359053315173408</v>
      </c>
      <c r="AE94" s="46">
        <v>1.0359053315173408</v>
      </c>
      <c r="AF94" s="46">
        <v>1.0359053315173408</v>
      </c>
      <c r="AG94" s="46">
        <v>1.0359053315173408</v>
      </c>
      <c r="AH94" s="46">
        <v>1.0359053315173408</v>
      </c>
      <c r="AI94" s="148">
        <v>1.0239368876782275</v>
      </c>
      <c r="AJ94" s="99"/>
      <c r="AL94" s="245">
        <v>3</v>
      </c>
      <c r="AM94" s="246">
        <v>3.0718106630346824</v>
      </c>
      <c r="AN94" s="57"/>
      <c r="AO94" s="97"/>
      <c r="AT94" s="184">
        <v>1.0239368876782275</v>
      </c>
    </row>
    <row r="95" spans="1:46" s="28" customFormat="1" ht="12" customHeight="1">
      <c r="A95" s="27" t="s">
        <v>368</v>
      </c>
      <c r="B95" s="27" t="s">
        <v>396</v>
      </c>
      <c r="C95" s="106">
        <v>35.94</v>
      </c>
      <c r="D95" s="106">
        <v>38.103999999999999</v>
      </c>
      <c r="E95" s="106">
        <v>38.950000000000003</v>
      </c>
      <c r="F95" s="106">
        <v>42.217500000000001</v>
      </c>
      <c r="G95" s="156">
        <v>37</v>
      </c>
      <c r="H95" s="106"/>
      <c r="I95" s="37">
        <v>38.950000000000003</v>
      </c>
      <c r="J95" s="37">
        <v>38.950000000000003</v>
      </c>
      <c r="K95" s="37">
        <v>38.950000000000003</v>
      </c>
      <c r="L95" s="37">
        <v>38.950000000000003</v>
      </c>
      <c r="M95" s="37">
        <v>43.73</v>
      </c>
      <c r="N95" s="37">
        <v>43.73</v>
      </c>
      <c r="O95" s="37">
        <v>43.73</v>
      </c>
      <c r="P95" s="37">
        <v>43.73</v>
      </c>
      <c r="Q95" s="37">
        <v>43.73</v>
      </c>
      <c r="R95" s="37">
        <v>43.73</v>
      </c>
      <c r="S95" s="37">
        <v>43.73</v>
      </c>
      <c r="T95" s="37">
        <v>43.73</v>
      </c>
      <c r="U95" s="37">
        <v>505.6400000000001</v>
      </c>
      <c r="V95" s="106"/>
      <c r="W95" s="46">
        <v>1</v>
      </c>
      <c r="X95" s="46">
        <v>1</v>
      </c>
      <c r="Y95" s="46">
        <v>1</v>
      </c>
      <c r="Z95" s="46">
        <v>1</v>
      </c>
      <c r="AA95" s="46">
        <v>1.0358263753182921</v>
      </c>
      <c r="AB95" s="46">
        <v>1.0358263753182921</v>
      </c>
      <c r="AC95" s="46">
        <v>1.0358263753182921</v>
      </c>
      <c r="AD95" s="46">
        <v>1.0358263753182921</v>
      </c>
      <c r="AE95" s="46">
        <v>1.0358263753182921</v>
      </c>
      <c r="AF95" s="46">
        <v>1.0358263753182921</v>
      </c>
      <c r="AG95" s="46">
        <v>1.0358263753182921</v>
      </c>
      <c r="AH95" s="46">
        <v>1.0358263753182921</v>
      </c>
      <c r="AI95" s="148">
        <v>1.0238842502121948</v>
      </c>
      <c r="AJ95" s="99"/>
      <c r="AL95" s="245">
        <v>5</v>
      </c>
      <c r="AM95" s="246">
        <v>5.1194212510609738</v>
      </c>
      <c r="AN95" s="57"/>
      <c r="AO95" s="97"/>
      <c r="AT95" s="184">
        <v>1.0238842502121948</v>
      </c>
    </row>
    <row r="96" spans="1:46" s="28" customFormat="1" ht="12" customHeight="1">
      <c r="A96" s="27" t="s">
        <v>115</v>
      </c>
      <c r="B96" s="27" t="s">
        <v>167</v>
      </c>
      <c r="C96" s="106">
        <v>12.56</v>
      </c>
      <c r="D96" s="106">
        <v>13.2065</v>
      </c>
      <c r="E96" s="106">
        <v>13.51</v>
      </c>
      <c r="F96" s="106">
        <v>14.635400000000001</v>
      </c>
      <c r="G96" s="156">
        <v>36</v>
      </c>
      <c r="H96" s="106"/>
      <c r="I96" s="37">
        <v>13655</v>
      </c>
      <c r="J96" s="37">
        <v>13688.86</v>
      </c>
      <c r="K96" s="37">
        <v>13745.41</v>
      </c>
      <c r="L96" s="37">
        <v>13753.18</v>
      </c>
      <c r="M96" s="37">
        <v>14591.87</v>
      </c>
      <c r="N96" s="37">
        <v>15722.5</v>
      </c>
      <c r="O96" s="37">
        <v>15251.4</v>
      </c>
      <c r="P96" s="37">
        <v>13130.890000000001</v>
      </c>
      <c r="Q96" s="37">
        <v>17451.68</v>
      </c>
      <c r="R96" s="37">
        <v>15290.25</v>
      </c>
      <c r="S96" s="37">
        <v>15300.94</v>
      </c>
      <c r="T96" s="37">
        <v>15647.15</v>
      </c>
      <c r="U96" s="37">
        <v>177229.13</v>
      </c>
      <c r="V96" s="106"/>
      <c r="W96" s="46">
        <v>1010.7327905255366</v>
      </c>
      <c r="X96" s="46">
        <v>1013.239082161362</v>
      </c>
      <c r="Y96" s="46">
        <v>1017.4248704663213</v>
      </c>
      <c r="Z96" s="46">
        <v>1018</v>
      </c>
      <c r="AA96" s="46">
        <v>997.02570479795565</v>
      </c>
      <c r="AB96" s="46">
        <v>1074.2788034491712</v>
      </c>
      <c r="AC96" s="46">
        <v>1042.0897276466649</v>
      </c>
      <c r="AD96" s="46">
        <v>897.2006231466172</v>
      </c>
      <c r="AE96" s="46">
        <v>1192.4293152219959</v>
      </c>
      <c r="AF96" s="46">
        <v>1044.7442502425624</v>
      </c>
      <c r="AG96" s="46">
        <v>1045.4746710031841</v>
      </c>
      <c r="AH96" s="46">
        <v>1069.1303278352486</v>
      </c>
      <c r="AI96" s="148">
        <v>1035.1475138747185</v>
      </c>
      <c r="AJ96" s="99"/>
      <c r="AL96" s="28">
        <v>1</v>
      </c>
      <c r="AM96" s="180">
        <v>1035.1475138747185</v>
      </c>
      <c r="AN96" s="57"/>
      <c r="AO96" s="97"/>
      <c r="AT96" s="184">
        <v>1035.1475138747185</v>
      </c>
    </row>
    <row r="97" spans="1:46" s="28" customFormat="1" ht="12" customHeight="1">
      <c r="A97" s="27" t="s">
        <v>116</v>
      </c>
      <c r="B97" s="27" t="s">
        <v>168</v>
      </c>
      <c r="C97" s="106">
        <v>13.38</v>
      </c>
      <c r="D97" s="106">
        <v>14.0725</v>
      </c>
      <c r="E97" s="106">
        <v>14.42</v>
      </c>
      <c r="F97" s="106">
        <v>15.6313</v>
      </c>
      <c r="G97" s="156">
        <v>36</v>
      </c>
      <c r="H97" s="106"/>
      <c r="I97" s="37">
        <v>2581.1799999999998</v>
      </c>
      <c r="J97" s="37">
        <v>2588.39</v>
      </c>
      <c r="K97" s="37">
        <v>2595.6</v>
      </c>
      <c r="L97" s="37">
        <v>2592</v>
      </c>
      <c r="M97" s="37">
        <v>2674.23</v>
      </c>
      <c r="N97" s="37">
        <v>2692.8</v>
      </c>
      <c r="O97" s="37">
        <v>2692.8</v>
      </c>
      <c r="P97" s="37">
        <v>2696.54</v>
      </c>
      <c r="Q97" s="37">
        <v>2704.02</v>
      </c>
      <c r="R97" s="37">
        <v>2681.58</v>
      </c>
      <c r="S97" s="37">
        <v>2677.84</v>
      </c>
      <c r="T97" s="37">
        <v>2692.8</v>
      </c>
      <c r="U97" s="37">
        <v>31869.78</v>
      </c>
      <c r="V97" s="106"/>
      <c r="W97" s="46">
        <v>179</v>
      </c>
      <c r="X97" s="46">
        <v>179.5</v>
      </c>
      <c r="Y97" s="46">
        <v>180</v>
      </c>
      <c r="Z97" s="46">
        <v>179.75034674063801</v>
      </c>
      <c r="AA97" s="46">
        <v>171.08173984249552</v>
      </c>
      <c r="AB97" s="46">
        <v>172.26974084049314</v>
      </c>
      <c r="AC97" s="46">
        <v>172.26974084049314</v>
      </c>
      <c r="AD97" s="46">
        <v>172.50900436943826</v>
      </c>
      <c r="AE97" s="46">
        <v>172.98753142732849</v>
      </c>
      <c r="AF97" s="46">
        <v>171.55195025365774</v>
      </c>
      <c r="AG97" s="46">
        <v>171.31268672471262</v>
      </c>
      <c r="AH97" s="46">
        <v>172.26974084049314</v>
      </c>
      <c r="AI97" s="148">
        <v>174.54187348997917</v>
      </c>
      <c r="AJ97" s="99"/>
      <c r="AL97" s="28">
        <v>1</v>
      </c>
      <c r="AM97" s="180">
        <v>174.54187348997917</v>
      </c>
      <c r="AN97" s="57"/>
      <c r="AO97" s="97"/>
      <c r="AT97" s="184">
        <v>174.54187348997917</v>
      </c>
    </row>
    <row r="98" spans="1:46" s="28" customFormat="1" ht="12" customHeight="1">
      <c r="A98" s="27" t="s">
        <v>117</v>
      </c>
      <c r="B98" s="27" t="s">
        <v>169</v>
      </c>
      <c r="C98" s="106">
        <v>16.239999999999998</v>
      </c>
      <c r="D98" s="106">
        <v>17.1035</v>
      </c>
      <c r="E98" s="106">
        <v>17.62</v>
      </c>
      <c r="F98" s="106">
        <v>19.095300000000002</v>
      </c>
      <c r="G98" s="156">
        <v>36</v>
      </c>
      <c r="H98" s="106"/>
      <c r="I98" s="37">
        <v>5468.6999999999989</v>
      </c>
      <c r="J98" s="37">
        <v>5560.57</v>
      </c>
      <c r="K98" s="37">
        <v>5688.2950000000001</v>
      </c>
      <c r="L98" s="37">
        <v>5811.6949999999997</v>
      </c>
      <c r="M98" s="37">
        <v>6223.7349999999997</v>
      </c>
      <c r="N98" s="37">
        <v>6201.2950000000001</v>
      </c>
      <c r="O98" s="37">
        <v>6146.23</v>
      </c>
      <c r="P98" s="37">
        <v>6305.18</v>
      </c>
      <c r="Q98" s="37">
        <v>6289.01</v>
      </c>
      <c r="R98" s="37">
        <v>6307.4699999999993</v>
      </c>
      <c r="S98" s="37">
        <v>6339.81</v>
      </c>
      <c r="T98" s="37">
        <v>6325.9699999999993</v>
      </c>
      <c r="U98" s="37">
        <v>72667.960000000006</v>
      </c>
      <c r="V98" s="106"/>
      <c r="W98" s="46">
        <v>310.36889897843349</v>
      </c>
      <c r="X98" s="46">
        <v>315.58286038592507</v>
      </c>
      <c r="Y98" s="46">
        <v>322.83172531214529</v>
      </c>
      <c r="Z98" s="46">
        <v>329.83513053348463</v>
      </c>
      <c r="AA98" s="46">
        <v>325.930202720041</v>
      </c>
      <c r="AB98" s="46">
        <v>324.75504443501802</v>
      </c>
      <c r="AC98" s="46">
        <v>321.87135054175627</v>
      </c>
      <c r="AD98" s="46">
        <v>330.19538839400269</v>
      </c>
      <c r="AE98" s="46">
        <v>329.34858315920673</v>
      </c>
      <c r="AF98" s="46">
        <v>330.31531319225144</v>
      </c>
      <c r="AG98" s="46">
        <v>332.00892366184348</v>
      </c>
      <c r="AH98" s="46">
        <v>331.2841379815975</v>
      </c>
      <c r="AI98" s="148">
        <v>325.36062994130879</v>
      </c>
      <c r="AJ98" s="99"/>
      <c r="AL98" s="28">
        <v>1</v>
      </c>
      <c r="AM98" s="180">
        <v>325.36062994130879</v>
      </c>
      <c r="AN98" s="57"/>
      <c r="AO98" s="97"/>
      <c r="AT98" s="184">
        <v>325.36062994130879</v>
      </c>
    </row>
    <row r="99" spans="1:46" s="28" customFormat="1" ht="12" customHeight="1">
      <c r="A99" s="27" t="s">
        <v>118</v>
      </c>
      <c r="B99" s="27" t="s">
        <v>179</v>
      </c>
      <c r="C99" s="106">
        <v>12.4</v>
      </c>
      <c r="D99" s="106">
        <v>13.05</v>
      </c>
      <c r="E99" s="106">
        <v>13.44</v>
      </c>
      <c r="F99" s="106">
        <v>14.56</v>
      </c>
      <c r="G99" s="156">
        <v>35</v>
      </c>
      <c r="H99" s="106"/>
      <c r="I99" s="37">
        <v>53.76</v>
      </c>
      <c r="J99" s="37">
        <v>147.84</v>
      </c>
      <c r="K99" s="37">
        <v>188.16000000000003</v>
      </c>
      <c r="L99" s="37">
        <v>80.64</v>
      </c>
      <c r="M99" s="37">
        <v>116.48</v>
      </c>
      <c r="N99" s="37">
        <v>145.6</v>
      </c>
      <c r="O99" s="37">
        <v>101.92</v>
      </c>
      <c r="P99" s="37">
        <v>29.12</v>
      </c>
      <c r="Q99" s="37">
        <v>58.24</v>
      </c>
      <c r="R99" s="37">
        <v>72.8</v>
      </c>
      <c r="S99" s="37">
        <v>116.48</v>
      </c>
      <c r="T99" s="37">
        <v>87.36</v>
      </c>
      <c r="U99" s="37">
        <v>1198.3999999999999</v>
      </c>
      <c r="V99" s="106"/>
      <c r="W99" s="46">
        <v>4</v>
      </c>
      <c r="X99" s="46">
        <v>11</v>
      </c>
      <c r="Y99" s="46">
        <v>14.000000000000002</v>
      </c>
      <c r="Z99" s="46">
        <v>6</v>
      </c>
      <c r="AA99" s="46">
        <v>8</v>
      </c>
      <c r="AB99" s="46">
        <v>10</v>
      </c>
      <c r="AC99" s="46">
        <v>7</v>
      </c>
      <c r="AD99" s="46">
        <v>2</v>
      </c>
      <c r="AE99" s="46">
        <v>4</v>
      </c>
      <c r="AF99" s="46">
        <v>5</v>
      </c>
      <c r="AG99" s="46">
        <v>8</v>
      </c>
      <c r="AH99" s="46">
        <v>6</v>
      </c>
      <c r="AI99" s="121">
        <v>7.083333333333333</v>
      </c>
      <c r="AJ99" s="99"/>
      <c r="AN99" s="57"/>
      <c r="AO99" s="97"/>
      <c r="AT99" s="184">
        <v>7.083333333333333</v>
      </c>
    </row>
    <row r="100" spans="1:46" s="28" customFormat="1" ht="12" customHeight="1">
      <c r="A100" s="27" t="s">
        <v>119</v>
      </c>
      <c r="B100" s="27" t="s">
        <v>180</v>
      </c>
      <c r="C100" s="106">
        <v>20.12</v>
      </c>
      <c r="D100" s="106">
        <v>21.17</v>
      </c>
      <c r="E100" s="106">
        <v>21.9</v>
      </c>
      <c r="F100" s="106">
        <v>23.73</v>
      </c>
      <c r="G100" s="156">
        <v>35</v>
      </c>
      <c r="H100" s="106"/>
      <c r="I100" s="37">
        <v>153.30000000000001</v>
      </c>
      <c r="J100" s="37">
        <v>87.6</v>
      </c>
      <c r="K100" s="37">
        <v>43.8</v>
      </c>
      <c r="L100" s="37">
        <v>21.9</v>
      </c>
      <c r="M100" s="37">
        <v>47.46</v>
      </c>
      <c r="N100" s="37">
        <v>23.73</v>
      </c>
      <c r="O100" s="37">
        <v>47.46</v>
      </c>
      <c r="P100" s="37">
        <v>0</v>
      </c>
      <c r="Q100" s="37">
        <v>71.19</v>
      </c>
      <c r="R100" s="37">
        <v>47.46</v>
      </c>
      <c r="S100" s="37">
        <v>94.92</v>
      </c>
      <c r="T100" s="37">
        <v>47.46</v>
      </c>
      <c r="U100" s="37">
        <v>686.28</v>
      </c>
      <c r="V100" s="106"/>
      <c r="W100" s="46">
        <v>7.0000000000000009</v>
      </c>
      <c r="X100" s="46">
        <v>4</v>
      </c>
      <c r="Y100" s="46">
        <v>2</v>
      </c>
      <c r="Z100" s="46">
        <v>1</v>
      </c>
      <c r="AA100" s="46">
        <v>2</v>
      </c>
      <c r="AB100" s="46">
        <v>1</v>
      </c>
      <c r="AC100" s="46">
        <v>2</v>
      </c>
      <c r="AD100" s="46">
        <v>0</v>
      </c>
      <c r="AE100" s="46">
        <v>3</v>
      </c>
      <c r="AF100" s="46">
        <v>2</v>
      </c>
      <c r="AG100" s="46">
        <v>4</v>
      </c>
      <c r="AH100" s="46">
        <v>2</v>
      </c>
      <c r="AI100" s="121">
        <v>2.5</v>
      </c>
      <c r="AJ100" s="99"/>
      <c r="AN100" s="57"/>
      <c r="AO100" s="97"/>
      <c r="AT100" s="184">
        <v>2.5</v>
      </c>
    </row>
    <row r="101" spans="1:46" s="28" customFormat="1" ht="12" customHeight="1">
      <c r="A101" s="27" t="s">
        <v>120</v>
      </c>
      <c r="B101" s="27" t="s">
        <v>181</v>
      </c>
      <c r="C101" s="106">
        <v>24.28</v>
      </c>
      <c r="D101" s="106">
        <v>25.54</v>
      </c>
      <c r="E101" s="106">
        <v>26.49</v>
      </c>
      <c r="F101" s="106">
        <v>28.7</v>
      </c>
      <c r="G101" s="156">
        <v>35</v>
      </c>
      <c r="H101" s="106"/>
      <c r="I101" s="37">
        <v>291.39</v>
      </c>
      <c r="J101" s="37">
        <v>105.96</v>
      </c>
      <c r="K101" s="37">
        <v>317.88</v>
      </c>
      <c r="L101" s="37">
        <v>158.94</v>
      </c>
      <c r="M101" s="37">
        <v>114.8</v>
      </c>
      <c r="N101" s="37">
        <v>258.3</v>
      </c>
      <c r="O101" s="37">
        <v>143.5</v>
      </c>
      <c r="P101" s="37">
        <v>57.4</v>
      </c>
      <c r="Q101" s="37">
        <v>86.1</v>
      </c>
      <c r="R101" s="37">
        <v>200.89999999999998</v>
      </c>
      <c r="S101" s="37">
        <v>114.8</v>
      </c>
      <c r="T101" s="37">
        <v>114.8</v>
      </c>
      <c r="U101" s="37">
        <v>1964.77</v>
      </c>
      <c r="V101" s="106"/>
      <c r="W101" s="46">
        <v>11</v>
      </c>
      <c r="X101" s="46">
        <v>4</v>
      </c>
      <c r="Y101" s="46">
        <v>12</v>
      </c>
      <c r="Z101" s="46">
        <v>6</v>
      </c>
      <c r="AA101" s="46">
        <v>4</v>
      </c>
      <c r="AB101" s="46">
        <v>9</v>
      </c>
      <c r="AC101" s="46">
        <v>5</v>
      </c>
      <c r="AD101" s="46">
        <v>2</v>
      </c>
      <c r="AE101" s="46">
        <v>3</v>
      </c>
      <c r="AF101" s="46">
        <v>6.9999999999999991</v>
      </c>
      <c r="AG101" s="46">
        <v>4</v>
      </c>
      <c r="AH101" s="46">
        <v>4</v>
      </c>
      <c r="AI101" s="121">
        <v>5.916666666666667</v>
      </c>
      <c r="AJ101" s="99"/>
      <c r="AN101" s="57"/>
      <c r="AO101" s="97"/>
      <c r="AT101" s="184">
        <v>5.916666666666667</v>
      </c>
    </row>
    <row r="102" spans="1:46" s="28" customFormat="1" ht="12" customHeight="1">
      <c r="A102" s="27" t="s">
        <v>121</v>
      </c>
      <c r="B102" s="27" t="s">
        <v>182</v>
      </c>
      <c r="C102" s="106">
        <v>33.14</v>
      </c>
      <c r="D102" s="106">
        <v>34.869999999999997</v>
      </c>
      <c r="E102" s="106">
        <v>36.17</v>
      </c>
      <c r="F102" s="106">
        <v>39.19</v>
      </c>
      <c r="G102" s="156">
        <v>35</v>
      </c>
      <c r="H102" s="106"/>
      <c r="I102" s="37">
        <v>361.7</v>
      </c>
      <c r="J102" s="37">
        <v>723.4</v>
      </c>
      <c r="K102" s="37">
        <v>253.19</v>
      </c>
      <c r="L102" s="37">
        <v>72.34</v>
      </c>
      <c r="M102" s="37">
        <v>310.5</v>
      </c>
      <c r="N102" s="37">
        <v>783.8</v>
      </c>
      <c r="O102" s="37">
        <v>117.57</v>
      </c>
      <c r="P102" s="37">
        <v>556.57999999999993</v>
      </c>
      <c r="Q102" s="37">
        <v>595.77</v>
      </c>
      <c r="R102" s="37">
        <v>674.15</v>
      </c>
      <c r="S102" s="37">
        <v>597.08999999999992</v>
      </c>
      <c r="T102" s="37">
        <v>235.14</v>
      </c>
      <c r="U102" s="37">
        <v>5281.2300000000005</v>
      </c>
      <c r="V102" s="106"/>
      <c r="W102" s="46">
        <v>10</v>
      </c>
      <c r="X102" s="46">
        <v>20</v>
      </c>
      <c r="Y102" s="46">
        <v>7</v>
      </c>
      <c r="Z102" s="46">
        <v>2</v>
      </c>
      <c r="AA102" s="46">
        <v>7.9229395253891299</v>
      </c>
      <c r="AB102" s="46">
        <v>20</v>
      </c>
      <c r="AC102" s="46">
        <v>3</v>
      </c>
      <c r="AD102" s="46">
        <v>14.202092370502678</v>
      </c>
      <c r="AE102" s="46">
        <v>15.20209237050268</v>
      </c>
      <c r="AF102" s="46">
        <v>17.20209237050268</v>
      </c>
      <c r="AG102" s="46">
        <v>15.235774432253125</v>
      </c>
      <c r="AH102" s="46">
        <v>6</v>
      </c>
      <c r="AI102" s="121">
        <v>11.480415922429193</v>
      </c>
      <c r="AJ102" s="99"/>
      <c r="AN102" s="57"/>
      <c r="AO102" s="97"/>
      <c r="AT102" s="184">
        <v>11.480415922429193</v>
      </c>
    </row>
    <row r="103" spans="1:46" s="28" customFormat="1" ht="12" customHeight="1">
      <c r="A103" s="27" t="s">
        <v>122</v>
      </c>
      <c r="B103" s="27" t="s">
        <v>183</v>
      </c>
      <c r="C103" s="106">
        <v>8.4499999999999993</v>
      </c>
      <c r="D103" s="106">
        <v>8.89</v>
      </c>
      <c r="E103" s="106">
        <v>9.08</v>
      </c>
      <c r="F103" s="106">
        <v>9.84</v>
      </c>
      <c r="G103" s="156">
        <v>28</v>
      </c>
      <c r="H103" s="106"/>
      <c r="I103" s="37">
        <v>15282.88</v>
      </c>
      <c r="J103" s="37">
        <v>15227.77</v>
      </c>
      <c r="K103" s="37">
        <v>14303.27</v>
      </c>
      <c r="L103" s="37">
        <v>10373.9</v>
      </c>
      <c r="M103" s="37">
        <v>13889.19</v>
      </c>
      <c r="N103" s="37">
        <v>13181.82</v>
      </c>
      <c r="O103" s="37">
        <v>9316.5600000000013</v>
      </c>
      <c r="P103" s="37">
        <v>8344.32</v>
      </c>
      <c r="Q103" s="37">
        <v>8260.68</v>
      </c>
      <c r="R103" s="37">
        <v>9052.7999999999993</v>
      </c>
      <c r="S103" s="37">
        <v>10218.84</v>
      </c>
      <c r="T103" s="37">
        <v>8996.6200000000008</v>
      </c>
      <c r="U103" s="37">
        <v>136448.65</v>
      </c>
      <c r="V103" s="106"/>
      <c r="W103" s="46">
        <v>1683.136563876652</v>
      </c>
      <c r="X103" s="46">
        <v>1677.0671806167402</v>
      </c>
      <c r="Y103" s="46">
        <v>1575.25</v>
      </c>
      <c r="Z103" s="46">
        <v>1142.5</v>
      </c>
      <c r="AA103" s="46">
        <v>1411.5030487804879</v>
      </c>
      <c r="AB103" s="46">
        <v>1339.6158536585365</v>
      </c>
      <c r="AC103" s="46">
        <v>946.80487804878067</v>
      </c>
      <c r="AD103" s="46">
        <v>848</v>
      </c>
      <c r="AE103" s="46">
        <v>839.5</v>
      </c>
      <c r="AF103" s="46">
        <v>919.99999999999989</v>
      </c>
      <c r="AG103" s="46">
        <v>1038.5</v>
      </c>
      <c r="AH103" s="46">
        <v>914.29065040650414</v>
      </c>
      <c r="AI103" s="121">
        <v>1194.6806812823086</v>
      </c>
      <c r="AJ103" s="99"/>
      <c r="AN103" s="57"/>
      <c r="AO103" s="97"/>
      <c r="AT103" s="184">
        <v>1194.6806812823086</v>
      </c>
    </row>
    <row r="104" spans="1:46" s="28" customFormat="1" ht="12.75" customHeight="1">
      <c r="A104" s="27" t="s">
        <v>123</v>
      </c>
      <c r="B104" s="27" t="s">
        <v>184</v>
      </c>
      <c r="C104" s="106">
        <v>7.63</v>
      </c>
      <c r="D104" s="106">
        <v>8.02</v>
      </c>
      <c r="E104" s="106">
        <v>8.2100000000000009</v>
      </c>
      <c r="F104" s="106">
        <v>8.89</v>
      </c>
      <c r="G104" s="156">
        <v>28</v>
      </c>
      <c r="H104" s="106"/>
      <c r="I104" s="37">
        <v>1252.9000000000001</v>
      </c>
      <c r="J104" s="37">
        <v>1412.12</v>
      </c>
      <c r="K104" s="37">
        <v>1362.86</v>
      </c>
      <c r="L104" s="37">
        <v>763.53</v>
      </c>
      <c r="M104" s="37">
        <v>1827.94</v>
      </c>
      <c r="N104" s="37">
        <v>1244.5999999999999</v>
      </c>
      <c r="O104" s="37">
        <v>2169.1600000000003</v>
      </c>
      <c r="P104" s="37">
        <v>1706.88</v>
      </c>
      <c r="Q104" s="37">
        <v>320.04000000000002</v>
      </c>
      <c r="R104" s="37">
        <v>746.76</v>
      </c>
      <c r="S104" s="37">
        <v>800.09999999999991</v>
      </c>
      <c r="T104" s="37">
        <v>1010.27</v>
      </c>
      <c r="U104" s="37">
        <v>14617.160000000003</v>
      </c>
      <c r="V104" s="106"/>
      <c r="W104" s="46">
        <v>152.60657734470158</v>
      </c>
      <c r="X104" s="46">
        <v>171.99999999999997</v>
      </c>
      <c r="Y104" s="46">
        <v>165.99999999999997</v>
      </c>
      <c r="Z104" s="46">
        <v>92.999999999999986</v>
      </c>
      <c r="AA104" s="46">
        <v>205.61754780652419</v>
      </c>
      <c r="AB104" s="46">
        <v>139.99999999999997</v>
      </c>
      <c r="AC104" s="46">
        <v>244.00000000000003</v>
      </c>
      <c r="AD104" s="46">
        <v>192</v>
      </c>
      <c r="AE104" s="46">
        <v>36</v>
      </c>
      <c r="AF104" s="46">
        <v>84</v>
      </c>
      <c r="AG104" s="46">
        <v>89.999999999999986</v>
      </c>
      <c r="AH104" s="46">
        <v>113.64116985376828</v>
      </c>
      <c r="AI104" s="121">
        <v>140.73877458374952</v>
      </c>
      <c r="AJ104" s="99"/>
      <c r="AN104" s="57"/>
      <c r="AO104" s="93"/>
      <c r="AT104" s="184">
        <v>140.73877458374952</v>
      </c>
    </row>
    <row r="105" spans="1:46" s="28" customFormat="1" ht="12" customHeight="1">
      <c r="A105" s="27" t="s">
        <v>124</v>
      </c>
      <c r="B105" s="27" t="s">
        <v>185</v>
      </c>
      <c r="C105" s="106">
        <v>2.62</v>
      </c>
      <c r="D105" s="106">
        <v>2.75</v>
      </c>
      <c r="E105" s="106">
        <v>2.79</v>
      </c>
      <c r="F105" s="106">
        <v>3.02</v>
      </c>
      <c r="G105" s="156">
        <v>37</v>
      </c>
      <c r="H105" s="106"/>
      <c r="I105" s="37">
        <v>2813.0299999999997</v>
      </c>
      <c r="J105" s="37">
        <v>5471.19</v>
      </c>
      <c r="K105" s="37">
        <v>4570.7299999999996</v>
      </c>
      <c r="L105" s="37">
        <v>2067.41</v>
      </c>
      <c r="M105" s="37">
        <v>2255.25</v>
      </c>
      <c r="N105" s="37">
        <v>2516.35</v>
      </c>
      <c r="O105" s="37">
        <v>2117.02</v>
      </c>
      <c r="P105" s="37">
        <v>2295.1999999999998</v>
      </c>
      <c r="Q105" s="37">
        <v>601.83000000000004</v>
      </c>
      <c r="R105" s="37">
        <v>685.54</v>
      </c>
      <c r="S105" s="37">
        <v>1238.2</v>
      </c>
      <c r="T105" s="37">
        <v>1437.54</v>
      </c>
      <c r="U105" s="37">
        <v>28069.290000000005</v>
      </c>
      <c r="V105" s="106"/>
      <c r="W105" s="46">
        <v>1008.2544802867383</v>
      </c>
      <c r="X105" s="46">
        <v>1960.9999999999998</v>
      </c>
      <c r="Y105" s="46">
        <v>1638.2544802867383</v>
      </c>
      <c r="Z105" s="46">
        <v>741.00716845878128</v>
      </c>
      <c r="AA105" s="46">
        <v>746.77152317880791</v>
      </c>
      <c r="AB105" s="46">
        <v>833.22847682119198</v>
      </c>
      <c r="AC105" s="46">
        <v>701</v>
      </c>
      <c r="AD105" s="46">
        <v>759.99999999999989</v>
      </c>
      <c r="AE105" s="46">
        <v>199.28145695364239</v>
      </c>
      <c r="AF105" s="46">
        <v>227</v>
      </c>
      <c r="AG105" s="46">
        <v>410</v>
      </c>
      <c r="AH105" s="46">
        <v>476.00662251655626</v>
      </c>
      <c r="AI105" s="121">
        <v>808.48368404187113</v>
      </c>
      <c r="AJ105" s="99"/>
      <c r="AN105" s="57"/>
      <c r="AO105" s="97"/>
      <c r="AT105" s="184">
        <v>808.48368404187113</v>
      </c>
    </row>
    <row r="106" spans="1:46" s="28" customFormat="1" ht="12" customHeight="1">
      <c r="A106" s="27" t="s">
        <v>125</v>
      </c>
      <c r="B106" s="27" t="s">
        <v>186</v>
      </c>
      <c r="C106" s="106">
        <v>2.11</v>
      </c>
      <c r="D106" s="106">
        <v>2.2200000000000002</v>
      </c>
      <c r="E106" s="106">
        <v>2.27</v>
      </c>
      <c r="F106" s="106">
        <v>2.46</v>
      </c>
      <c r="G106" s="156">
        <v>18</v>
      </c>
      <c r="H106" s="106"/>
      <c r="I106" s="37">
        <v>4.4400000000000004</v>
      </c>
      <c r="J106" s="37">
        <v>2.72</v>
      </c>
      <c r="K106" s="37">
        <v>0</v>
      </c>
      <c r="L106" s="37">
        <v>0</v>
      </c>
      <c r="M106" s="37">
        <v>0</v>
      </c>
      <c r="N106" s="37">
        <v>0</v>
      </c>
      <c r="O106" s="37">
        <v>0</v>
      </c>
      <c r="P106" s="37">
        <v>0</v>
      </c>
      <c r="Q106" s="37">
        <v>0</v>
      </c>
      <c r="R106" s="37">
        <v>0</v>
      </c>
      <c r="S106" s="37">
        <v>4.92</v>
      </c>
      <c r="T106" s="37">
        <v>0</v>
      </c>
      <c r="U106" s="37">
        <v>12.08</v>
      </c>
      <c r="V106" s="106"/>
      <c r="W106" s="46">
        <v>1.9559471365638768</v>
      </c>
      <c r="X106" s="46">
        <v>1.1982378854625551</v>
      </c>
      <c r="Y106" s="46">
        <v>0</v>
      </c>
      <c r="Z106" s="46">
        <v>0</v>
      </c>
      <c r="AA106" s="46">
        <v>0</v>
      </c>
      <c r="AB106" s="46">
        <v>0</v>
      </c>
      <c r="AC106" s="46">
        <v>0</v>
      </c>
      <c r="AD106" s="46">
        <v>0</v>
      </c>
      <c r="AE106" s="46">
        <v>0</v>
      </c>
      <c r="AF106" s="46">
        <v>0</v>
      </c>
      <c r="AG106" s="46">
        <v>2</v>
      </c>
      <c r="AH106" s="46">
        <v>0</v>
      </c>
      <c r="AI106" s="121">
        <v>0.42951541850220271</v>
      </c>
      <c r="AJ106" s="99"/>
      <c r="AN106" s="57"/>
      <c r="AO106" s="97"/>
      <c r="AT106" s="184">
        <v>0.42951541850220271</v>
      </c>
    </row>
    <row r="107" spans="1:46" s="28" customFormat="1" ht="12" customHeight="1">
      <c r="A107" s="27" t="s">
        <v>330</v>
      </c>
      <c r="B107" s="27" t="s">
        <v>170</v>
      </c>
      <c r="C107" s="106">
        <v>11.76</v>
      </c>
      <c r="D107" s="106">
        <v>12.37</v>
      </c>
      <c r="E107" s="106">
        <v>12.37</v>
      </c>
      <c r="F107" s="106">
        <v>13.4</v>
      </c>
      <c r="G107" s="156">
        <v>35</v>
      </c>
      <c r="H107" s="106"/>
      <c r="I107" s="37">
        <v>55961.740000000005</v>
      </c>
      <c r="J107" s="37">
        <v>55878.09</v>
      </c>
      <c r="K107" s="37">
        <v>52498.049999999996</v>
      </c>
      <c r="L107" s="37">
        <v>49538.32</v>
      </c>
      <c r="M107" s="37">
        <v>48559.83</v>
      </c>
      <c r="N107" s="37">
        <v>46720.23</v>
      </c>
      <c r="O107" s="37">
        <v>46275.66</v>
      </c>
      <c r="P107" s="37">
        <v>46101.46</v>
      </c>
      <c r="Q107" s="37">
        <v>45907.16</v>
      </c>
      <c r="R107" s="37">
        <v>46225.41</v>
      </c>
      <c r="S107" s="37">
        <v>46402.96</v>
      </c>
      <c r="T107" s="37">
        <v>47398.84</v>
      </c>
      <c r="U107" s="37">
        <v>587467.75</v>
      </c>
      <c r="V107" s="106"/>
      <c r="W107" s="46">
        <v>4523.9886822958779</v>
      </c>
      <c r="X107" s="46">
        <v>4517.2263540824579</v>
      </c>
      <c r="Y107" s="46">
        <v>4243.9814066289409</v>
      </c>
      <c r="Z107" s="46">
        <v>4004.7146321746163</v>
      </c>
      <c r="AA107" s="46">
        <v>3623.867910447761</v>
      </c>
      <c r="AB107" s="46">
        <v>3486.5843283582089</v>
      </c>
      <c r="AC107" s="46">
        <v>3453.4074626865672</v>
      </c>
      <c r="AD107" s="46">
        <v>3440.4074626865672</v>
      </c>
      <c r="AE107" s="46">
        <v>3425.9074626865672</v>
      </c>
      <c r="AF107" s="46">
        <v>3449.6574626865672</v>
      </c>
      <c r="AG107" s="46">
        <v>3462.9074626865672</v>
      </c>
      <c r="AH107" s="46">
        <v>3537.2268656716415</v>
      </c>
      <c r="AI107" s="121">
        <v>3764.1564577576951</v>
      </c>
      <c r="AJ107" s="99"/>
      <c r="AN107" s="57"/>
      <c r="AO107" s="97"/>
      <c r="AT107" s="184">
        <v>3764.1564577576951</v>
      </c>
    </row>
    <row r="108" spans="1:46" s="28" customFormat="1" ht="12" customHeight="1">
      <c r="A108" s="27" t="s">
        <v>332</v>
      </c>
      <c r="B108" s="27" t="s">
        <v>171</v>
      </c>
      <c r="C108" s="106">
        <v>14.24</v>
      </c>
      <c r="D108" s="106">
        <v>14.98</v>
      </c>
      <c r="E108" s="106">
        <v>14.98</v>
      </c>
      <c r="F108" s="106">
        <v>16.23</v>
      </c>
      <c r="G108" s="156">
        <v>35</v>
      </c>
      <c r="H108" s="106"/>
      <c r="I108" s="37">
        <v>8800.9500000000007</v>
      </c>
      <c r="J108" s="37">
        <v>8784.11</v>
      </c>
      <c r="K108" s="37">
        <v>8832.8000000000011</v>
      </c>
      <c r="L108" s="37">
        <v>8825.9900000000016</v>
      </c>
      <c r="M108" s="37">
        <v>9494.5400000000009</v>
      </c>
      <c r="N108" s="37">
        <v>9321.56</v>
      </c>
      <c r="O108" s="37">
        <v>9313.43</v>
      </c>
      <c r="P108" s="37">
        <v>9264.75</v>
      </c>
      <c r="Q108" s="37">
        <v>9276.93</v>
      </c>
      <c r="R108" s="37">
        <v>9297.1999999999989</v>
      </c>
      <c r="S108" s="37">
        <v>9272.8799999999992</v>
      </c>
      <c r="T108" s="37">
        <v>9210.66</v>
      </c>
      <c r="U108" s="37">
        <v>109695.8</v>
      </c>
      <c r="V108" s="106"/>
      <c r="W108" s="46">
        <v>587.51335113484652</v>
      </c>
      <c r="X108" s="46">
        <v>586.38918558077444</v>
      </c>
      <c r="Y108" s="46">
        <v>589.63951935914554</v>
      </c>
      <c r="Z108" s="46">
        <v>589.1849132176236</v>
      </c>
      <c r="AA108" s="46">
        <v>584.99938385705491</v>
      </c>
      <c r="AB108" s="46">
        <v>574.34134319162035</v>
      </c>
      <c r="AC108" s="46">
        <v>573.84041897720272</v>
      </c>
      <c r="AD108" s="46">
        <v>570.84103512014781</v>
      </c>
      <c r="AE108" s="46">
        <v>571.59149722735674</v>
      </c>
      <c r="AF108" s="46">
        <v>572.8404189772026</v>
      </c>
      <c r="AG108" s="46">
        <v>571.34195933456556</v>
      </c>
      <c r="AH108" s="46">
        <v>567.50831792975964</v>
      </c>
      <c r="AI108" s="121">
        <v>578.33594532560835</v>
      </c>
      <c r="AJ108" s="99"/>
      <c r="AN108" s="57"/>
      <c r="AO108" s="97"/>
      <c r="AT108" s="184">
        <v>578.33594532560835</v>
      </c>
    </row>
    <row r="109" spans="1:46" s="28" customFormat="1" ht="12" customHeight="1">
      <c r="A109" s="27" t="s">
        <v>334</v>
      </c>
      <c r="B109" s="27" t="s">
        <v>172</v>
      </c>
      <c r="C109" s="106">
        <v>17.309999999999999</v>
      </c>
      <c r="D109" s="106">
        <v>18.22</v>
      </c>
      <c r="E109" s="106">
        <v>18.22</v>
      </c>
      <c r="F109" s="106">
        <v>19.739999999999998</v>
      </c>
      <c r="G109" s="156">
        <v>35</v>
      </c>
      <c r="H109" s="106"/>
      <c r="I109" s="37">
        <v>6868.9699999999993</v>
      </c>
      <c r="J109" s="37">
        <v>6873.5199999999995</v>
      </c>
      <c r="K109" s="37">
        <v>6868.9699999999993</v>
      </c>
      <c r="L109" s="37">
        <v>6946.43</v>
      </c>
      <c r="M109" s="37">
        <v>7545.19</v>
      </c>
      <c r="N109" s="37">
        <v>7556.36</v>
      </c>
      <c r="O109" s="37">
        <v>7514.88</v>
      </c>
      <c r="P109" s="37">
        <v>7485.29</v>
      </c>
      <c r="Q109" s="37">
        <v>7465.54</v>
      </c>
      <c r="R109" s="37">
        <v>7495.17</v>
      </c>
      <c r="S109" s="37">
        <v>7571.64</v>
      </c>
      <c r="T109" s="37">
        <v>7584.1</v>
      </c>
      <c r="U109" s="37">
        <v>87776.060000000012</v>
      </c>
      <c r="V109" s="106"/>
      <c r="W109" s="46">
        <v>377.00164654226126</v>
      </c>
      <c r="X109" s="46">
        <v>377.25137211855105</v>
      </c>
      <c r="Y109" s="46">
        <v>377.00164654226126</v>
      </c>
      <c r="Z109" s="46">
        <v>381.25301866081236</v>
      </c>
      <c r="AA109" s="46">
        <v>382.22847011144887</v>
      </c>
      <c r="AB109" s="46">
        <v>382.79432624113474</v>
      </c>
      <c r="AC109" s="46">
        <v>380.69300911854106</v>
      </c>
      <c r="AD109" s="46">
        <v>379.19402228976702</v>
      </c>
      <c r="AE109" s="46">
        <v>378.19351570415404</v>
      </c>
      <c r="AF109" s="46">
        <v>379.69452887537994</v>
      </c>
      <c r="AG109" s="46">
        <v>383.56838905775084</v>
      </c>
      <c r="AH109" s="46">
        <v>384.19959473150965</v>
      </c>
      <c r="AI109" s="121">
        <v>380.25612833279769</v>
      </c>
      <c r="AJ109" s="99"/>
      <c r="AN109" s="57"/>
      <c r="AO109" s="97"/>
      <c r="AT109" s="184">
        <v>380.25612833279769</v>
      </c>
    </row>
    <row r="110" spans="1:46" s="28" customFormat="1" ht="12" customHeight="1">
      <c r="A110" s="27" t="s">
        <v>336</v>
      </c>
      <c r="B110" s="27" t="s">
        <v>173</v>
      </c>
      <c r="C110" s="106">
        <v>20.07</v>
      </c>
      <c r="D110" s="106">
        <v>21.12</v>
      </c>
      <c r="E110" s="106">
        <v>21.12</v>
      </c>
      <c r="F110" s="106">
        <v>22.88</v>
      </c>
      <c r="G110" s="156">
        <v>35</v>
      </c>
      <c r="H110" s="106"/>
      <c r="I110" s="37">
        <v>12182.330000000002</v>
      </c>
      <c r="J110" s="37">
        <v>12144.32</v>
      </c>
      <c r="K110" s="37">
        <v>12214.130000000001</v>
      </c>
      <c r="L110" s="37">
        <v>12148.130000000001</v>
      </c>
      <c r="M110" s="37">
        <v>13597.490000000002</v>
      </c>
      <c r="N110" s="37">
        <v>13343.61</v>
      </c>
      <c r="O110" s="37">
        <v>13339.8</v>
      </c>
      <c r="P110" s="37">
        <v>13366.490000000002</v>
      </c>
      <c r="Q110" s="37">
        <v>13406.53</v>
      </c>
      <c r="R110" s="37">
        <v>13512.35</v>
      </c>
      <c r="S110" s="37">
        <v>13578.13</v>
      </c>
      <c r="T110" s="37">
        <v>13618.17</v>
      </c>
      <c r="U110" s="37">
        <v>156451.48000000004</v>
      </c>
      <c r="V110" s="106"/>
      <c r="W110" s="46">
        <v>576.81486742424249</v>
      </c>
      <c r="X110" s="46">
        <v>575.0151515151515</v>
      </c>
      <c r="Y110" s="46">
        <v>578.32054924242425</v>
      </c>
      <c r="Z110" s="46">
        <v>575.19554924242425</v>
      </c>
      <c r="AA110" s="46">
        <v>594.29589160839168</v>
      </c>
      <c r="AB110" s="46">
        <v>583.19973776223776</v>
      </c>
      <c r="AC110" s="46">
        <v>583.03321678321674</v>
      </c>
      <c r="AD110" s="46">
        <v>584.19973776223787</v>
      </c>
      <c r="AE110" s="46">
        <v>585.94973776223776</v>
      </c>
      <c r="AF110" s="46">
        <v>590.57473776223776</v>
      </c>
      <c r="AG110" s="46">
        <v>593.44973776223776</v>
      </c>
      <c r="AH110" s="46">
        <v>595.19973776223776</v>
      </c>
      <c r="AI110" s="121">
        <v>584.6040543657731</v>
      </c>
      <c r="AJ110" s="99"/>
      <c r="AN110" s="57"/>
      <c r="AO110" s="97"/>
      <c r="AT110" s="184">
        <v>584.6040543657731</v>
      </c>
    </row>
    <row r="111" spans="1:46" s="28" customFormat="1" ht="12" customHeight="1">
      <c r="A111" s="27" t="s">
        <v>338</v>
      </c>
      <c r="B111" s="27" t="s">
        <v>174</v>
      </c>
      <c r="C111" s="106">
        <v>26.76</v>
      </c>
      <c r="D111" s="106">
        <v>28.16</v>
      </c>
      <c r="E111" s="106">
        <v>28.16</v>
      </c>
      <c r="F111" s="106">
        <v>30.51</v>
      </c>
      <c r="G111" s="156">
        <v>35</v>
      </c>
      <c r="H111" s="106"/>
      <c r="I111" s="37">
        <v>503.76</v>
      </c>
      <c r="J111" s="37">
        <v>503.76</v>
      </c>
      <c r="K111" s="37">
        <v>503.76</v>
      </c>
      <c r="L111" s="37">
        <v>503.76</v>
      </c>
      <c r="M111" s="37">
        <v>935.6</v>
      </c>
      <c r="N111" s="37">
        <v>541.36</v>
      </c>
      <c r="O111" s="37">
        <v>541.36</v>
      </c>
      <c r="P111" s="37">
        <v>549.18000000000006</v>
      </c>
      <c r="Q111" s="37">
        <v>549.18000000000006</v>
      </c>
      <c r="R111" s="37">
        <v>549.18000000000006</v>
      </c>
      <c r="S111" s="37">
        <v>549.18000000000006</v>
      </c>
      <c r="T111" s="37">
        <v>549.18000000000006</v>
      </c>
      <c r="U111" s="37">
        <v>6779.2600000000011</v>
      </c>
      <c r="V111" s="106"/>
      <c r="W111" s="46">
        <v>17.889204545454547</v>
      </c>
      <c r="X111" s="46">
        <v>17.889204545454547</v>
      </c>
      <c r="Y111" s="46">
        <v>17.889204545454547</v>
      </c>
      <c r="Z111" s="46">
        <v>17.889204545454547</v>
      </c>
      <c r="AA111" s="46">
        <v>30.665355621107832</v>
      </c>
      <c r="AB111" s="46">
        <v>17.743690593248115</v>
      </c>
      <c r="AC111" s="46">
        <v>17.743690593248115</v>
      </c>
      <c r="AD111" s="46">
        <v>18</v>
      </c>
      <c r="AE111" s="46">
        <v>18</v>
      </c>
      <c r="AF111" s="46">
        <v>18</v>
      </c>
      <c r="AG111" s="46">
        <v>18</v>
      </c>
      <c r="AH111" s="46">
        <v>18</v>
      </c>
      <c r="AI111" s="121">
        <v>18.97579624911852</v>
      </c>
      <c r="AJ111" s="99"/>
      <c r="AN111" s="57"/>
      <c r="AO111" s="97"/>
      <c r="AT111" s="184">
        <v>18.97579624911852</v>
      </c>
    </row>
    <row r="112" spans="1:46" s="28" customFormat="1" ht="12" customHeight="1">
      <c r="A112" s="27" t="s">
        <v>331</v>
      </c>
      <c r="B112" s="27" t="s">
        <v>175</v>
      </c>
      <c r="C112" s="106">
        <v>0.44</v>
      </c>
      <c r="D112" s="106">
        <v>0.47</v>
      </c>
      <c r="E112" s="106">
        <v>0.47</v>
      </c>
      <c r="F112" s="106">
        <v>0.51</v>
      </c>
      <c r="G112" s="156">
        <v>35</v>
      </c>
      <c r="H112" s="106"/>
      <c r="I112" s="37">
        <v>592.20000000000005</v>
      </c>
      <c r="J112" s="37">
        <v>799.47</v>
      </c>
      <c r="K112" s="37">
        <v>715.34</v>
      </c>
      <c r="L112" s="37">
        <v>705.47</v>
      </c>
      <c r="M112" s="37">
        <v>815.55</v>
      </c>
      <c r="N112" s="37">
        <v>620.84999999999991</v>
      </c>
      <c r="O112" s="37">
        <v>514.85</v>
      </c>
      <c r="P112" s="37">
        <v>493.68000000000006</v>
      </c>
      <c r="Q112" s="37">
        <v>417.18</v>
      </c>
      <c r="R112" s="37">
        <v>375.36</v>
      </c>
      <c r="S112" s="37">
        <v>509.64</v>
      </c>
      <c r="T112" s="37">
        <v>505.91999999999996</v>
      </c>
      <c r="U112" s="37">
        <v>7065.510000000002</v>
      </c>
      <c r="V112" s="106"/>
      <c r="W112" s="46">
        <v>1260.0000000000002</v>
      </c>
      <c r="X112" s="46">
        <v>1701.0000000000002</v>
      </c>
      <c r="Y112" s="46">
        <v>1522.0000000000002</v>
      </c>
      <c r="Z112" s="46">
        <v>1501.0000000000002</v>
      </c>
      <c r="AA112" s="46">
        <v>1599.1176470588234</v>
      </c>
      <c r="AB112" s="46">
        <v>1217.3529411764705</v>
      </c>
      <c r="AC112" s="46">
        <v>1009.5098039215686</v>
      </c>
      <c r="AD112" s="46">
        <v>968.00000000000011</v>
      </c>
      <c r="AE112" s="46">
        <v>818</v>
      </c>
      <c r="AF112" s="46">
        <v>736</v>
      </c>
      <c r="AG112" s="46">
        <v>999.29411764705878</v>
      </c>
      <c r="AH112" s="46">
        <v>991.99999999999989</v>
      </c>
      <c r="AI112" s="121">
        <v>1193.606209150327</v>
      </c>
      <c r="AJ112" s="99"/>
      <c r="AN112" s="57"/>
      <c r="AO112" s="97"/>
      <c r="AT112" s="184">
        <v>1193.606209150327</v>
      </c>
    </row>
    <row r="113" spans="1:16371" s="28" customFormat="1" ht="12" customHeight="1">
      <c r="A113" s="27" t="s">
        <v>333</v>
      </c>
      <c r="B113" s="27" t="s">
        <v>176</v>
      </c>
      <c r="C113" s="106">
        <v>0.65</v>
      </c>
      <c r="D113" s="106">
        <v>0.69</v>
      </c>
      <c r="E113" s="106">
        <v>0.69</v>
      </c>
      <c r="F113" s="106">
        <v>0.75</v>
      </c>
      <c r="G113" s="156">
        <v>35</v>
      </c>
      <c r="H113" s="106"/>
      <c r="I113" s="37">
        <v>0</v>
      </c>
      <c r="J113" s="37">
        <v>0</v>
      </c>
      <c r="K113" s="37">
        <v>0</v>
      </c>
      <c r="L113" s="37">
        <v>0</v>
      </c>
      <c r="M113" s="37">
        <v>0</v>
      </c>
      <c r="N113" s="37">
        <v>0</v>
      </c>
      <c r="O113" s="37">
        <v>0</v>
      </c>
      <c r="P113" s="37">
        <v>0</v>
      </c>
      <c r="Q113" s="37">
        <v>11.25</v>
      </c>
      <c r="R113" s="37">
        <v>37.5</v>
      </c>
      <c r="S113" s="37">
        <v>0</v>
      </c>
      <c r="T113" s="37">
        <v>10.5</v>
      </c>
      <c r="U113" s="37">
        <v>59.25</v>
      </c>
      <c r="V113" s="106"/>
      <c r="W113" s="46">
        <v>0</v>
      </c>
      <c r="X113" s="46">
        <v>0</v>
      </c>
      <c r="Y113" s="46">
        <v>0</v>
      </c>
      <c r="Z113" s="46">
        <v>0</v>
      </c>
      <c r="AA113" s="46">
        <v>0</v>
      </c>
      <c r="AB113" s="46">
        <v>0</v>
      </c>
      <c r="AC113" s="46">
        <v>0</v>
      </c>
      <c r="AD113" s="46">
        <v>0</v>
      </c>
      <c r="AE113" s="46">
        <v>15</v>
      </c>
      <c r="AF113" s="46">
        <v>50</v>
      </c>
      <c r="AG113" s="46">
        <v>0</v>
      </c>
      <c r="AH113" s="46">
        <v>14</v>
      </c>
      <c r="AI113" s="121">
        <v>6.583333333333333</v>
      </c>
      <c r="AJ113" s="99"/>
      <c r="AN113" s="57"/>
      <c r="AO113" s="97"/>
      <c r="AT113" s="184">
        <v>6.583333333333333</v>
      </c>
    </row>
    <row r="114" spans="1:16371" s="28" customFormat="1" ht="12" customHeight="1">
      <c r="A114" s="27" t="s">
        <v>335</v>
      </c>
      <c r="B114" s="27" t="s">
        <v>177</v>
      </c>
      <c r="C114" s="106">
        <v>0.74</v>
      </c>
      <c r="D114" s="106">
        <v>0.78</v>
      </c>
      <c r="E114" s="106">
        <v>0.78</v>
      </c>
      <c r="F114" s="106">
        <v>0.85</v>
      </c>
      <c r="G114" s="156">
        <v>35</v>
      </c>
      <c r="H114" s="106"/>
      <c r="I114" s="37">
        <v>35.879999999999995</v>
      </c>
      <c r="J114" s="37">
        <v>23.4</v>
      </c>
      <c r="K114" s="37">
        <v>0</v>
      </c>
      <c r="L114" s="37">
        <v>31.980000000000004</v>
      </c>
      <c r="M114" s="37">
        <v>-0.78</v>
      </c>
      <c r="N114" s="37">
        <v>3.3999999999999986</v>
      </c>
      <c r="O114" s="37">
        <v>10.199999999999999</v>
      </c>
      <c r="P114" s="37">
        <v>0</v>
      </c>
      <c r="Q114" s="37">
        <v>0</v>
      </c>
      <c r="R114" s="37">
        <v>0</v>
      </c>
      <c r="S114" s="37">
        <v>0</v>
      </c>
      <c r="T114" s="37">
        <v>0</v>
      </c>
      <c r="U114" s="37">
        <v>104.08</v>
      </c>
      <c r="V114" s="106"/>
      <c r="W114" s="46">
        <v>45.999999999999993</v>
      </c>
      <c r="X114" s="46">
        <v>29.999999999999996</v>
      </c>
      <c r="Y114" s="46">
        <v>0</v>
      </c>
      <c r="Z114" s="46">
        <v>41.000000000000007</v>
      </c>
      <c r="AA114" s="46">
        <v>-0.91764705882352948</v>
      </c>
      <c r="AB114" s="46">
        <v>3.9999999999999982</v>
      </c>
      <c r="AC114" s="46">
        <v>12</v>
      </c>
      <c r="AD114" s="46">
        <v>0</v>
      </c>
      <c r="AE114" s="46">
        <v>0</v>
      </c>
      <c r="AF114" s="46">
        <v>0</v>
      </c>
      <c r="AG114" s="46">
        <v>0</v>
      </c>
      <c r="AH114" s="46">
        <v>0</v>
      </c>
      <c r="AI114" s="121">
        <v>11.006862745098038</v>
      </c>
      <c r="AJ114" s="99"/>
      <c r="AN114" s="57"/>
      <c r="AO114" s="97"/>
      <c r="AT114" s="184">
        <v>11.006862745098038</v>
      </c>
    </row>
    <row r="115" spans="1:16371" s="28" customFormat="1" ht="12" customHeight="1">
      <c r="A115" s="27" t="s">
        <v>337</v>
      </c>
      <c r="B115" s="27" t="s">
        <v>178</v>
      </c>
      <c r="C115" s="106">
        <v>1.0900000000000001</v>
      </c>
      <c r="D115" s="106">
        <v>1.1399999999999999</v>
      </c>
      <c r="E115" s="106">
        <v>1.1399999999999999</v>
      </c>
      <c r="F115" s="106">
        <v>1.24</v>
      </c>
      <c r="G115" s="156">
        <v>35</v>
      </c>
      <c r="H115" s="106"/>
      <c r="I115" s="37">
        <v>39.900000000000006</v>
      </c>
      <c r="J115" s="37">
        <v>6.84</v>
      </c>
      <c r="K115" s="37">
        <v>3.42</v>
      </c>
      <c r="L115" s="37">
        <v>126.53999999999996</v>
      </c>
      <c r="M115" s="37">
        <v>59.52</v>
      </c>
      <c r="N115" s="37">
        <v>0</v>
      </c>
      <c r="O115" s="37">
        <v>0</v>
      </c>
      <c r="P115" s="37">
        <v>0</v>
      </c>
      <c r="Q115" s="37">
        <v>22.320000000000007</v>
      </c>
      <c r="R115" s="37">
        <v>64.48</v>
      </c>
      <c r="S115" s="37">
        <v>88.04</v>
      </c>
      <c r="T115" s="37">
        <v>79.36</v>
      </c>
      <c r="U115" s="37">
        <v>490.42000000000007</v>
      </c>
      <c r="V115" s="106"/>
      <c r="W115" s="46">
        <v>35.000000000000007</v>
      </c>
      <c r="X115" s="46">
        <v>6</v>
      </c>
      <c r="Y115" s="46">
        <v>3</v>
      </c>
      <c r="Z115" s="46">
        <v>110.99999999999997</v>
      </c>
      <c r="AA115" s="46">
        <v>48</v>
      </c>
      <c r="AB115" s="46">
        <v>0</v>
      </c>
      <c r="AC115" s="46">
        <v>0</v>
      </c>
      <c r="AD115" s="46">
        <v>0</v>
      </c>
      <c r="AE115" s="46">
        <v>18.000000000000007</v>
      </c>
      <c r="AF115" s="46">
        <v>52.000000000000007</v>
      </c>
      <c r="AG115" s="46">
        <v>71</v>
      </c>
      <c r="AH115" s="46">
        <v>64</v>
      </c>
      <c r="AI115" s="121">
        <v>34</v>
      </c>
      <c r="AJ115" s="99"/>
      <c r="AN115" s="57"/>
      <c r="AO115" s="97"/>
      <c r="AT115" s="184">
        <v>34</v>
      </c>
    </row>
    <row r="116" spans="1:16371" s="28" customFormat="1" ht="12" customHeight="1">
      <c r="A116" s="27" t="s">
        <v>478</v>
      </c>
      <c r="B116" s="27" t="s">
        <v>440</v>
      </c>
      <c r="C116" s="106">
        <v>4.24</v>
      </c>
      <c r="D116" s="106">
        <v>4.24</v>
      </c>
      <c r="E116" s="106">
        <v>4.24</v>
      </c>
      <c r="F116" s="106">
        <v>4.59</v>
      </c>
      <c r="G116" s="156">
        <v>21</v>
      </c>
      <c r="H116" s="114"/>
      <c r="I116" s="37">
        <v>97.52</v>
      </c>
      <c r="J116" s="37">
        <v>99.64</v>
      </c>
      <c r="K116" s="37">
        <v>103.88000000000001</v>
      </c>
      <c r="L116" s="37">
        <v>89.04</v>
      </c>
      <c r="M116" s="37">
        <v>89.04</v>
      </c>
      <c r="N116" s="37">
        <v>89.04</v>
      </c>
      <c r="O116" s="37">
        <v>89.04</v>
      </c>
      <c r="P116" s="37">
        <v>91.16</v>
      </c>
      <c r="Q116" s="37">
        <v>89.04</v>
      </c>
      <c r="R116" s="37">
        <v>84.8</v>
      </c>
      <c r="S116" s="37">
        <v>84.8</v>
      </c>
      <c r="T116" s="37">
        <v>80.56</v>
      </c>
      <c r="U116" s="37">
        <v>1087.56</v>
      </c>
      <c r="V116" s="114"/>
      <c r="W116" s="46">
        <v>22.999999999999996</v>
      </c>
      <c r="X116" s="46">
        <v>23.5</v>
      </c>
      <c r="Y116" s="46">
        <v>24.5</v>
      </c>
      <c r="Z116" s="46">
        <v>21</v>
      </c>
      <c r="AA116" s="46">
        <v>19.398692810457518</v>
      </c>
      <c r="AB116" s="46">
        <v>19.398692810457518</v>
      </c>
      <c r="AC116" s="46">
        <v>19.398692810457518</v>
      </c>
      <c r="AD116" s="46">
        <v>19.860566448801741</v>
      </c>
      <c r="AE116" s="46">
        <v>19.398692810457518</v>
      </c>
      <c r="AF116" s="46">
        <v>18.474945533769063</v>
      </c>
      <c r="AG116" s="46">
        <v>18.474945533769063</v>
      </c>
      <c r="AH116" s="46">
        <v>17.55119825708061</v>
      </c>
      <c r="AI116" s="121">
        <v>20.329702251270877</v>
      </c>
      <c r="AJ116" s="99"/>
      <c r="AL116" s="99"/>
      <c r="AM116" s="99"/>
      <c r="AN116" s="99"/>
      <c r="AO116" s="99"/>
      <c r="AP116" s="99"/>
      <c r="AQ116" s="99"/>
      <c r="AR116" s="99"/>
      <c r="AS116" s="99"/>
      <c r="AT116" s="184">
        <v>20.329702251270877</v>
      </c>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c r="IN116" s="99"/>
      <c r="IO116" s="99"/>
      <c r="IP116" s="99"/>
      <c r="IQ116" s="99"/>
      <c r="IR116" s="99"/>
      <c r="IS116" s="99"/>
      <c r="IT116" s="99"/>
      <c r="IU116" s="99"/>
      <c r="IV116" s="99"/>
      <c r="IW116" s="99"/>
      <c r="IX116" s="99"/>
      <c r="IY116" s="99"/>
      <c r="IZ116" s="99"/>
      <c r="JA116" s="99"/>
      <c r="JB116" s="99"/>
      <c r="JC116" s="99"/>
      <c r="JD116" s="99"/>
      <c r="JE116" s="99"/>
      <c r="JF116" s="99"/>
      <c r="JG116" s="99"/>
      <c r="JH116" s="99"/>
      <c r="JI116" s="99"/>
      <c r="JJ116" s="99"/>
      <c r="JK116" s="99"/>
      <c r="JL116" s="99"/>
      <c r="JM116" s="99"/>
      <c r="JN116" s="99"/>
      <c r="JO116" s="99"/>
      <c r="JP116" s="99"/>
      <c r="JQ116" s="99"/>
      <c r="JR116" s="99"/>
      <c r="JS116" s="99"/>
      <c r="JT116" s="99"/>
      <c r="JU116" s="99"/>
      <c r="JV116" s="99"/>
      <c r="JW116" s="99"/>
      <c r="JX116" s="99"/>
      <c r="JY116" s="99"/>
      <c r="JZ116" s="99"/>
      <c r="KA116" s="99"/>
      <c r="KB116" s="99"/>
      <c r="KC116" s="99"/>
      <c r="KD116" s="99"/>
      <c r="KE116" s="99"/>
      <c r="KF116" s="99"/>
      <c r="KG116" s="99"/>
      <c r="KH116" s="99"/>
      <c r="KI116" s="99"/>
      <c r="KJ116" s="99"/>
      <c r="KK116" s="99"/>
      <c r="KL116" s="99"/>
      <c r="KM116" s="99"/>
      <c r="KN116" s="99"/>
      <c r="KO116" s="99"/>
      <c r="KP116" s="99"/>
      <c r="KQ116" s="99"/>
      <c r="KR116" s="99"/>
      <c r="KS116" s="99"/>
      <c r="KT116" s="99"/>
      <c r="KU116" s="99"/>
      <c r="KV116" s="99"/>
      <c r="KW116" s="99"/>
      <c r="KX116" s="99"/>
      <c r="KY116" s="99"/>
      <c r="KZ116" s="99"/>
      <c r="LA116" s="99"/>
      <c r="LB116" s="99"/>
      <c r="LC116" s="99"/>
      <c r="LD116" s="99"/>
      <c r="LE116" s="99"/>
      <c r="LF116" s="99"/>
      <c r="LG116" s="99"/>
      <c r="LH116" s="99"/>
      <c r="LI116" s="99"/>
      <c r="LJ116" s="99"/>
      <c r="LK116" s="99"/>
      <c r="LL116" s="99"/>
      <c r="LM116" s="99"/>
      <c r="LN116" s="99"/>
      <c r="LO116" s="99"/>
      <c r="LP116" s="99"/>
      <c r="LQ116" s="99"/>
      <c r="LR116" s="99"/>
      <c r="LS116" s="99"/>
      <c r="LT116" s="99"/>
      <c r="LU116" s="99"/>
      <c r="LV116" s="99"/>
      <c r="LW116" s="99"/>
      <c r="LX116" s="99"/>
      <c r="LY116" s="99"/>
      <c r="LZ116" s="99"/>
      <c r="MA116" s="99"/>
      <c r="MB116" s="99"/>
      <c r="MC116" s="99"/>
      <c r="MD116" s="99"/>
      <c r="ME116" s="99"/>
      <c r="MF116" s="99"/>
      <c r="MG116" s="99"/>
      <c r="MH116" s="99"/>
      <c r="MI116" s="99"/>
      <c r="MJ116" s="99"/>
      <c r="MK116" s="99"/>
      <c r="ML116" s="99"/>
      <c r="MM116" s="99"/>
      <c r="MN116" s="99"/>
      <c r="MO116" s="99"/>
      <c r="MP116" s="99"/>
      <c r="MQ116" s="99"/>
      <c r="MR116" s="99"/>
      <c r="MS116" s="99"/>
      <c r="MT116" s="99"/>
      <c r="MU116" s="99"/>
      <c r="MV116" s="99"/>
      <c r="MW116" s="99"/>
      <c r="MX116" s="99"/>
      <c r="MY116" s="99"/>
      <c r="MZ116" s="99"/>
      <c r="NA116" s="99"/>
      <c r="NB116" s="99"/>
      <c r="NC116" s="99"/>
      <c r="ND116" s="99"/>
      <c r="NE116" s="99"/>
      <c r="NF116" s="99"/>
      <c r="NG116" s="99"/>
      <c r="NH116" s="99"/>
      <c r="NI116" s="99"/>
      <c r="NJ116" s="99"/>
      <c r="NK116" s="99"/>
      <c r="NL116" s="99"/>
      <c r="NM116" s="99"/>
      <c r="NN116" s="99"/>
      <c r="NO116" s="99"/>
      <c r="NP116" s="99"/>
      <c r="NQ116" s="99"/>
      <c r="NR116" s="99"/>
      <c r="NS116" s="99"/>
      <c r="NT116" s="99"/>
      <c r="NU116" s="99"/>
      <c r="NV116" s="99"/>
      <c r="NW116" s="99"/>
      <c r="NX116" s="99"/>
      <c r="NY116" s="99"/>
      <c r="NZ116" s="99"/>
      <c r="OA116" s="99"/>
      <c r="OB116" s="99"/>
      <c r="OC116" s="99"/>
      <c r="OD116" s="99"/>
      <c r="OE116" s="99"/>
      <c r="OF116" s="99"/>
      <c r="OG116" s="99"/>
      <c r="OH116" s="99"/>
      <c r="OI116" s="99"/>
      <c r="OJ116" s="99"/>
      <c r="OK116" s="99"/>
      <c r="OL116" s="99"/>
      <c r="OM116" s="99"/>
      <c r="ON116" s="99"/>
      <c r="OO116" s="99"/>
      <c r="OP116" s="99"/>
      <c r="OQ116" s="99"/>
      <c r="OR116" s="99"/>
      <c r="OS116" s="99"/>
      <c r="OT116" s="99"/>
      <c r="OU116" s="99"/>
      <c r="OV116" s="99"/>
      <c r="OW116" s="99"/>
      <c r="OX116" s="99"/>
      <c r="OY116" s="99"/>
      <c r="OZ116" s="99"/>
      <c r="PA116" s="99"/>
      <c r="PB116" s="99"/>
      <c r="PC116" s="99"/>
      <c r="PD116" s="99"/>
      <c r="PE116" s="99"/>
      <c r="PF116" s="99"/>
      <c r="PG116" s="99"/>
      <c r="PH116" s="99"/>
      <c r="PI116" s="99"/>
      <c r="PJ116" s="99"/>
      <c r="PK116" s="99"/>
      <c r="PL116" s="99"/>
      <c r="PM116" s="99"/>
      <c r="PN116" s="99"/>
      <c r="PO116" s="99"/>
      <c r="PP116" s="99"/>
      <c r="PQ116" s="99"/>
      <c r="PR116" s="99"/>
      <c r="PS116" s="99"/>
      <c r="PT116" s="99"/>
      <c r="PU116" s="99"/>
      <c r="PV116" s="99"/>
      <c r="PW116" s="99"/>
      <c r="PX116" s="99"/>
      <c r="PY116" s="99"/>
      <c r="PZ116" s="99"/>
      <c r="QA116" s="99"/>
      <c r="QB116" s="99"/>
      <c r="QC116" s="99"/>
      <c r="QD116" s="99"/>
      <c r="QE116" s="99"/>
      <c r="QF116" s="99"/>
      <c r="QG116" s="99"/>
      <c r="QH116" s="99"/>
      <c r="QI116" s="99"/>
      <c r="QJ116" s="99"/>
      <c r="QK116" s="99"/>
      <c r="QL116" s="99"/>
      <c r="QM116" s="99"/>
      <c r="QN116" s="99"/>
      <c r="QO116" s="99"/>
      <c r="QP116" s="99"/>
      <c r="QQ116" s="99"/>
      <c r="QR116" s="99"/>
      <c r="QS116" s="99"/>
      <c r="QT116" s="99"/>
      <c r="QU116" s="99"/>
      <c r="QV116" s="99"/>
      <c r="QW116" s="99"/>
      <c r="QX116" s="99"/>
      <c r="QY116" s="99"/>
      <c r="QZ116" s="99"/>
      <c r="RA116" s="99"/>
      <c r="RB116" s="99"/>
      <c r="RC116" s="99"/>
      <c r="RD116" s="99"/>
      <c r="RE116" s="99"/>
      <c r="RF116" s="99"/>
      <c r="RG116" s="99"/>
      <c r="RH116" s="99"/>
      <c r="RI116" s="99"/>
      <c r="RJ116" s="99"/>
      <c r="RK116" s="99"/>
      <c r="RL116" s="99"/>
      <c r="RM116" s="99"/>
      <c r="RN116" s="99"/>
      <c r="RO116" s="99"/>
      <c r="RP116" s="99"/>
      <c r="RQ116" s="99"/>
      <c r="RR116" s="99"/>
      <c r="RS116" s="99"/>
      <c r="RT116" s="99"/>
      <c r="RU116" s="99"/>
      <c r="RV116" s="99"/>
      <c r="RW116" s="99"/>
      <c r="RX116" s="99"/>
      <c r="RY116" s="99"/>
      <c r="RZ116" s="99"/>
      <c r="SA116" s="99"/>
      <c r="SB116" s="99"/>
      <c r="SC116" s="99"/>
      <c r="SD116" s="99"/>
      <c r="SE116" s="99"/>
      <c r="SF116" s="99"/>
      <c r="SG116" s="99"/>
      <c r="SH116" s="99"/>
      <c r="SI116" s="99"/>
      <c r="SJ116" s="99"/>
      <c r="SK116" s="99"/>
      <c r="SL116" s="99"/>
      <c r="SM116" s="99"/>
      <c r="SN116" s="99"/>
      <c r="SO116" s="99"/>
      <c r="SP116" s="99"/>
      <c r="SQ116" s="99"/>
      <c r="SR116" s="99"/>
      <c r="SS116" s="99"/>
      <c r="ST116" s="99"/>
      <c r="SU116" s="99"/>
      <c r="SV116" s="99"/>
      <c r="SW116" s="99"/>
      <c r="SX116" s="99"/>
      <c r="SY116" s="99"/>
      <c r="SZ116" s="99"/>
      <c r="TA116" s="99"/>
      <c r="TB116" s="99"/>
      <c r="TC116" s="99"/>
      <c r="TD116" s="99"/>
      <c r="TE116" s="99"/>
      <c r="TF116" s="99"/>
      <c r="TG116" s="99"/>
      <c r="TH116" s="99"/>
      <c r="TI116" s="99"/>
      <c r="TJ116" s="99"/>
      <c r="TK116" s="99"/>
      <c r="TL116" s="99"/>
      <c r="TM116" s="99"/>
      <c r="TN116" s="99"/>
      <c r="TO116" s="99"/>
      <c r="TP116" s="99"/>
      <c r="TQ116" s="99"/>
      <c r="TR116" s="99"/>
      <c r="TS116" s="99"/>
      <c r="TT116" s="99"/>
      <c r="TU116" s="99"/>
      <c r="TV116" s="99"/>
      <c r="TW116" s="99"/>
      <c r="TX116" s="99"/>
      <c r="TY116" s="99"/>
      <c r="TZ116" s="99"/>
      <c r="UA116" s="99"/>
      <c r="UB116" s="99"/>
      <c r="UC116" s="99"/>
      <c r="UD116" s="99"/>
      <c r="UE116" s="99"/>
      <c r="UF116" s="99"/>
      <c r="UG116" s="99"/>
      <c r="UH116" s="99"/>
      <c r="UI116" s="99"/>
      <c r="UJ116" s="99"/>
      <c r="UK116" s="99"/>
      <c r="UL116" s="99"/>
      <c r="UM116" s="99"/>
      <c r="UN116" s="99"/>
      <c r="UO116" s="99"/>
      <c r="UP116" s="99"/>
      <c r="UQ116" s="99"/>
      <c r="UR116" s="99"/>
      <c r="US116" s="99"/>
      <c r="UT116" s="99"/>
      <c r="UU116" s="99"/>
      <c r="UV116" s="99"/>
      <c r="UW116" s="99"/>
      <c r="UX116" s="99"/>
      <c r="UY116" s="99"/>
      <c r="UZ116" s="99"/>
      <c r="VA116" s="99"/>
      <c r="VB116" s="99"/>
      <c r="VC116" s="99"/>
      <c r="VD116" s="99"/>
      <c r="VE116" s="99"/>
      <c r="VF116" s="99"/>
      <c r="VG116" s="99"/>
      <c r="VH116" s="99"/>
      <c r="VI116" s="99"/>
      <c r="VJ116" s="99"/>
      <c r="VK116" s="99"/>
      <c r="VL116" s="99"/>
      <c r="VM116" s="99"/>
      <c r="VN116" s="99"/>
      <c r="VO116" s="99"/>
      <c r="VP116" s="99"/>
      <c r="VQ116" s="99"/>
      <c r="VR116" s="99"/>
      <c r="VS116" s="99"/>
      <c r="VT116" s="99"/>
      <c r="VU116" s="99"/>
      <c r="VV116" s="99"/>
      <c r="VW116" s="99"/>
      <c r="VX116" s="99"/>
      <c r="VY116" s="99"/>
      <c r="VZ116" s="99"/>
      <c r="WA116" s="99"/>
      <c r="WB116" s="99"/>
      <c r="WC116" s="99"/>
      <c r="WD116" s="99"/>
      <c r="WE116" s="99"/>
      <c r="WF116" s="99"/>
      <c r="WG116" s="99"/>
      <c r="WH116" s="99"/>
      <c r="WI116" s="99"/>
      <c r="WJ116" s="99"/>
      <c r="WK116" s="99"/>
      <c r="WL116" s="99"/>
      <c r="WM116" s="99"/>
      <c r="WN116" s="99"/>
      <c r="WO116" s="99"/>
      <c r="WP116" s="99"/>
      <c r="WQ116" s="99"/>
      <c r="WR116" s="99"/>
      <c r="WS116" s="99"/>
      <c r="WT116" s="99"/>
      <c r="WU116" s="99"/>
      <c r="WV116" s="99"/>
      <c r="WW116" s="99"/>
      <c r="WX116" s="99"/>
      <c r="WY116" s="99"/>
      <c r="WZ116" s="99"/>
      <c r="XA116" s="99"/>
      <c r="XB116" s="99"/>
      <c r="XC116" s="99"/>
      <c r="XD116" s="99"/>
      <c r="XE116" s="99"/>
      <c r="XF116" s="99"/>
      <c r="XG116" s="99"/>
      <c r="XH116" s="99"/>
      <c r="XI116" s="99"/>
      <c r="XJ116" s="99"/>
      <c r="XK116" s="99"/>
      <c r="XL116" s="99"/>
      <c r="XM116" s="99"/>
      <c r="XN116" s="99"/>
      <c r="XO116" s="99"/>
      <c r="XP116" s="99"/>
      <c r="XQ116" s="99"/>
      <c r="XR116" s="99"/>
      <c r="XS116" s="99"/>
      <c r="XT116" s="99"/>
      <c r="XU116" s="99"/>
      <c r="XV116" s="99"/>
      <c r="XW116" s="99"/>
      <c r="XX116" s="99"/>
      <c r="XY116" s="99"/>
      <c r="XZ116" s="99"/>
      <c r="YA116" s="99"/>
      <c r="YB116" s="99"/>
      <c r="YC116" s="99"/>
      <c r="YD116" s="99"/>
      <c r="YE116" s="99"/>
      <c r="YF116" s="99"/>
      <c r="YG116" s="99"/>
      <c r="YH116" s="99"/>
      <c r="YI116" s="99"/>
      <c r="YJ116" s="99"/>
      <c r="YK116" s="99"/>
      <c r="YL116" s="99"/>
      <c r="YM116" s="99"/>
      <c r="YN116" s="99"/>
      <c r="YO116" s="99"/>
      <c r="YP116" s="99"/>
      <c r="YQ116" s="99"/>
      <c r="YR116" s="99"/>
      <c r="YS116" s="99"/>
      <c r="YT116" s="99"/>
      <c r="YU116" s="99"/>
      <c r="YV116" s="99"/>
      <c r="YW116" s="99"/>
      <c r="YX116" s="99"/>
      <c r="YY116" s="99"/>
      <c r="YZ116" s="99"/>
      <c r="ZA116" s="99"/>
      <c r="ZB116" s="99"/>
      <c r="ZC116" s="99"/>
      <c r="ZD116" s="99"/>
      <c r="ZE116" s="99"/>
      <c r="ZF116" s="99"/>
      <c r="ZG116" s="99"/>
      <c r="ZH116" s="99"/>
      <c r="ZI116" s="99"/>
      <c r="ZJ116" s="99"/>
      <c r="ZK116" s="99"/>
      <c r="ZL116" s="99"/>
      <c r="ZM116" s="99"/>
      <c r="ZN116" s="99"/>
      <c r="ZO116" s="99"/>
      <c r="ZP116" s="99"/>
      <c r="ZQ116" s="99"/>
      <c r="ZR116" s="99"/>
      <c r="ZS116" s="99"/>
      <c r="ZT116" s="99"/>
      <c r="ZU116" s="99"/>
      <c r="ZV116" s="99"/>
      <c r="ZW116" s="99"/>
      <c r="ZX116" s="99"/>
      <c r="ZY116" s="99"/>
      <c r="ZZ116" s="99"/>
      <c r="AAA116" s="99"/>
      <c r="AAB116" s="99"/>
      <c r="AAC116" s="99"/>
      <c r="AAD116" s="99"/>
      <c r="AAE116" s="99"/>
      <c r="AAF116" s="99"/>
      <c r="AAG116" s="99"/>
      <c r="AAH116" s="99"/>
      <c r="AAI116" s="99"/>
      <c r="AAJ116" s="99"/>
      <c r="AAK116" s="99"/>
      <c r="AAL116" s="99"/>
      <c r="AAM116" s="99"/>
      <c r="AAN116" s="99"/>
      <c r="AAO116" s="99"/>
      <c r="AAP116" s="99"/>
      <c r="AAQ116" s="99"/>
      <c r="AAR116" s="99"/>
      <c r="AAS116" s="99"/>
      <c r="AAT116" s="99"/>
      <c r="AAU116" s="99"/>
      <c r="AAV116" s="99"/>
      <c r="AAW116" s="99"/>
      <c r="AAX116" s="99"/>
      <c r="AAY116" s="99"/>
      <c r="AAZ116" s="99"/>
      <c r="ABA116" s="99"/>
      <c r="ABB116" s="99"/>
      <c r="ABC116" s="99"/>
      <c r="ABD116" s="99"/>
      <c r="ABE116" s="99"/>
      <c r="ABF116" s="99"/>
      <c r="ABG116" s="99"/>
      <c r="ABH116" s="99"/>
      <c r="ABI116" s="99"/>
      <c r="ABJ116" s="99"/>
      <c r="ABK116" s="99"/>
      <c r="ABL116" s="99"/>
      <c r="ABM116" s="99"/>
      <c r="ABN116" s="99"/>
      <c r="ABO116" s="99"/>
      <c r="ABP116" s="99"/>
      <c r="ABQ116" s="99"/>
      <c r="ABR116" s="99"/>
      <c r="ABS116" s="99"/>
      <c r="ABT116" s="99"/>
      <c r="ABU116" s="99"/>
      <c r="ABV116" s="99"/>
      <c r="ABW116" s="99"/>
      <c r="ABX116" s="99"/>
      <c r="ABY116" s="99"/>
      <c r="ABZ116" s="99"/>
      <c r="ACA116" s="99"/>
      <c r="ACB116" s="99"/>
      <c r="ACC116" s="99"/>
      <c r="ACD116" s="99"/>
      <c r="ACE116" s="99"/>
      <c r="ACF116" s="99"/>
      <c r="ACG116" s="99"/>
      <c r="ACH116" s="99"/>
      <c r="ACI116" s="99"/>
      <c r="ACJ116" s="99"/>
      <c r="ACK116" s="99"/>
      <c r="ACL116" s="99"/>
      <c r="ACM116" s="99"/>
      <c r="ACN116" s="99"/>
      <c r="ACO116" s="99"/>
      <c r="ACP116" s="99"/>
      <c r="ACQ116" s="99"/>
      <c r="ACR116" s="99"/>
      <c r="ACS116" s="99"/>
      <c r="ACT116" s="99"/>
      <c r="ACU116" s="99"/>
      <c r="ACV116" s="99"/>
      <c r="ACW116" s="99"/>
      <c r="ACX116" s="99"/>
      <c r="ACY116" s="99"/>
      <c r="ACZ116" s="99"/>
      <c r="ADA116" s="99"/>
      <c r="ADB116" s="99"/>
      <c r="ADC116" s="99"/>
      <c r="ADD116" s="99"/>
      <c r="ADE116" s="99"/>
      <c r="ADF116" s="99"/>
      <c r="ADG116" s="99"/>
      <c r="ADH116" s="99"/>
      <c r="ADI116" s="99"/>
      <c r="ADJ116" s="99"/>
      <c r="ADK116" s="99"/>
      <c r="ADL116" s="99"/>
      <c r="ADM116" s="99"/>
      <c r="ADN116" s="99"/>
      <c r="ADO116" s="99"/>
      <c r="ADP116" s="99"/>
      <c r="ADQ116" s="99"/>
      <c r="ADR116" s="99"/>
      <c r="ADS116" s="99"/>
      <c r="ADT116" s="99"/>
      <c r="ADU116" s="99"/>
      <c r="ADV116" s="99"/>
      <c r="ADW116" s="99"/>
      <c r="ADX116" s="99"/>
      <c r="ADY116" s="99"/>
      <c r="ADZ116" s="99"/>
      <c r="AEA116" s="99"/>
      <c r="AEB116" s="99"/>
      <c r="AEC116" s="99"/>
      <c r="AED116" s="99"/>
      <c r="AEE116" s="99"/>
      <c r="AEF116" s="99"/>
      <c r="AEG116" s="99"/>
      <c r="AEH116" s="99"/>
      <c r="AEI116" s="99"/>
      <c r="AEJ116" s="99"/>
      <c r="AEK116" s="99"/>
      <c r="AEL116" s="99"/>
      <c r="AEM116" s="99"/>
      <c r="AEN116" s="99"/>
      <c r="AEO116" s="99"/>
      <c r="AEP116" s="99"/>
      <c r="AEQ116" s="99"/>
      <c r="AER116" s="99"/>
      <c r="AES116" s="99"/>
      <c r="AET116" s="99"/>
      <c r="AEU116" s="99"/>
      <c r="AEV116" s="99"/>
      <c r="AEW116" s="99"/>
      <c r="AEX116" s="99"/>
      <c r="AEY116" s="99"/>
      <c r="AEZ116" s="99"/>
      <c r="AFA116" s="99"/>
      <c r="AFB116" s="99"/>
      <c r="AFC116" s="99"/>
      <c r="AFD116" s="99"/>
      <c r="AFE116" s="99"/>
      <c r="AFF116" s="99"/>
      <c r="AFG116" s="99"/>
      <c r="AFH116" s="99"/>
      <c r="AFI116" s="99"/>
      <c r="AFJ116" s="99"/>
      <c r="AFK116" s="99"/>
      <c r="AFL116" s="99"/>
      <c r="AFM116" s="99"/>
      <c r="AFN116" s="99"/>
      <c r="AFO116" s="99"/>
      <c r="AFP116" s="99"/>
      <c r="AFQ116" s="99"/>
      <c r="AFR116" s="99"/>
      <c r="AFS116" s="99"/>
      <c r="AFT116" s="99"/>
      <c r="AFU116" s="99"/>
      <c r="AFV116" s="99"/>
      <c r="AFW116" s="99"/>
      <c r="AFX116" s="99"/>
      <c r="AFY116" s="99"/>
      <c r="AFZ116" s="99"/>
      <c r="AGA116" s="99"/>
      <c r="AGB116" s="99"/>
      <c r="AGC116" s="99"/>
      <c r="AGD116" s="99"/>
      <c r="AGE116" s="99"/>
      <c r="AGF116" s="99"/>
      <c r="AGG116" s="99"/>
      <c r="AGH116" s="99"/>
      <c r="AGI116" s="99"/>
      <c r="AGJ116" s="99"/>
      <c r="AGK116" s="99"/>
      <c r="AGL116" s="99"/>
      <c r="AGM116" s="99"/>
      <c r="AGN116" s="99"/>
      <c r="AGO116" s="99"/>
      <c r="AGP116" s="99"/>
      <c r="AGQ116" s="99"/>
      <c r="AGR116" s="99"/>
      <c r="AGS116" s="99"/>
      <c r="AGT116" s="99"/>
      <c r="AGU116" s="99"/>
      <c r="AGV116" s="99"/>
      <c r="AGW116" s="99"/>
      <c r="AGX116" s="99"/>
      <c r="AGY116" s="99"/>
      <c r="AGZ116" s="99"/>
      <c r="AHA116" s="99"/>
      <c r="AHB116" s="99"/>
      <c r="AHC116" s="99"/>
      <c r="AHD116" s="99"/>
      <c r="AHE116" s="99"/>
      <c r="AHF116" s="99"/>
      <c r="AHG116" s="99"/>
      <c r="AHH116" s="99"/>
      <c r="AHI116" s="99"/>
      <c r="AHJ116" s="99"/>
      <c r="AHK116" s="99"/>
      <c r="AHL116" s="99"/>
      <c r="AHM116" s="99"/>
      <c r="AHN116" s="99"/>
      <c r="AHO116" s="99"/>
      <c r="AHP116" s="99"/>
      <c r="AHQ116" s="99"/>
      <c r="AHR116" s="99"/>
      <c r="AHS116" s="99"/>
      <c r="AHT116" s="99"/>
      <c r="AHU116" s="99"/>
      <c r="AHV116" s="99"/>
      <c r="AHW116" s="99"/>
      <c r="AHX116" s="99"/>
      <c r="AHY116" s="99"/>
      <c r="AHZ116" s="99"/>
      <c r="AIA116" s="99"/>
      <c r="AIB116" s="99"/>
      <c r="AIC116" s="99"/>
      <c r="AID116" s="99"/>
      <c r="AIE116" s="99"/>
      <c r="AIF116" s="99"/>
      <c r="AIG116" s="99"/>
      <c r="AIH116" s="99"/>
      <c r="AII116" s="99"/>
      <c r="AIJ116" s="99"/>
      <c r="AIK116" s="99"/>
      <c r="AIL116" s="99"/>
      <c r="AIM116" s="99"/>
      <c r="AIN116" s="99"/>
      <c r="AIO116" s="99"/>
      <c r="AIP116" s="99"/>
      <c r="AIQ116" s="99"/>
      <c r="AIR116" s="99"/>
      <c r="AIS116" s="99"/>
      <c r="AIT116" s="99"/>
      <c r="AIU116" s="99"/>
      <c r="AIV116" s="99"/>
      <c r="AIW116" s="99"/>
      <c r="AIX116" s="99"/>
      <c r="AIY116" s="99"/>
      <c r="AIZ116" s="99"/>
      <c r="AJA116" s="99"/>
      <c r="AJB116" s="99"/>
      <c r="AJC116" s="99"/>
      <c r="AJD116" s="99"/>
      <c r="AJE116" s="99"/>
      <c r="AJF116" s="99"/>
      <c r="AJG116" s="99"/>
      <c r="AJH116" s="99"/>
      <c r="AJI116" s="99"/>
      <c r="AJJ116" s="99"/>
      <c r="AJK116" s="99"/>
      <c r="AJL116" s="99"/>
      <c r="AJM116" s="99"/>
      <c r="AJN116" s="99"/>
      <c r="AJO116" s="99"/>
      <c r="AJP116" s="99"/>
      <c r="AJQ116" s="99"/>
      <c r="AJR116" s="99"/>
      <c r="AJS116" s="99"/>
      <c r="AJT116" s="99"/>
      <c r="AJU116" s="99"/>
      <c r="AJV116" s="99"/>
      <c r="AJW116" s="99"/>
      <c r="AJX116" s="99"/>
      <c r="AJY116" s="99"/>
      <c r="AJZ116" s="99"/>
      <c r="AKA116" s="99"/>
      <c r="AKB116" s="99"/>
      <c r="AKC116" s="99"/>
      <c r="AKD116" s="99"/>
      <c r="AKE116" s="99"/>
      <c r="AKF116" s="99"/>
      <c r="AKG116" s="99"/>
      <c r="AKH116" s="99"/>
      <c r="AKI116" s="99"/>
      <c r="AKJ116" s="99"/>
      <c r="AKK116" s="99"/>
      <c r="AKL116" s="99"/>
      <c r="AKM116" s="99"/>
      <c r="AKN116" s="99"/>
      <c r="AKO116" s="99"/>
      <c r="AKP116" s="99"/>
      <c r="AKQ116" s="99"/>
      <c r="AKR116" s="99"/>
      <c r="AKS116" s="99"/>
      <c r="AKT116" s="99"/>
      <c r="AKU116" s="99"/>
      <c r="AKV116" s="99"/>
      <c r="AKW116" s="99"/>
      <c r="AKX116" s="99"/>
      <c r="AKY116" s="99"/>
      <c r="AKZ116" s="99"/>
      <c r="ALA116" s="99"/>
      <c r="ALB116" s="99"/>
      <c r="ALC116" s="99"/>
      <c r="ALD116" s="99"/>
      <c r="ALE116" s="99"/>
      <c r="ALF116" s="99"/>
      <c r="ALG116" s="99"/>
      <c r="ALH116" s="99"/>
      <c r="ALI116" s="99"/>
      <c r="ALJ116" s="99"/>
      <c r="ALK116" s="99"/>
      <c r="ALL116" s="99"/>
      <c r="ALM116" s="99"/>
      <c r="ALN116" s="99"/>
      <c r="ALO116" s="99"/>
      <c r="ALP116" s="99"/>
      <c r="ALQ116" s="99"/>
      <c r="ALR116" s="99"/>
      <c r="ALS116" s="99"/>
      <c r="ALT116" s="99"/>
      <c r="ALU116" s="99"/>
      <c r="ALV116" s="99"/>
      <c r="ALW116" s="99"/>
      <c r="ALX116" s="99"/>
      <c r="ALY116" s="99"/>
      <c r="ALZ116" s="99"/>
      <c r="AMA116" s="99"/>
      <c r="AMB116" s="99"/>
      <c r="AMC116" s="99"/>
      <c r="AMD116" s="99"/>
      <c r="AME116" s="99"/>
      <c r="AMF116" s="99"/>
      <c r="AMG116" s="99"/>
      <c r="AMH116" s="99"/>
      <c r="AMI116" s="99"/>
      <c r="AMJ116" s="99"/>
      <c r="AMK116" s="99"/>
      <c r="AML116" s="99"/>
      <c r="AMM116" s="99"/>
      <c r="AMN116" s="99"/>
      <c r="AMO116" s="99"/>
      <c r="AMP116" s="99"/>
      <c r="AMQ116" s="99"/>
      <c r="AMR116" s="99"/>
      <c r="AMS116" s="99"/>
      <c r="AMT116" s="99"/>
      <c r="AMU116" s="99"/>
      <c r="AMV116" s="99"/>
      <c r="AMW116" s="99"/>
      <c r="AMX116" s="99"/>
      <c r="AMY116" s="99"/>
      <c r="AMZ116" s="99"/>
      <c r="ANA116" s="99"/>
      <c r="ANB116" s="99"/>
      <c r="ANC116" s="99"/>
      <c r="AND116" s="99"/>
      <c r="ANE116" s="99"/>
      <c r="ANF116" s="99"/>
      <c r="ANG116" s="99"/>
      <c r="ANH116" s="99"/>
      <c r="ANI116" s="99"/>
      <c r="ANJ116" s="99"/>
      <c r="ANK116" s="99"/>
      <c r="ANL116" s="99"/>
      <c r="ANM116" s="99"/>
      <c r="ANN116" s="99"/>
      <c r="ANO116" s="99"/>
      <c r="ANP116" s="99"/>
      <c r="ANQ116" s="99"/>
      <c r="ANR116" s="99"/>
      <c r="ANS116" s="99"/>
      <c r="ANT116" s="99"/>
      <c r="ANU116" s="99"/>
      <c r="ANV116" s="99"/>
      <c r="ANW116" s="99"/>
      <c r="ANX116" s="99"/>
      <c r="ANY116" s="99"/>
      <c r="ANZ116" s="99"/>
      <c r="AOA116" s="99"/>
      <c r="AOB116" s="99"/>
      <c r="AOC116" s="99"/>
      <c r="AOD116" s="99"/>
      <c r="AOE116" s="99"/>
      <c r="AOF116" s="99"/>
      <c r="AOG116" s="99"/>
      <c r="AOH116" s="99"/>
      <c r="AOI116" s="99"/>
      <c r="AOJ116" s="99"/>
      <c r="AOK116" s="99"/>
      <c r="AOL116" s="99"/>
      <c r="AOM116" s="99"/>
      <c r="AON116" s="99"/>
      <c r="AOO116" s="99"/>
      <c r="AOP116" s="99"/>
      <c r="AOQ116" s="99"/>
      <c r="AOR116" s="99"/>
      <c r="AOS116" s="99"/>
      <c r="AOT116" s="99"/>
      <c r="AOU116" s="99"/>
      <c r="AOV116" s="99"/>
      <c r="AOW116" s="99"/>
      <c r="AOX116" s="99"/>
      <c r="AOY116" s="99"/>
      <c r="AOZ116" s="99"/>
      <c r="APA116" s="99"/>
      <c r="APB116" s="99"/>
      <c r="APC116" s="99"/>
      <c r="APD116" s="99"/>
      <c r="APE116" s="99"/>
      <c r="APF116" s="99"/>
      <c r="APG116" s="99"/>
      <c r="APH116" s="99"/>
      <c r="API116" s="99"/>
      <c r="APJ116" s="99"/>
      <c r="APK116" s="99"/>
      <c r="APL116" s="99"/>
      <c r="APM116" s="99"/>
      <c r="APN116" s="99"/>
      <c r="APO116" s="99"/>
      <c r="APP116" s="99"/>
      <c r="APQ116" s="99"/>
      <c r="APR116" s="99"/>
      <c r="APS116" s="99"/>
      <c r="APT116" s="99"/>
      <c r="APU116" s="99"/>
      <c r="APV116" s="99"/>
      <c r="APW116" s="99"/>
      <c r="APX116" s="99"/>
      <c r="APY116" s="99"/>
      <c r="APZ116" s="99"/>
      <c r="AQA116" s="99"/>
      <c r="AQB116" s="99"/>
      <c r="AQC116" s="99"/>
      <c r="AQD116" s="99"/>
      <c r="AQE116" s="99"/>
      <c r="AQF116" s="99"/>
      <c r="AQG116" s="99"/>
      <c r="AQH116" s="99"/>
      <c r="AQI116" s="99"/>
      <c r="AQJ116" s="99"/>
      <c r="AQK116" s="99"/>
      <c r="AQL116" s="99"/>
      <c r="AQM116" s="99"/>
      <c r="AQN116" s="99"/>
      <c r="AQO116" s="99"/>
      <c r="AQP116" s="99"/>
      <c r="AQQ116" s="99"/>
      <c r="AQR116" s="99"/>
      <c r="AQS116" s="99"/>
      <c r="AQT116" s="99"/>
      <c r="AQU116" s="99"/>
      <c r="AQV116" s="99"/>
      <c r="AQW116" s="99"/>
      <c r="AQX116" s="99"/>
      <c r="AQY116" s="99"/>
      <c r="AQZ116" s="99"/>
      <c r="ARA116" s="99"/>
      <c r="ARB116" s="99"/>
      <c r="ARC116" s="99"/>
      <c r="ARD116" s="99"/>
      <c r="ARE116" s="99"/>
      <c r="ARF116" s="99"/>
      <c r="ARG116" s="99"/>
      <c r="ARH116" s="99"/>
      <c r="ARI116" s="99"/>
      <c r="ARJ116" s="99"/>
      <c r="ARK116" s="99"/>
      <c r="ARL116" s="99"/>
      <c r="ARM116" s="99"/>
      <c r="ARN116" s="99"/>
      <c r="ARO116" s="99"/>
      <c r="ARP116" s="99"/>
      <c r="ARQ116" s="99"/>
      <c r="ARR116" s="99"/>
      <c r="ARS116" s="99"/>
      <c r="ART116" s="99"/>
      <c r="ARU116" s="99"/>
      <c r="ARV116" s="99"/>
      <c r="ARW116" s="99"/>
      <c r="ARX116" s="99"/>
      <c r="ARY116" s="99"/>
      <c r="ARZ116" s="99"/>
      <c r="ASA116" s="99"/>
      <c r="ASB116" s="99"/>
      <c r="ASC116" s="99"/>
      <c r="ASD116" s="99"/>
      <c r="ASE116" s="99"/>
      <c r="ASF116" s="99"/>
      <c r="ASG116" s="99"/>
      <c r="ASH116" s="99"/>
      <c r="ASI116" s="99"/>
      <c r="ASJ116" s="99"/>
      <c r="ASK116" s="99"/>
      <c r="ASL116" s="99"/>
      <c r="ASM116" s="99"/>
      <c r="ASN116" s="99"/>
      <c r="ASO116" s="99"/>
      <c r="ASP116" s="99"/>
      <c r="ASQ116" s="99"/>
      <c r="ASR116" s="99"/>
      <c r="ASS116" s="99"/>
      <c r="AST116" s="99"/>
      <c r="ASU116" s="99"/>
      <c r="ASV116" s="99"/>
      <c r="ASW116" s="99"/>
      <c r="ASX116" s="99"/>
      <c r="ASY116" s="99"/>
      <c r="ASZ116" s="99"/>
      <c r="ATA116" s="99"/>
      <c r="ATB116" s="99"/>
      <c r="ATC116" s="99"/>
      <c r="ATD116" s="99"/>
      <c r="ATE116" s="99"/>
      <c r="ATF116" s="99"/>
      <c r="ATG116" s="99"/>
      <c r="ATH116" s="99"/>
      <c r="ATI116" s="99"/>
      <c r="ATJ116" s="99"/>
      <c r="ATK116" s="99"/>
      <c r="ATL116" s="99"/>
      <c r="ATM116" s="99"/>
      <c r="ATN116" s="99"/>
      <c r="ATO116" s="99"/>
      <c r="ATP116" s="99"/>
      <c r="ATQ116" s="99"/>
      <c r="ATR116" s="99"/>
      <c r="ATS116" s="99"/>
      <c r="ATT116" s="99"/>
      <c r="ATU116" s="99"/>
      <c r="ATV116" s="99"/>
      <c r="ATW116" s="99"/>
      <c r="ATX116" s="99"/>
      <c r="ATY116" s="99"/>
      <c r="ATZ116" s="99"/>
      <c r="AUA116" s="99"/>
      <c r="AUB116" s="99"/>
      <c r="AUC116" s="99"/>
      <c r="AUD116" s="99"/>
      <c r="AUE116" s="99"/>
      <c r="AUF116" s="99"/>
      <c r="AUG116" s="99"/>
      <c r="AUH116" s="99"/>
      <c r="AUI116" s="99"/>
      <c r="AUJ116" s="99"/>
      <c r="AUK116" s="99"/>
      <c r="AUL116" s="99"/>
      <c r="AUM116" s="99"/>
      <c r="AUN116" s="99"/>
      <c r="AUO116" s="99"/>
      <c r="AUP116" s="99"/>
      <c r="AUQ116" s="99"/>
      <c r="AUR116" s="99"/>
      <c r="AUS116" s="99"/>
      <c r="AUT116" s="99"/>
      <c r="AUU116" s="99"/>
      <c r="AUV116" s="99"/>
      <c r="AUW116" s="99"/>
      <c r="AUX116" s="99"/>
      <c r="AUY116" s="99"/>
      <c r="AUZ116" s="99"/>
      <c r="AVA116" s="99"/>
      <c r="AVB116" s="99"/>
      <c r="AVC116" s="99"/>
      <c r="AVD116" s="99"/>
      <c r="AVE116" s="99"/>
      <c r="AVF116" s="99"/>
      <c r="AVG116" s="99"/>
      <c r="AVH116" s="99"/>
      <c r="AVI116" s="99"/>
      <c r="AVJ116" s="99"/>
      <c r="AVK116" s="99"/>
      <c r="AVL116" s="99"/>
      <c r="AVM116" s="99"/>
      <c r="AVN116" s="99"/>
      <c r="AVO116" s="99"/>
      <c r="AVP116" s="99"/>
      <c r="AVQ116" s="99"/>
      <c r="AVR116" s="99"/>
      <c r="AVS116" s="99"/>
      <c r="AVT116" s="99"/>
      <c r="AVU116" s="99"/>
      <c r="AVV116" s="99"/>
      <c r="AVW116" s="99"/>
      <c r="AVX116" s="99"/>
      <c r="AVY116" s="99"/>
      <c r="AVZ116" s="99"/>
      <c r="AWA116" s="99"/>
      <c r="AWB116" s="99"/>
      <c r="AWC116" s="99"/>
      <c r="AWD116" s="99"/>
      <c r="AWE116" s="99"/>
      <c r="AWF116" s="99"/>
      <c r="AWG116" s="99"/>
      <c r="AWH116" s="99"/>
      <c r="AWI116" s="99"/>
      <c r="AWJ116" s="99"/>
      <c r="AWK116" s="99"/>
      <c r="AWL116" s="99"/>
      <c r="AWM116" s="99"/>
      <c r="AWN116" s="99"/>
      <c r="AWO116" s="99"/>
      <c r="AWP116" s="99"/>
      <c r="AWQ116" s="99"/>
      <c r="AWR116" s="99"/>
      <c r="AWS116" s="99"/>
      <c r="AWT116" s="99"/>
      <c r="AWU116" s="99"/>
      <c r="AWV116" s="99"/>
      <c r="AWW116" s="99"/>
      <c r="AWX116" s="99"/>
      <c r="AWY116" s="99"/>
      <c r="AWZ116" s="99"/>
      <c r="AXA116" s="99"/>
      <c r="AXB116" s="99"/>
      <c r="AXC116" s="99"/>
      <c r="AXD116" s="99"/>
      <c r="AXE116" s="99"/>
      <c r="AXF116" s="99"/>
      <c r="AXG116" s="99"/>
      <c r="AXH116" s="99"/>
      <c r="AXI116" s="99"/>
      <c r="AXJ116" s="99"/>
      <c r="AXK116" s="99"/>
      <c r="AXL116" s="99"/>
      <c r="AXM116" s="99"/>
      <c r="AXN116" s="99"/>
      <c r="AXO116" s="99"/>
      <c r="AXP116" s="99"/>
      <c r="AXQ116" s="99"/>
      <c r="AXR116" s="99"/>
      <c r="AXS116" s="99"/>
      <c r="AXT116" s="99"/>
      <c r="AXU116" s="99"/>
      <c r="AXV116" s="99"/>
      <c r="AXW116" s="99"/>
      <c r="AXX116" s="99"/>
      <c r="AXY116" s="99"/>
      <c r="AXZ116" s="99"/>
      <c r="AYA116" s="99"/>
      <c r="AYB116" s="99"/>
      <c r="AYC116" s="99"/>
      <c r="AYD116" s="99"/>
      <c r="AYE116" s="99"/>
      <c r="AYF116" s="99"/>
      <c r="AYG116" s="99"/>
      <c r="AYH116" s="99"/>
      <c r="AYI116" s="99"/>
      <c r="AYJ116" s="99"/>
      <c r="AYK116" s="99"/>
      <c r="AYL116" s="99"/>
      <c r="AYM116" s="99"/>
      <c r="AYN116" s="99"/>
      <c r="AYO116" s="99"/>
      <c r="AYP116" s="99"/>
      <c r="AYQ116" s="99"/>
      <c r="AYR116" s="99"/>
      <c r="AYS116" s="99"/>
      <c r="AYT116" s="99"/>
      <c r="AYU116" s="99"/>
      <c r="AYV116" s="99"/>
      <c r="AYW116" s="99"/>
      <c r="AYX116" s="99"/>
      <c r="AYY116" s="99"/>
      <c r="AYZ116" s="99"/>
      <c r="AZA116" s="99"/>
      <c r="AZB116" s="99"/>
      <c r="AZC116" s="99"/>
      <c r="AZD116" s="99"/>
      <c r="AZE116" s="99"/>
      <c r="AZF116" s="99"/>
      <c r="AZG116" s="99"/>
      <c r="AZH116" s="99"/>
      <c r="AZI116" s="99"/>
      <c r="AZJ116" s="99"/>
      <c r="AZK116" s="99"/>
      <c r="AZL116" s="99"/>
      <c r="AZM116" s="99"/>
      <c r="AZN116" s="99"/>
      <c r="AZO116" s="99"/>
      <c r="AZP116" s="99"/>
      <c r="AZQ116" s="99"/>
      <c r="AZR116" s="99"/>
      <c r="AZS116" s="99"/>
      <c r="AZT116" s="99"/>
      <c r="AZU116" s="99"/>
      <c r="AZV116" s="99"/>
      <c r="AZW116" s="99"/>
      <c r="AZX116" s="99"/>
      <c r="AZY116" s="99"/>
      <c r="AZZ116" s="99"/>
      <c r="BAA116" s="99"/>
      <c r="BAB116" s="99"/>
      <c r="BAC116" s="99"/>
      <c r="BAD116" s="99"/>
      <c r="BAE116" s="99"/>
      <c r="BAF116" s="99"/>
      <c r="BAG116" s="99"/>
      <c r="BAH116" s="99"/>
      <c r="BAI116" s="99"/>
      <c r="BAJ116" s="99"/>
      <c r="BAK116" s="99"/>
      <c r="BAL116" s="99"/>
      <c r="BAM116" s="99"/>
      <c r="BAN116" s="99"/>
      <c r="BAO116" s="99"/>
      <c r="BAP116" s="99"/>
      <c r="BAQ116" s="99"/>
      <c r="BAR116" s="99"/>
      <c r="BAS116" s="99"/>
      <c r="BAT116" s="99"/>
      <c r="BAU116" s="99"/>
      <c r="BAV116" s="99"/>
      <c r="BAW116" s="99"/>
      <c r="BAX116" s="99"/>
      <c r="BAY116" s="99"/>
      <c r="BAZ116" s="99"/>
      <c r="BBA116" s="99"/>
      <c r="BBB116" s="99"/>
      <c r="BBC116" s="99"/>
      <c r="BBD116" s="99"/>
      <c r="BBE116" s="99"/>
      <c r="BBF116" s="99"/>
      <c r="BBG116" s="99"/>
      <c r="BBH116" s="99"/>
      <c r="BBI116" s="99"/>
      <c r="BBJ116" s="99"/>
      <c r="BBK116" s="99"/>
      <c r="BBL116" s="99"/>
      <c r="BBM116" s="99"/>
      <c r="BBN116" s="99"/>
      <c r="BBO116" s="99"/>
      <c r="BBP116" s="99"/>
      <c r="BBQ116" s="99"/>
      <c r="BBR116" s="99"/>
      <c r="BBS116" s="99"/>
      <c r="BBT116" s="99"/>
      <c r="BBU116" s="99"/>
      <c r="BBV116" s="99"/>
      <c r="BBW116" s="99"/>
      <c r="BBX116" s="99"/>
      <c r="BBY116" s="99"/>
      <c r="BBZ116" s="99"/>
      <c r="BCA116" s="99"/>
      <c r="BCB116" s="99"/>
      <c r="BCC116" s="99"/>
      <c r="BCD116" s="99"/>
      <c r="BCE116" s="99"/>
      <c r="BCF116" s="99"/>
      <c r="BCG116" s="99"/>
      <c r="BCH116" s="99"/>
      <c r="BCI116" s="99"/>
      <c r="BCJ116" s="99"/>
      <c r="BCK116" s="99"/>
      <c r="BCL116" s="99"/>
      <c r="BCM116" s="99"/>
      <c r="BCN116" s="99"/>
      <c r="BCO116" s="99"/>
      <c r="BCP116" s="99"/>
      <c r="BCQ116" s="99"/>
      <c r="BCR116" s="99"/>
      <c r="BCS116" s="99"/>
      <c r="BCT116" s="99"/>
      <c r="BCU116" s="99"/>
      <c r="BCV116" s="99"/>
      <c r="BCW116" s="99"/>
      <c r="BCX116" s="99"/>
      <c r="BCY116" s="99"/>
      <c r="BCZ116" s="99"/>
      <c r="BDA116" s="99"/>
      <c r="BDB116" s="99"/>
      <c r="BDC116" s="99"/>
      <c r="BDD116" s="99"/>
      <c r="BDE116" s="99"/>
      <c r="BDF116" s="99"/>
      <c r="BDG116" s="99"/>
      <c r="BDH116" s="99"/>
      <c r="BDI116" s="99"/>
      <c r="BDJ116" s="99"/>
      <c r="BDK116" s="99"/>
      <c r="BDL116" s="99"/>
      <c r="BDM116" s="99"/>
      <c r="BDN116" s="99"/>
      <c r="BDO116" s="99"/>
      <c r="BDP116" s="99"/>
      <c r="BDQ116" s="99"/>
      <c r="BDR116" s="99"/>
      <c r="BDS116" s="99"/>
      <c r="BDT116" s="99"/>
      <c r="BDU116" s="99"/>
      <c r="BDV116" s="99"/>
      <c r="BDW116" s="99"/>
      <c r="BDX116" s="99"/>
      <c r="BDY116" s="99"/>
      <c r="BDZ116" s="99"/>
      <c r="BEA116" s="99"/>
      <c r="BEB116" s="99"/>
      <c r="BEC116" s="99"/>
      <c r="BED116" s="99"/>
      <c r="BEE116" s="99"/>
      <c r="BEF116" s="99"/>
      <c r="BEG116" s="99"/>
      <c r="BEH116" s="99"/>
      <c r="BEI116" s="99"/>
      <c r="BEJ116" s="99"/>
      <c r="BEK116" s="99"/>
      <c r="BEL116" s="99"/>
      <c r="BEM116" s="99"/>
      <c r="BEN116" s="99"/>
      <c r="BEO116" s="99"/>
      <c r="BEP116" s="99"/>
      <c r="BEQ116" s="99"/>
      <c r="BER116" s="99"/>
      <c r="BES116" s="99"/>
      <c r="BET116" s="99"/>
      <c r="BEU116" s="99"/>
      <c r="BEV116" s="99"/>
      <c r="BEW116" s="99"/>
      <c r="BEX116" s="99"/>
      <c r="BEY116" s="99"/>
      <c r="BEZ116" s="99"/>
      <c r="BFA116" s="99"/>
      <c r="BFB116" s="99"/>
      <c r="BFC116" s="99"/>
      <c r="BFD116" s="99"/>
      <c r="BFE116" s="99"/>
      <c r="BFF116" s="99"/>
      <c r="BFG116" s="99"/>
      <c r="BFH116" s="99"/>
      <c r="BFI116" s="99"/>
      <c r="BFJ116" s="99"/>
      <c r="BFK116" s="99"/>
      <c r="BFL116" s="99"/>
      <c r="BFM116" s="99"/>
      <c r="BFN116" s="99"/>
      <c r="BFO116" s="99"/>
      <c r="BFP116" s="99"/>
      <c r="BFQ116" s="99"/>
      <c r="BFR116" s="99"/>
      <c r="BFS116" s="99"/>
      <c r="BFT116" s="99"/>
      <c r="BFU116" s="99"/>
      <c r="BFV116" s="99"/>
      <c r="BFW116" s="99"/>
      <c r="BFX116" s="99"/>
      <c r="BFY116" s="99"/>
      <c r="BFZ116" s="99"/>
      <c r="BGA116" s="99"/>
      <c r="BGB116" s="99"/>
      <c r="BGC116" s="99"/>
      <c r="BGD116" s="99"/>
      <c r="BGE116" s="99"/>
      <c r="BGF116" s="99"/>
      <c r="BGG116" s="99"/>
      <c r="BGH116" s="99"/>
      <c r="BGI116" s="99"/>
      <c r="BGJ116" s="99"/>
      <c r="BGK116" s="99"/>
      <c r="BGL116" s="99"/>
      <c r="BGM116" s="99"/>
      <c r="BGN116" s="99"/>
      <c r="BGO116" s="99"/>
      <c r="BGP116" s="99"/>
      <c r="BGQ116" s="99"/>
      <c r="BGR116" s="99"/>
      <c r="BGS116" s="99"/>
      <c r="BGT116" s="99"/>
      <c r="BGU116" s="99"/>
      <c r="BGV116" s="99"/>
      <c r="BGW116" s="99"/>
      <c r="BGX116" s="99"/>
      <c r="BGY116" s="99"/>
      <c r="BGZ116" s="99"/>
      <c r="BHA116" s="99"/>
      <c r="BHB116" s="99"/>
      <c r="BHC116" s="99"/>
      <c r="BHD116" s="99"/>
      <c r="BHE116" s="99"/>
      <c r="BHF116" s="99"/>
      <c r="BHG116" s="99"/>
      <c r="BHH116" s="99"/>
      <c r="BHI116" s="99"/>
      <c r="BHJ116" s="99"/>
      <c r="BHK116" s="99"/>
      <c r="BHL116" s="99"/>
      <c r="BHM116" s="99"/>
      <c r="BHN116" s="99"/>
      <c r="BHO116" s="99"/>
      <c r="BHP116" s="99"/>
      <c r="BHQ116" s="99"/>
      <c r="BHR116" s="99"/>
      <c r="BHS116" s="99"/>
      <c r="BHT116" s="99"/>
      <c r="BHU116" s="99"/>
      <c r="BHV116" s="99"/>
      <c r="BHW116" s="99"/>
      <c r="BHX116" s="99"/>
      <c r="BHY116" s="99"/>
      <c r="BHZ116" s="99"/>
      <c r="BIA116" s="99"/>
      <c r="BIB116" s="99"/>
      <c r="BIC116" s="99"/>
      <c r="BID116" s="99"/>
      <c r="BIE116" s="99"/>
      <c r="BIF116" s="99"/>
      <c r="BIG116" s="99"/>
      <c r="BIH116" s="99"/>
      <c r="BII116" s="99"/>
      <c r="BIJ116" s="99"/>
      <c r="BIK116" s="99"/>
      <c r="BIL116" s="99"/>
      <c r="BIM116" s="99"/>
      <c r="BIN116" s="99"/>
      <c r="BIO116" s="99"/>
      <c r="BIP116" s="99"/>
      <c r="BIQ116" s="99"/>
      <c r="BIR116" s="99"/>
      <c r="BIS116" s="99"/>
      <c r="BIT116" s="99"/>
      <c r="BIU116" s="99"/>
      <c r="BIV116" s="99"/>
      <c r="BIW116" s="99"/>
      <c r="BIX116" s="99"/>
      <c r="BIY116" s="99"/>
      <c r="BIZ116" s="99"/>
      <c r="BJA116" s="99"/>
      <c r="BJB116" s="99"/>
      <c r="BJC116" s="99"/>
      <c r="BJD116" s="99"/>
      <c r="BJE116" s="99"/>
      <c r="BJF116" s="99"/>
      <c r="BJG116" s="99"/>
      <c r="BJH116" s="99"/>
      <c r="BJI116" s="99"/>
      <c r="BJJ116" s="99"/>
      <c r="BJK116" s="99"/>
      <c r="BJL116" s="99"/>
      <c r="BJM116" s="99"/>
      <c r="BJN116" s="99"/>
      <c r="BJO116" s="99"/>
      <c r="BJP116" s="99"/>
      <c r="BJQ116" s="99"/>
      <c r="BJR116" s="99"/>
      <c r="BJS116" s="99"/>
      <c r="BJT116" s="99"/>
      <c r="BJU116" s="99"/>
      <c r="BJV116" s="99"/>
      <c r="BJW116" s="99"/>
      <c r="BJX116" s="99"/>
      <c r="BJY116" s="99"/>
      <c r="BJZ116" s="99"/>
      <c r="BKA116" s="99"/>
      <c r="BKB116" s="99"/>
      <c r="BKC116" s="99"/>
      <c r="BKD116" s="99"/>
      <c r="BKE116" s="99"/>
      <c r="BKF116" s="99"/>
      <c r="BKG116" s="99"/>
      <c r="BKH116" s="99"/>
      <c r="BKI116" s="99"/>
      <c r="BKJ116" s="99"/>
      <c r="BKK116" s="99"/>
      <c r="BKL116" s="99"/>
      <c r="BKM116" s="99"/>
      <c r="BKN116" s="99"/>
      <c r="BKO116" s="99"/>
      <c r="BKP116" s="99"/>
      <c r="BKQ116" s="99"/>
      <c r="BKR116" s="99"/>
      <c r="BKS116" s="99"/>
      <c r="BKT116" s="99"/>
      <c r="BKU116" s="99"/>
      <c r="BKV116" s="99"/>
      <c r="BKW116" s="99"/>
      <c r="BKX116" s="99"/>
      <c r="BKY116" s="99"/>
      <c r="BKZ116" s="99"/>
      <c r="BLA116" s="99"/>
      <c r="BLB116" s="99"/>
      <c r="BLC116" s="99"/>
      <c r="BLD116" s="99"/>
      <c r="BLE116" s="99"/>
      <c r="BLF116" s="99"/>
      <c r="BLG116" s="99"/>
      <c r="BLH116" s="99"/>
      <c r="BLI116" s="99"/>
      <c r="BLJ116" s="99"/>
      <c r="BLK116" s="99"/>
      <c r="BLL116" s="99"/>
      <c r="BLM116" s="99"/>
      <c r="BLN116" s="99"/>
      <c r="BLO116" s="99"/>
      <c r="BLP116" s="99"/>
      <c r="BLQ116" s="99"/>
      <c r="BLR116" s="99"/>
      <c r="BLS116" s="99"/>
      <c r="BLT116" s="99"/>
      <c r="BLU116" s="99"/>
      <c r="BLV116" s="99"/>
      <c r="BLW116" s="99"/>
      <c r="BLX116" s="99"/>
      <c r="BLY116" s="99"/>
      <c r="BLZ116" s="99"/>
      <c r="BMA116" s="99"/>
      <c r="BMB116" s="99"/>
      <c r="BMC116" s="99"/>
      <c r="BMD116" s="99"/>
      <c r="BME116" s="99"/>
      <c r="BMF116" s="99"/>
      <c r="BMG116" s="99"/>
      <c r="BMH116" s="99"/>
      <c r="BMI116" s="99"/>
      <c r="BMJ116" s="99"/>
      <c r="BMK116" s="99"/>
      <c r="BML116" s="99"/>
      <c r="BMM116" s="99"/>
      <c r="BMN116" s="99"/>
      <c r="BMO116" s="99"/>
      <c r="BMP116" s="99"/>
      <c r="BMQ116" s="99"/>
      <c r="BMR116" s="99"/>
      <c r="BMS116" s="99"/>
      <c r="BMT116" s="99"/>
      <c r="BMU116" s="99"/>
      <c r="BMV116" s="99"/>
      <c r="BMW116" s="99"/>
      <c r="BMX116" s="99"/>
      <c r="BMY116" s="99"/>
      <c r="BMZ116" s="99"/>
      <c r="BNA116" s="99"/>
      <c r="BNB116" s="99"/>
      <c r="BNC116" s="99"/>
      <c r="BND116" s="99"/>
      <c r="BNE116" s="99"/>
      <c r="BNF116" s="99"/>
      <c r="BNG116" s="99"/>
      <c r="BNH116" s="99"/>
      <c r="BNI116" s="99"/>
      <c r="BNJ116" s="99"/>
      <c r="BNK116" s="99"/>
      <c r="BNL116" s="99"/>
      <c r="BNM116" s="99"/>
      <c r="BNN116" s="99"/>
      <c r="BNO116" s="99"/>
      <c r="BNP116" s="99"/>
      <c r="BNQ116" s="99"/>
      <c r="BNR116" s="99"/>
      <c r="BNS116" s="99"/>
      <c r="BNT116" s="99"/>
      <c r="BNU116" s="99"/>
      <c r="BNV116" s="99"/>
      <c r="BNW116" s="99"/>
      <c r="BNX116" s="99"/>
      <c r="BNY116" s="99"/>
      <c r="BNZ116" s="99"/>
      <c r="BOA116" s="99"/>
      <c r="BOB116" s="99"/>
      <c r="BOC116" s="99"/>
      <c r="BOD116" s="99"/>
      <c r="BOE116" s="99"/>
      <c r="BOF116" s="99"/>
      <c r="BOG116" s="99"/>
      <c r="BOH116" s="99"/>
      <c r="BOI116" s="99"/>
      <c r="BOJ116" s="99"/>
      <c r="BOK116" s="99"/>
      <c r="BOL116" s="99"/>
      <c r="BOM116" s="99"/>
      <c r="BON116" s="99"/>
      <c r="BOO116" s="99"/>
      <c r="BOP116" s="99"/>
      <c r="BOQ116" s="99"/>
      <c r="BOR116" s="99"/>
      <c r="BOS116" s="99"/>
      <c r="BOT116" s="99"/>
      <c r="BOU116" s="99"/>
      <c r="BOV116" s="99"/>
      <c r="BOW116" s="99"/>
      <c r="BOX116" s="99"/>
      <c r="BOY116" s="99"/>
      <c r="BOZ116" s="99"/>
      <c r="BPA116" s="99"/>
      <c r="BPB116" s="99"/>
      <c r="BPC116" s="99"/>
      <c r="BPD116" s="99"/>
      <c r="BPE116" s="99"/>
      <c r="BPF116" s="99"/>
      <c r="BPG116" s="99"/>
      <c r="BPH116" s="99"/>
      <c r="BPI116" s="99"/>
      <c r="BPJ116" s="99"/>
      <c r="BPK116" s="99"/>
      <c r="BPL116" s="99"/>
      <c r="BPM116" s="99"/>
      <c r="BPN116" s="99"/>
      <c r="BPO116" s="99"/>
      <c r="BPP116" s="99"/>
      <c r="BPQ116" s="99"/>
      <c r="BPR116" s="99"/>
      <c r="BPS116" s="99"/>
      <c r="BPT116" s="99"/>
      <c r="BPU116" s="99"/>
      <c r="BPV116" s="99"/>
      <c r="BPW116" s="99"/>
      <c r="BPX116" s="99"/>
      <c r="BPY116" s="99"/>
      <c r="BPZ116" s="99"/>
      <c r="BQA116" s="99"/>
      <c r="BQB116" s="99"/>
      <c r="BQC116" s="99"/>
      <c r="BQD116" s="99"/>
      <c r="BQE116" s="99"/>
      <c r="BQF116" s="99"/>
      <c r="BQG116" s="99"/>
      <c r="BQH116" s="99"/>
      <c r="BQI116" s="99"/>
      <c r="BQJ116" s="99"/>
      <c r="BQK116" s="99"/>
      <c r="BQL116" s="99"/>
      <c r="BQM116" s="99"/>
      <c r="BQN116" s="99"/>
      <c r="BQO116" s="99"/>
      <c r="BQP116" s="99"/>
      <c r="BQQ116" s="99"/>
      <c r="BQR116" s="99"/>
      <c r="BQS116" s="99"/>
      <c r="BQT116" s="99"/>
      <c r="BQU116" s="99"/>
      <c r="BQV116" s="99"/>
      <c r="BQW116" s="99"/>
      <c r="BQX116" s="99"/>
      <c r="BQY116" s="99"/>
      <c r="BQZ116" s="99"/>
      <c r="BRA116" s="99"/>
      <c r="BRB116" s="99"/>
      <c r="BRC116" s="99"/>
      <c r="BRD116" s="99"/>
      <c r="BRE116" s="99"/>
      <c r="BRF116" s="99"/>
      <c r="BRG116" s="99"/>
      <c r="BRH116" s="99"/>
      <c r="BRI116" s="99"/>
      <c r="BRJ116" s="99"/>
      <c r="BRK116" s="99"/>
      <c r="BRL116" s="99"/>
      <c r="BRM116" s="99"/>
      <c r="BRN116" s="99"/>
      <c r="BRO116" s="99"/>
      <c r="BRP116" s="99"/>
      <c r="BRQ116" s="99"/>
      <c r="BRR116" s="99"/>
      <c r="BRS116" s="99"/>
      <c r="BRT116" s="99"/>
      <c r="BRU116" s="99"/>
      <c r="BRV116" s="99"/>
      <c r="BRW116" s="99"/>
      <c r="BRX116" s="99"/>
      <c r="BRY116" s="99"/>
      <c r="BRZ116" s="99"/>
      <c r="BSA116" s="99"/>
      <c r="BSB116" s="99"/>
      <c r="BSC116" s="99"/>
      <c r="BSD116" s="99"/>
      <c r="BSE116" s="99"/>
      <c r="BSF116" s="99"/>
      <c r="BSG116" s="99"/>
      <c r="BSH116" s="99"/>
      <c r="BSI116" s="99"/>
      <c r="BSJ116" s="99"/>
      <c r="BSK116" s="99"/>
      <c r="BSL116" s="99"/>
      <c r="BSM116" s="99"/>
      <c r="BSN116" s="99"/>
      <c r="BSO116" s="99"/>
      <c r="BSP116" s="99"/>
      <c r="BSQ116" s="99"/>
      <c r="BSR116" s="99"/>
      <c r="BSS116" s="99"/>
      <c r="BST116" s="99"/>
      <c r="BSU116" s="99"/>
      <c r="BSV116" s="99"/>
      <c r="BSW116" s="99"/>
      <c r="BSX116" s="99"/>
      <c r="BSY116" s="99"/>
      <c r="BSZ116" s="99"/>
      <c r="BTA116" s="99"/>
      <c r="BTB116" s="99"/>
      <c r="BTC116" s="99"/>
      <c r="BTD116" s="99"/>
      <c r="BTE116" s="99"/>
      <c r="BTF116" s="99"/>
      <c r="BTG116" s="99"/>
      <c r="BTH116" s="99"/>
      <c r="BTI116" s="99"/>
      <c r="BTJ116" s="99"/>
      <c r="BTK116" s="99"/>
      <c r="BTL116" s="99"/>
      <c r="BTM116" s="99"/>
      <c r="BTN116" s="99"/>
      <c r="BTO116" s="99"/>
      <c r="BTP116" s="99"/>
      <c r="BTQ116" s="99"/>
      <c r="BTR116" s="99"/>
      <c r="BTS116" s="99"/>
      <c r="BTT116" s="99"/>
      <c r="BTU116" s="99"/>
      <c r="BTV116" s="99"/>
      <c r="BTW116" s="99"/>
      <c r="BTX116" s="99"/>
      <c r="BTY116" s="99"/>
      <c r="BTZ116" s="99"/>
      <c r="BUA116" s="99"/>
      <c r="BUB116" s="99"/>
      <c r="BUC116" s="99"/>
      <c r="BUD116" s="99"/>
      <c r="BUE116" s="99"/>
      <c r="BUF116" s="99"/>
      <c r="BUG116" s="99"/>
      <c r="BUH116" s="99"/>
      <c r="BUI116" s="99"/>
      <c r="BUJ116" s="99"/>
      <c r="BUK116" s="99"/>
      <c r="BUL116" s="99"/>
      <c r="BUM116" s="99"/>
      <c r="BUN116" s="99"/>
      <c r="BUO116" s="99"/>
      <c r="BUP116" s="99"/>
      <c r="BUQ116" s="99"/>
      <c r="BUR116" s="99"/>
      <c r="BUS116" s="99"/>
      <c r="BUT116" s="99"/>
      <c r="BUU116" s="99"/>
      <c r="BUV116" s="99"/>
      <c r="BUW116" s="99"/>
      <c r="BUX116" s="99"/>
      <c r="BUY116" s="99"/>
      <c r="BUZ116" s="99"/>
      <c r="BVA116" s="99"/>
      <c r="BVB116" s="99"/>
      <c r="BVC116" s="99"/>
      <c r="BVD116" s="99"/>
      <c r="BVE116" s="99"/>
      <c r="BVF116" s="99"/>
      <c r="BVG116" s="99"/>
      <c r="BVH116" s="99"/>
      <c r="BVI116" s="99"/>
      <c r="BVJ116" s="99"/>
      <c r="BVK116" s="99"/>
      <c r="BVL116" s="99"/>
      <c r="BVM116" s="99"/>
      <c r="BVN116" s="99"/>
      <c r="BVO116" s="99"/>
      <c r="BVP116" s="99"/>
      <c r="BVQ116" s="99"/>
      <c r="BVR116" s="99"/>
      <c r="BVS116" s="99"/>
      <c r="BVT116" s="99"/>
      <c r="BVU116" s="99"/>
      <c r="BVV116" s="99"/>
      <c r="BVW116" s="99"/>
      <c r="BVX116" s="99"/>
      <c r="BVY116" s="99"/>
      <c r="BVZ116" s="99"/>
      <c r="BWA116" s="99"/>
      <c r="BWB116" s="99"/>
      <c r="BWC116" s="99"/>
      <c r="BWD116" s="99"/>
      <c r="BWE116" s="99"/>
      <c r="BWF116" s="99"/>
      <c r="BWG116" s="99"/>
      <c r="BWH116" s="99"/>
      <c r="BWI116" s="99"/>
      <c r="BWJ116" s="99"/>
      <c r="BWK116" s="99"/>
      <c r="BWL116" s="99"/>
      <c r="BWM116" s="99"/>
      <c r="BWN116" s="99"/>
      <c r="BWO116" s="99"/>
      <c r="BWP116" s="99"/>
      <c r="BWQ116" s="99"/>
      <c r="BWR116" s="99"/>
      <c r="BWS116" s="99"/>
      <c r="BWT116" s="99"/>
      <c r="BWU116" s="99"/>
      <c r="BWV116" s="99"/>
      <c r="BWW116" s="99"/>
      <c r="BWX116" s="99"/>
      <c r="BWY116" s="99"/>
      <c r="BWZ116" s="99"/>
      <c r="BXA116" s="99"/>
      <c r="BXB116" s="99"/>
      <c r="BXC116" s="99"/>
      <c r="BXD116" s="99"/>
      <c r="BXE116" s="99"/>
      <c r="BXF116" s="99"/>
      <c r="BXG116" s="99"/>
      <c r="BXH116" s="99"/>
      <c r="BXI116" s="99"/>
      <c r="BXJ116" s="99"/>
      <c r="BXK116" s="99"/>
      <c r="BXL116" s="99"/>
      <c r="BXM116" s="99"/>
      <c r="BXN116" s="99"/>
      <c r="BXO116" s="99"/>
      <c r="BXP116" s="99"/>
      <c r="BXQ116" s="99"/>
      <c r="BXR116" s="99"/>
      <c r="BXS116" s="99"/>
      <c r="BXT116" s="99"/>
      <c r="BXU116" s="99"/>
      <c r="BXV116" s="99"/>
      <c r="BXW116" s="99"/>
      <c r="BXX116" s="99"/>
      <c r="BXY116" s="99"/>
      <c r="BXZ116" s="99"/>
      <c r="BYA116" s="99"/>
      <c r="BYB116" s="99"/>
      <c r="BYC116" s="99"/>
      <c r="BYD116" s="99"/>
      <c r="BYE116" s="99"/>
      <c r="BYF116" s="99"/>
      <c r="BYG116" s="99"/>
      <c r="BYH116" s="99"/>
      <c r="BYI116" s="99"/>
      <c r="BYJ116" s="99"/>
      <c r="BYK116" s="99"/>
      <c r="BYL116" s="99"/>
      <c r="BYM116" s="99"/>
      <c r="BYN116" s="99"/>
      <c r="BYO116" s="99"/>
      <c r="BYP116" s="99"/>
      <c r="BYQ116" s="99"/>
      <c r="BYR116" s="99"/>
      <c r="BYS116" s="99"/>
      <c r="BYT116" s="99"/>
      <c r="BYU116" s="99"/>
      <c r="BYV116" s="99"/>
      <c r="BYW116" s="99"/>
      <c r="BYX116" s="99"/>
      <c r="BYY116" s="99"/>
      <c r="BYZ116" s="99"/>
      <c r="BZA116" s="99"/>
      <c r="BZB116" s="99"/>
      <c r="BZC116" s="99"/>
      <c r="BZD116" s="99"/>
      <c r="BZE116" s="99"/>
      <c r="BZF116" s="99"/>
      <c r="BZG116" s="99"/>
      <c r="BZH116" s="99"/>
      <c r="BZI116" s="99"/>
      <c r="BZJ116" s="99"/>
      <c r="BZK116" s="99"/>
      <c r="BZL116" s="99"/>
      <c r="BZM116" s="99"/>
      <c r="BZN116" s="99"/>
      <c r="BZO116" s="99"/>
      <c r="BZP116" s="99"/>
      <c r="BZQ116" s="99"/>
      <c r="BZR116" s="99"/>
      <c r="BZS116" s="99"/>
      <c r="BZT116" s="99"/>
      <c r="BZU116" s="99"/>
      <c r="BZV116" s="99"/>
      <c r="BZW116" s="99"/>
      <c r="BZX116" s="99"/>
      <c r="BZY116" s="99"/>
      <c r="BZZ116" s="99"/>
      <c r="CAA116" s="99"/>
      <c r="CAB116" s="99"/>
      <c r="CAC116" s="99"/>
      <c r="CAD116" s="99"/>
      <c r="CAE116" s="99"/>
      <c r="CAF116" s="99"/>
      <c r="CAG116" s="99"/>
      <c r="CAH116" s="99"/>
      <c r="CAI116" s="99"/>
      <c r="CAJ116" s="99"/>
      <c r="CAK116" s="99"/>
      <c r="CAL116" s="99"/>
      <c r="CAM116" s="99"/>
      <c r="CAN116" s="99"/>
      <c r="CAO116" s="99"/>
      <c r="CAP116" s="99"/>
      <c r="CAQ116" s="99"/>
      <c r="CAR116" s="99"/>
      <c r="CAS116" s="99"/>
      <c r="CAT116" s="99"/>
      <c r="CAU116" s="99"/>
      <c r="CAV116" s="99"/>
      <c r="CAW116" s="99"/>
      <c r="CAX116" s="99"/>
      <c r="CAY116" s="99"/>
      <c r="CAZ116" s="99"/>
      <c r="CBA116" s="99"/>
      <c r="CBB116" s="99"/>
      <c r="CBC116" s="99"/>
      <c r="CBD116" s="99"/>
      <c r="CBE116" s="99"/>
      <c r="CBF116" s="99"/>
      <c r="CBG116" s="99"/>
      <c r="CBH116" s="99"/>
      <c r="CBI116" s="99"/>
      <c r="CBJ116" s="99"/>
      <c r="CBK116" s="99"/>
      <c r="CBL116" s="99"/>
      <c r="CBM116" s="99"/>
      <c r="CBN116" s="99"/>
      <c r="CBO116" s="99"/>
      <c r="CBP116" s="99"/>
      <c r="CBQ116" s="99"/>
      <c r="CBR116" s="99"/>
      <c r="CBS116" s="99"/>
      <c r="CBT116" s="99"/>
      <c r="CBU116" s="99"/>
      <c r="CBV116" s="99"/>
      <c r="CBW116" s="99"/>
      <c r="CBX116" s="99"/>
      <c r="CBY116" s="99"/>
      <c r="CBZ116" s="99"/>
      <c r="CCA116" s="99"/>
      <c r="CCB116" s="99"/>
      <c r="CCC116" s="99"/>
      <c r="CCD116" s="99"/>
      <c r="CCE116" s="99"/>
      <c r="CCF116" s="99"/>
      <c r="CCG116" s="99"/>
      <c r="CCH116" s="99"/>
      <c r="CCI116" s="99"/>
      <c r="CCJ116" s="99"/>
      <c r="CCK116" s="99"/>
      <c r="CCL116" s="99"/>
      <c r="CCM116" s="99"/>
      <c r="CCN116" s="99"/>
      <c r="CCO116" s="99"/>
      <c r="CCP116" s="99"/>
      <c r="CCQ116" s="99"/>
      <c r="CCR116" s="99"/>
      <c r="CCS116" s="99"/>
      <c r="CCT116" s="99"/>
      <c r="CCU116" s="99"/>
      <c r="CCV116" s="99"/>
      <c r="CCW116" s="99"/>
      <c r="CCX116" s="99"/>
      <c r="CCY116" s="99"/>
      <c r="CCZ116" s="99"/>
      <c r="CDA116" s="99"/>
      <c r="CDB116" s="99"/>
      <c r="CDC116" s="99"/>
      <c r="CDD116" s="99"/>
      <c r="CDE116" s="99"/>
      <c r="CDF116" s="99"/>
      <c r="CDG116" s="99"/>
      <c r="CDH116" s="99"/>
      <c r="CDI116" s="99"/>
      <c r="CDJ116" s="99"/>
      <c r="CDK116" s="99"/>
      <c r="CDL116" s="99"/>
      <c r="CDM116" s="99"/>
      <c r="CDN116" s="99"/>
      <c r="CDO116" s="99"/>
      <c r="CDP116" s="99"/>
      <c r="CDQ116" s="99"/>
      <c r="CDR116" s="99"/>
      <c r="CDS116" s="99"/>
      <c r="CDT116" s="99"/>
      <c r="CDU116" s="99"/>
      <c r="CDV116" s="99"/>
      <c r="CDW116" s="99"/>
      <c r="CDX116" s="99"/>
      <c r="CDY116" s="99"/>
      <c r="CDZ116" s="99"/>
      <c r="CEA116" s="99"/>
      <c r="CEB116" s="99"/>
      <c r="CEC116" s="99"/>
      <c r="CED116" s="99"/>
      <c r="CEE116" s="99"/>
      <c r="CEF116" s="99"/>
      <c r="CEG116" s="99"/>
      <c r="CEH116" s="99"/>
      <c r="CEI116" s="99"/>
      <c r="CEJ116" s="99"/>
      <c r="CEK116" s="99"/>
      <c r="CEL116" s="99"/>
      <c r="CEM116" s="99"/>
      <c r="CEN116" s="99"/>
      <c r="CEO116" s="99"/>
      <c r="CEP116" s="99"/>
      <c r="CEQ116" s="99"/>
      <c r="CER116" s="99"/>
      <c r="CES116" s="99"/>
      <c r="CET116" s="99"/>
      <c r="CEU116" s="99"/>
      <c r="CEV116" s="99"/>
      <c r="CEW116" s="99"/>
      <c r="CEX116" s="99"/>
      <c r="CEY116" s="99"/>
      <c r="CEZ116" s="99"/>
      <c r="CFA116" s="99"/>
      <c r="CFB116" s="99"/>
      <c r="CFC116" s="99"/>
      <c r="CFD116" s="99"/>
      <c r="CFE116" s="99"/>
      <c r="CFF116" s="99"/>
      <c r="CFG116" s="99"/>
      <c r="CFH116" s="99"/>
      <c r="CFI116" s="99"/>
      <c r="CFJ116" s="99"/>
      <c r="CFK116" s="99"/>
      <c r="CFL116" s="99"/>
      <c r="CFM116" s="99"/>
      <c r="CFN116" s="99"/>
      <c r="CFO116" s="99"/>
      <c r="CFP116" s="99"/>
      <c r="CFQ116" s="99"/>
      <c r="CFR116" s="99"/>
      <c r="CFS116" s="99"/>
      <c r="CFT116" s="99"/>
      <c r="CFU116" s="99"/>
      <c r="CFV116" s="99"/>
      <c r="CFW116" s="99"/>
      <c r="CFX116" s="99"/>
      <c r="CFY116" s="99"/>
      <c r="CFZ116" s="99"/>
      <c r="CGA116" s="99"/>
      <c r="CGB116" s="99"/>
      <c r="CGC116" s="99"/>
      <c r="CGD116" s="99"/>
      <c r="CGE116" s="99"/>
      <c r="CGF116" s="99"/>
      <c r="CGG116" s="99"/>
      <c r="CGH116" s="99"/>
      <c r="CGI116" s="99"/>
      <c r="CGJ116" s="99"/>
      <c r="CGK116" s="99"/>
      <c r="CGL116" s="99"/>
      <c r="CGM116" s="99"/>
      <c r="CGN116" s="99"/>
      <c r="CGO116" s="99"/>
      <c r="CGP116" s="99"/>
      <c r="CGQ116" s="99"/>
      <c r="CGR116" s="99"/>
      <c r="CGS116" s="99"/>
      <c r="CGT116" s="99"/>
      <c r="CGU116" s="99"/>
      <c r="CGV116" s="99"/>
      <c r="CGW116" s="99"/>
      <c r="CGX116" s="99"/>
      <c r="CGY116" s="99"/>
      <c r="CGZ116" s="99"/>
      <c r="CHA116" s="99"/>
      <c r="CHB116" s="99"/>
      <c r="CHC116" s="99"/>
      <c r="CHD116" s="99"/>
      <c r="CHE116" s="99"/>
      <c r="CHF116" s="99"/>
      <c r="CHG116" s="99"/>
      <c r="CHH116" s="99"/>
      <c r="CHI116" s="99"/>
      <c r="CHJ116" s="99"/>
      <c r="CHK116" s="99"/>
      <c r="CHL116" s="99"/>
      <c r="CHM116" s="99"/>
      <c r="CHN116" s="99"/>
      <c r="CHO116" s="99"/>
      <c r="CHP116" s="99"/>
      <c r="CHQ116" s="99"/>
      <c r="CHR116" s="99"/>
      <c r="CHS116" s="99"/>
      <c r="CHT116" s="99"/>
      <c r="CHU116" s="99"/>
      <c r="CHV116" s="99"/>
      <c r="CHW116" s="99"/>
      <c r="CHX116" s="99"/>
      <c r="CHY116" s="99"/>
      <c r="CHZ116" s="99"/>
      <c r="CIA116" s="99"/>
      <c r="CIB116" s="99"/>
      <c r="CIC116" s="99"/>
      <c r="CID116" s="99"/>
      <c r="CIE116" s="99"/>
      <c r="CIF116" s="99"/>
      <c r="CIG116" s="99"/>
      <c r="CIH116" s="99"/>
      <c r="CII116" s="99"/>
      <c r="CIJ116" s="99"/>
      <c r="CIK116" s="99"/>
      <c r="CIL116" s="99"/>
      <c r="CIM116" s="99"/>
      <c r="CIN116" s="99"/>
      <c r="CIO116" s="99"/>
      <c r="CIP116" s="99"/>
      <c r="CIQ116" s="99"/>
      <c r="CIR116" s="99"/>
      <c r="CIS116" s="99"/>
      <c r="CIT116" s="99"/>
      <c r="CIU116" s="99"/>
      <c r="CIV116" s="99"/>
      <c r="CIW116" s="99"/>
      <c r="CIX116" s="99"/>
      <c r="CIY116" s="99"/>
      <c r="CIZ116" s="99"/>
      <c r="CJA116" s="99"/>
      <c r="CJB116" s="99"/>
      <c r="CJC116" s="99"/>
      <c r="CJD116" s="99"/>
      <c r="CJE116" s="99"/>
      <c r="CJF116" s="99"/>
      <c r="CJG116" s="99"/>
      <c r="CJH116" s="99"/>
      <c r="CJI116" s="99"/>
      <c r="CJJ116" s="99"/>
      <c r="CJK116" s="99"/>
      <c r="CJL116" s="99"/>
      <c r="CJM116" s="99"/>
      <c r="CJN116" s="99"/>
      <c r="CJO116" s="99"/>
      <c r="CJP116" s="99"/>
      <c r="CJQ116" s="99"/>
      <c r="CJR116" s="99"/>
      <c r="CJS116" s="99"/>
      <c r="CJT116" s="99"/>
      <c r="CJU116" s="99"/>
      <c r="CJV116" s="99"/>
      <c r="CJW116" s="99"/>
      <c r="CJX116" s="99"/>
      <c r="CJY116" s="99"/>
      <c r="CJZ116" s="99"/>
      <c r="CKA116" s="99"/>
      <c r="CKB116" s="99"/>
      <c r="CKC116" s="99"/>
      <c r="CKD116" s="99"/>
      <c r="CKE116" s="99"/>
      <c r="CKF116" s="99"/>
      <c r="CKG116" s="99"/>
      <c r="CKH116" s="99"/>
      <c r="CKI116" s="99"/>
      <c r="CKJ116" s="99"/>
      <c r="CKK116" s="99"/>
      <c r="CKL116" s="99"/>
      <c r="CKM116" s="99"/>
      <c r="CKN116" s="99"/>
      <c r="CKO116" s="99"/>
      <c r="CKP116" s="99"/>
      <c r="CKQ116" s="99"/>
      <c r="CKR116" s="99"/>
      <c r="CKS116" s="99"/>
      <c r="CKT116" s="99"/>
      <c r="CKU116" s="99"/>
      <c r="CKV116" s="99"/>
      <c r="CKW116" s="99"/>
      <c r="CKX116" s="99"/>
      <c r="CKY116" s="99"/>
      <c r="CKZ116" s="99"/>
      <c r="CLA116" s="99"/>
      <c r="CLB116" s="99"/>
      <c r="CLC116" s="99"/>
      <c r="CLD116" s="99"/>
      <c r="CLE116" s="99"/>
      <c r="CLF116" s="99"/>
      <c r="CLG116" s="99"/>
      <c r="CLH116" s="99"/>
      <c r="CLI116" s="99"/>
      <c r="CLJ116" s="99"/>
      <c r="CLK116" s="99"/>
      <c r="CLL116" s="99"/>
      <c r="CLM116" s="99"/>
      <c r="CLN116" s="99"/>
      <c r="CLO116" s="99"/>
      <c r="CLP116" s="99"/>
      <c r="CLQ116" s="99"/>
      <c r="CLR116" s="99"/>
      <c r="CLS116" s="99"/>
      <c r="CLT116" s="99"/>
      <c r="CLU116" s="99"/>
      <c r="CLV116" s="99"/>
      <c r="CLW116" s="99"/>
      <c r="CLX116" s="99"/>
      <c r="CLY116" s="99"/>
      <c r="CLZ116" s="99"/>
      <c r="CMA116" s="99"/>
      <c r="CMB116" s="99"/>
      <c r="CMC116" s="99"/>
      <c r="CMD116" s="99"/>
      <c r="CME116" s="99"/>
      <c r="CMF116" s="99"/>
      <c r="CMG116" s="99"/>
      <c r="CMH116" s="99"/>
      <c r="CMI116" s="99"/>
      <c r="CMJ116" s="99"/>
      <c r="CMK116" s="99"/>
      <c r="CML116" s="99"/>
      <c r="CMM116" s="99"/>
      <c r="CMN116" s="99"/>
      <c r="CMO116" s="99"/>
      <c r="CMP116" s="99"/>
      <c r="CMQ116" s="99"/>
      <c r="CMR116" s="99"/>
      <c r="CMS116" s="99"/>
      <c r="CMT116" s="99"/>
      <c r="CMU116" s="99"/>
      <c r="CMV116" s="99"/>
      <c r="CMW116" s="99"/>
      <c r="CMX116" s="99"/>
      <c r="CMY116" s="99"/>
      <c r="CMZ116" s="99"/>
      <c r="CNA116" s="99"/>
      <c r="CNB116" s="99"/>
      <c r="CNC116" s="99"/>
      <c r="CND116" s="99"/>
      <c r="CNE116" s="99"/>
      <c r="CNF116" s="99"/>
      <c r="CNG116" s="99"/>
      <c r="CNH116" s="99"/>
      <c r="CNI116" s="99"/>
      <c r="CNJ116" s="99"/>
      <c r="CNK116" s="99"/>
      <c r="CNL116" s="99"/>
      <c r="CNM116" s="99"/>
      <c r="CNN116" s="99"/>
      <c r="CNO116" s="99"/>
      <c r="CNP116" s="99"/>
      <c r="CNQ116" s="99"/>
      <c r="CNR116" s="99"/>
      <c r="CNS116" s="99"/>
      <c r="CNT116" s="99"/>
      <c r="CNU116" s="99"/>
      <c r="CNV116" s="99"/>
      <c r="CNW116" s="99"/>
      <c r="CNX116" s="99"/>
      <c r="CNY116" s="99"/>
      <c r="CNZ116" s="99"/>
      <c r="COA116" s="99"/>
      <c r="COB116" s="99"/>
      <c r="COC116" s="99"/>
      <c r="COD116" s="99"/>
      <c r="COE116" s="99"/>
      <c r="COF116" s="99"/>
      <c r="COG116" s="99"/>
      <c r="COH116" s="99"/>
      <c r="COI116" s="99"/>
      <c r="COJ116" s="99"/>
      <c r="COK116" s="99"/>
      <c r="COL116" s="99"/>
      <c r="COM116" s="99"/>
      <c r="CON116" s="99"/>
      <c r="COO116" s="99"/>
      <c r="COP116" s="99"/>
      <c r="COQ116" s="99"/>
      <c r="COR116" s="99"/>
      <c r="COS116" s="99"/>
      <c r="COT116" s="99"/>
      <c r="COU116" s="99"/>
      <c r="COV116" s="99"/>
      <c r="COW116" s="99"/>
      <c r="COX116" s="99"/>
      <c r="COY116" s="99"/>
      <c r="COZ116" s="99"/>
      <c r="CPA116" s="99"/>
      <c r="CPB116" s="99"/>
      <c r="CPC116" s="99"/>
      <c r="CPD116" s="99"/>
      <c r="CPE116" s="99"/>
      <c r="CPF116" s="99"/>
      <c r="CPG116" s="99"/>
      <c r="CPH116" s="99"/>
      <c r="CPI116" s="99"/>
      <c r="CPJ116" s="99"/>
      <c r="CPK116" s="99"/>
      <c r="CPL116" s="99"/>
      <c r="CPM116" s="99"/>
      <c r="CPN116" s="99"/>
      <c r="CPO116" s="99"/>
      <c r="CPP116" s="99"/>
      <c r="CPQ116" s="99"/>
      <c r="CPR116" s="99"/>
      <c r="CPS116" s="99"/>
      <c r="CPT116" s="99"/>
      <c r="CPU116" s="99"/>
      <c r="CPV116" s="99"/>
      <c r="CPW116" s="99"/>
      <c r="CPX116" s="99"/>
      <c r="CPY116" s="99"/>
      <c r="CPZ116" s="99"/>
      <c r="CQA116" s="99"/>
      <c r="CQB116" s="99"/>
      <c r="CQC116" s="99"/>
      <c r="CQD116" s="99"/>
      <c r="CQE116" s="99"/>
      <c r="CQF116" s="99"/>
      <c r="CQG116" s="99"/>
      <c r="CQH116" s="99"/>
      <c r="CQI116" s="99"/>
      <c r="CQJ116" s="99"/>
      <c r="CQK116" s="99"/>
      <c r="CQL116" s="99"/>
      <c r="CQM116" s="99"/>
      <c r="CQN116" s="99"/>
      <c r="CQO116" s="99"/>
      <c r="CQP116" s="99"/>
      <c r="CQQ116" s="99"/>
      <c r="CQR116" s="99"/>
      <c r="CQS116" s="99"/>
      <c r="CQT116" s="99"/>
      <c r="CQU116" s="99"/>
      <c r="CQV116" s="99"/>
      <c r="CQW116" s="99"/>
      <c r="CQX116" s="99"/>
      <c r="CQY116" s="99"/>
      <c r="CQZ116" s="99"/>
      <c r="CRA116" s="99"/>
      <c r="CRB116" s="99"/>
      <c r="CRC116" s="99"/>
      <c r="CRD116" s="99"/>
      <c r="CRE116" s="99"/>
      <c r="CRF116" s="99"/>
      <c r="CRG116" s="99"/>
      <c r="CRH116" s="99"/>
      <c r="CRI116" s="99"/>
      <c r="CRJ116" s="99"/>
      <c r="CRK116" s="99"/>
      <c r="CRL116" s="99"/>
      <c r="CRM116" s="99"/>
      <c r="CRN116" s="99"/>
      <c r="CRO116" s="99"/>
      <c r="CRP116" s="99"/>
      <c r="CRQ116" s="99"/>
      <c r="CRR116" s="99"/>
      <c r="CRS116" s="99"/>
      <c r="CRT116" s="99"/>
      <c r="CRU116" s="99"/>
      <c r="CRV116" s="99"/>
      <c r="CRW116" s="99"/>
      <c r="CRX116" s="99"/>
      <c r="CRY116" s="99"/>
      <c r="CRZ116" s="99"/>
      <c r="CSA116" s="99"/>
      <c r="CSB116" s="99"/>
      <c r="CSC116" s="99"/>
      <c r="CSD116" s="99"/>
      <c r="CSE116" s="99"/>
      <c r="CSF116" s="99"/>
      <c r="CSG116" s="99"/>
      <c r="CSH116" s="99"/>
      <c r="CSI116" s="99"/>
      <c r="CSJ116" s="99"/>
      <c r="CSK116" s="99"/>
      <c r="CSL116" s="99"/>
      <c r="CSM116" s="99"/>
      <c r="CSN116" s="99"/>
      <c r="CSO116" s="99"/>
      <c r="CSP116" s="99"/>
      <c r="CSQ116" s="99"/>
      <c r="CSR116" s="99"/>
      <c r="CSS116" s="99"/>
      <c r="CST116" s="99"/>
      <c r="CSU116" s="99"/>
      <c r="CSV116" s="99"/>
      <c r="CSW116" s="99"/>
      <c r="CSX116" s="99"/>
      <c r="CSY116" s="99"/>
      <c r="CSZ116" s="99"/>
      <c r="CTA116" s="99"/>
      <c r="CTB116" s="99"/>
      <c r="CTC116" s="99"/>
      <c r="CTD116" s="99"/>
      <c r="CTE116" s="99"/>
      <c r="CTF116" s="99"/>
      <c r="CTG116" s="99"/>
      <c r="CTH116" s="99"/>
      <c r="CTI116" s="99"/>
      <c r="CTJ116" s="99"/>
      <c r="CTK116" s="99"/>
      <c r="CTL116" s="99"/>
      <c r="CTM116" s="99"/>
      <c r="CTN116" s="99"/>
      <c r="CTO116" s="99"/>
      <c r="CTP116" s="99"/>
      <c r="CTQ116" s="99"/>
      <c r="CTR116" s="99"/>
      <c r="CTS116" s="99"/>
      <c r="CTT116" s="99"/>
      <c r="CTU116" s="99"/>
      <c r="CTV116" s="99"/>
      <c r="CTW116" s="99"/>
      <c r="CTX116" s="99"/>
      <c r="CTY116" s="99"/>
      <c r="CTZ116" s="99"/>
      <c r="CUA116" s="99"/>
      <c r="CUB116" s="99"/>
      <c r="CUC116" s="99"/>
      <c r="CUD116" s="99"/>
      <c r="CUE116" s="99"/>
      <c r="CUF116" s="99"/>
      <c r="CUG116" s="99"/>
      <c r="CUH116" s="99"/>
      <c r="CUI116" s="99"/>
      <c r="CUJ116" s="99"/>
      <c r="CUK116" s="99"/>
      <c r="CUL116" s="99"/>
      <c r="CUM116" s="99"/>
      <c r="CUN116" s="99"/>
      <c r="CUO116" s="99"/>
      <c r="CUP116" s="99"/>
      <c r="CUQ116" s="99"/>
      <c r="CUR116" s="99"/>
      <c r="CUS116" s="99"/>
      <c r="CUT116" s="99"/>
      <c r="CUU116" s="99"/>
      <c r="CUV116" s="99"/>
      <c r="CUW116" s="99"/>
      <c r="CUX116" s="99"/>
      <c r="CUY116" s="99"/>
      <c r="CUZ116" s="99"/>
      <c r="CVA116" s="99"/>
      <c r="CVB116" s="99"/>
      <c r="CVC116" s="99"/>
      <c r="CVD116" s="99"/>
      <c r="CVE116" s="99"/>
      <c r="CVF116" s="99"/>
      <c r="CVG116" s="99"/>
      <c r="CVH116" s="99"/>
      <c r="CVI116" s="99"/>
      <c r="CVJ116" s="99"/>
      <c r="CVK116" s="99"/>
      <c r="CVL116" s="99"/>
      <c r="CVM116" s="99"/>
      <c r="CVN116" s="99"/>
      <c r="CVO116" s="99"/>
      <c r="CVP116" s="99"/>
      <c r="CVQ116" s="99"/>
      <c r="CVR116" s="99"/>
      <c r="CVS116" s="99"/>
      <c r="CVT116" s="99"/>
      <c r="CVU116" s="99"/>
      <c r="CVV116" s="99"/>
      <c r="CVW116" s="99"/>
      <c r="CVX116" s="99"/>
      <c r="CVY116" s="99"/>
      <c r="CVZ116" s="99"/>
      <c r="CWA116" s="99"/>
      <c r="CWB116" s="99"/>
      <c r="CWC116" s="99"/>
      <c r="CWD116" s="99"/>
      <c r="CWE116" s="99"/>
      <c r="CWF116" s="99"/>
      <c r="CWG116" s="99"/>
      <c r="CWH116" s="99"/>
      <c r="CWI116" s="99"/>
      <c r="CWJ116" s="99"/>
      <c r="CWK116" s="99"/>
      <c r="CWL116" s="99"/>
      <c r="CWM116" s="99"/>
      <c r="CWN116" s="99"/>
      <c r="CWO116" s="99"/>
      <c r="CWP116" s="99"/>
      <c r="CWQ116" s="99"/>
      <c r="CWR116" s="99"/>
      <c r="CWS116" s="99"/>
      <c r="CWT116" s="99"/>
      <c r="CWU116" s="99"/>
      <c r="CWV116" s="99"/>
      <c r="CWW116" s="99"/>
      <c r="CWX116" s="99"/>
      <c r="CWY116" s="99"/>
      <c r="CWZ116" s="99"/>
      <c r="CXA116" s="99"/>
      <c r="CXB116" s="99"/>
      <c r="CXC116" s="99"/>
      <c r="CXD116" s="99"/>
      <c r="CXE116" s="99"/>
      <c r="CXF116" s="99"/>
      <c r="CXG116" s="99"/>
      <c r="CXH116" s="99"/>
      <c r="CXI116" s="99"/>
      <c r="CXJ116" s="99"/>
      <c r="CXK116" s="99"/>
      <c r="CXL116" s="99"/>
      <c r="CXM116" s="99"/>
      <c r="CXN116" s="99"/>
      <c r="CXO116" s="99"/>
      <c r="CXP116" s="99"/>
      <c r="CXQ116" s="99"/>
      <c r="CXR116" s="99"/>
      <c r="CXS116" s="99"/>
      <c r="CXT116" s="99"/>
      <c r="CXU116" s="99"/>
      <c r="CXV116" s="99"/>
      <c r="CXW116" s="99"/>
      <c r="CXX116" s="99"/>
      <c r="CXY116" s="99"/>
      <c r="CXZ116" s="99"/>
      <c r="CYA116" s="99"/>
      <c r="CYB116" s="99"/>
      <c r="CYC116" s="99"/>
      <c r="CYD116" s="99"/>
      <c r="CYE116" s="99"/>
      <c r="CYF116" s="99"/>
      <c r="CYG116" s="99"/>
      <c r="CYH116" s="99"/>
      <c r="CYI116" s="99"/>
      <c r="CYJ116" s="99"/>
      <c r="CYK116" s="99"/>
      <c r="CYL116" s="99"/>
      <c r="CYM116" s="99"/>
      <c r="CYN116" s="99"/>
      <c r="CYO116" s="99"/>
      <c r="CYP116" s="99"/>
      <c r="CYQ116" s="99"/>
      <c r="CYR116" s="99"/>
      <c r="CYS116" s="99"/>
      <c r="CYT116" s="99"/>
      <c r="CYU116" s="99"/>
      <c r="CYV116" s="99"/>
      <c r="CYW116" s="99"/>
      <c r="CYX116" s="99"/>
      <c r="CYY116" s="99"/>
      <c r="CYZ116" s="99"/>
      <c r="CZA116" s="99"/>
      <c r="CZB116" s="99"/>
      <c r="CZC116" s="99"/>
      <c r="CZD116" s="99"/>
      <c r="CZE116" s="99"/>
      <c r="CZF116" s="99"/>
      <c r="CZG116" s="99"/>
      <c r="CZH116" s="99"/>
      <c r="CZI116" s="99"/>
      <c r="CZJ116" s="99"/>
      <c r="CZK116" s="99"/>
      <c r="CZL116" s="99"/>
      <c r="CZM116" s="99"/>
      <c r="CZN116" s="99"/>
      <c r="CZO116" s="99"/>
      <c r="CZP116" s="99"/>
      <c r="CZQ116" s="99"/>
      <c r="CZR116" s="99"/>
      <c r="CZS116" s="99"/>
      <c r="CZT116" s="99"/>
      <c r="CZU116" s="99"/>
      <c r="CZV116" s="99"/>
      <c r="CZW116" s="99"/>
      <c r="CZX116" s="99"/>
      <c r="CZY116" s="99"/>
      <c r="CZZ116" s="99"/>
      <c r="DAA116" s="99"/>
      <c r="DAB116" s="99"/>
      <c r="DAC116" s="99"/>
      <c r="DAD116" s="99"/>
      <c r="DAE116" s="99"/>
      <c r="DAF116" s="99"/>
      <c r="DAG116" s="99"/>
      <c r="DAH116" s="99"/>
      <c r="DAI116" s="99"/>
      <c r="DAJ116" s="99"/>
      <c r="DAK116" s="99"/>
      <c r="DAL116" s="99"/>
      <c r="DAM116" s="99"/>
      <c r="DAN116" s="99"/>
      <c r="DAO116" s="99"/>
      <c r="DAP116" s="99"/>
      <c r="DAQ116" s="99"/>
      <c r="DAR116" s="99"/>
      <c r="DAS116" s="99"/>
      <c r="DAT116" s="99"/>
      <c r="DAU116" s="99"/>
      <c r="DAV116" s="99"/>
      <c r="DAW116" s="99"/>
      <c r="DAX116" s="99"/>
      <c r="DAY116" s="99"/>
      <c r="DAZ116" s="99"/>
      <c r="DBA116" s="99"/>
      <c r="DBB116" s="99"/>
      <c r="DBC116" s="99"/>
      <c r="DBD116" s="99"/>
      <c r="DBE116" s="99"/>
      <c r="DBF116" s="99"/>
      <c r="DBG116" s="99"/>
      <c r="DBH116" s="99"/>
      <c r="DBI116" s="99"/>
      <c r="DBJ116" s="99"/>
      <c r="DBK116" s="99"/>
      <c r="DBL116" s="99"/>
      <c r="DBM116" s="99"/>
      <c r="DBN116" s="99"/>
      <c r="DBO116" s="99"/>
      <c r="DBP116" s="99"/>
      <c r="DBQ116" s="99"/>
      <c r="DBR116" s="99"/>
      <c r="DBS116" s="99"/>
      <c r="DBT116" s="99"/>
      <c r="DBU116" s="99"/>
      <c r="DBV116" s="99"/>
      <c r="DBW116" s="99"/>
      <c r="DBX116" s="99"/>
      <c r="DBY116" s="99"/>
      <c r="DBZ116" s="99"/>
      <c r="DCA116" s="99"/>
      <c r="DCB116" s="99"/>
      <c r="DCC116" s="99"/>
      <c r="DCD116" s="99"/>
      <c r="DCE116" s="99"/>
      <c r="DCF116" s="99"/>
      <c r="DCG116" s="99"/>
      <c r="DCH116" s="99"/>
      <c r="DCI116" s="99"/>
      <c r="DCJ116" s="99"/>
      <c r="DCK116" s="99"/>
      <c r="DCL116" s="99"/>
      <c r="DCM116" s="99"/>
      <c r="DCN116" s="99"/>
      <c r="DCO116" s="99"/>
      <c r="DCP116" s="99"/>
      <c r="DCQ116" s="99"/>
      <c r="DCR116" s="99"/>
      <c r="DCS116" s="99"/>
      <c r="DCT116" s="99"/>
      <c r="DCU116" s="99"/>
      <c r="DCV116" s="99"/>
      <c r="DCW116" s="99"/>
      <c r="DCX116" s="99"/>
      <c r="DCY116" s="99"/>
      <c r="DCZ116" s="99"/>
      <c r="DDA116" s="99"/>
      <c r="DDB116" s="99"/>
      <c r="DDC116" s="99"/>
      <c r="DDD116" s="99"/>
      <c r="DDE116" s="99"/>
      <c r="DDF116" s="99"/>
      <c r="DDG116" s="99"/>
      <c r="DDH116" s="99"/>
      <c r="DDI116" s="99"/>
      <c r="DDJ116" s="99"/>
      <c r="DDK116" s="99"/>
      <c r="DDL116" s="99"/>
      <c r="DDM116" s="99"/>
      <c r="DDN116" s="99"/>
      <c r="DDO116" s="99"/>
      <c r="DDP116" s="99"/>
      <c r="DDQ116" s="99"/>
      <c r="DDR116" s="99"/>
      <c r="DDS116" s="99"/>
      <c r="DDT116" s="99"/>
      <c r="DDU116" s="99"/>
      <c r="DDV116" s="99"/>
      <c r="DDW116" s="99"/>
      <c r="DDX116" s="99"/>
      <c r="DDY116" s="99"/>
      <c r="DDZ116" s="99"/>
      <c r="DEA116" s="99"/>
      <c r="DEB116" s="99"/>
      <c r="DEC116" s="99"/>
      <c r="DED116" s="99"/>
      <c r="DEE116" s="99"/>
      <c r="DEF116" s="99"/>
      <c r="DEG116" s="99"/>
      <c r="DEH116" s="99"/>
      <c r="DEI116" s="99"/>
      <c r="DEJ116" s="99"/>
      <c r="DEK116" s="99"/>
      <c r="DEL116" s="99"/>
      <c r="DEM116" s="99"/>
      <c r="DEN116" s="99"/>
      <c r="DEO116" s="99"/>
      <c r="DEP116" s="99"/>
      <c r="DEQ116" s="99"/>
      <c r="DER116" s="99"/>
      <c r="DES116" s="99"/>
      <c r="DET116" s="99"/>
      <c r="DEU116" s="99"/>
      <c r="DEV116" s="99"/>
      <c r="DEW116" s="99"/>
      <c r="DEX116" s="99"/>
      <c r="DEY116" s="99"/>
      <c r="DEZ116" s="99"/>
      <c r="DFA116" s="99"/>
      <c r="DFB116" s="99"/>
      <c r="DFC116" s="99"/>
      <c r="DFD116" s="99"/>
      <c r="DFE116" s="99"/>
      <c r="DFF116" s="99"/>
      <c r="DFG116" s="99"/>
      <c r="DFH116" s="99"/>
      <c r="DFI116" s="99"/>
      <c r="DFJ116" s="99"/>
      <c r="DFK116" s="99"/>
      <c r="DFL116" s="99"/>
      <c r="DFM116" s="99"/>
      <c r="DFN116" s="99"/>
      <c r="DFO116" s="99"/>
      <c r="DFP116" s="99"/>
      <c r="DFQ116" s="99"/>
      <c r="DFR116" s="99"/>
      <c r="DFS116" s="99"/>
      <c r="DFT116" s="99"/>
      <c r="DFU116" s="99"/>
      <c r="DFV116" s="99"/>
      <c r="DFW116" s="99"/>
      <c r="DFX116" s="99"/>
      <c r="DFY116" s="99"/>
      <c r="DFZ116" s="99"/>
      <c r="DGA116" s="99"/>
      <c r="DGB116" s="99"/>
      <c r="DGC116" s="99"/>
      <c r="DGD116" s="99"/>
      <c r="DGE116" s="99"/>
      <c r="DGF116" s="99"/>
      <c r="DGG116" s="99"/>
      <c r="DGH116" s="99"/>
      <c r="DGI116" s="99"/>
      <c r="DGJ116" s="99"/>
      <c r="DGK116" s="99"/>
      <c r="DGL116" s="99"/>
      <c r="DGM116" s="99"/>
      <c r="DGN116" s="99"/>
      <c r="DGO116" s="99"/>
      <c r="DGP116" s="99"/>
      <c r="DGQ116" s="99"/>
      <c r="DGR116" s="99"/>
      <c r="DGS116" s="99"/>
      <c r="DGT116" s="99"/>
      <c r="DGU116" s="99"/>
      <c r="DGV116" s="99"/>
      <c r="DGW116" s="99"/>
      <c r="DGX116" s="99"/>
      <c r="DGY116" s="99"/>
      <c r="DGZ116" s="99"/>
      <c r="DHA116" s="99"/>
      <c r="DHB116" s="99"/>
      <c r="DHC116" s="99"/>
      <c r="DHD116" s="99"/>
      <c r="DHE116" s="99"/>
      <c r="DHF116" s="99"/>
      <c r="DHG116" s="99"/>
      <c r="DHH116" s="99"/>
      <c r="DHI116" s="99"/>
      <c r="DHJ116" s="99"/>
      <c r="DHK116" s="99"/>
      <c r="DHL116" s="99"/>
      <c r="DHM116" s="99"/>
      <c r="DHN116" s="99"/>
      <c r="DHO116" s="99"/>
      <c r="DHP116" s="99"/>
      <c r="DHQ116" s="99"/>
      <c r="DHR116" s="99"/>
      <c r="DHS116" s="99"/>
      <c r="DHT116" s="99"/>
      <c r="DHU116" s="99"/>
      <c r="DHV116" s="99"/>
      <c r="DHW116" s="99"/>
      <c r="DHX116" s="99"/>
      <c r="DHY116" s="99"/>
      <c r="DHZ116" s="99"/>
      <c r="DIA116" s="99"/>
      <c r="DIB116" s="99"/>
      <c r="DIC116" s="99"/>
      <c r="DID116" s="99"/>
      <c r="DIE116" s="99"/>
      <c r="DIF116" s="99"/>
      <c r="DIG116" s="99"/>
      <c r="DIH116" s="99"/>
      <c r="DII116" s="99"/>
      <c r="DIJ116" s="99"/>
      <c r="DIK116" s="99"/>
      <c r="DIL116" s="99"/>
      <c r="DIM116" s="99"/>
      <c r="DIN116" s="99"/>
      <c r="DIO116" s="99"/>
      <c r="DIP116" s="99"/>
      <c r="DIQ116" s="99"/>
      <c r="DIR116" s="99"/>
      <c r="DIS116" s="99"/>
      <c r="DIT116" s="99"/>
      <c r="DIU116" s="99"/>
      <c r="DIV116" s="99"/>
      <c r="DIW116" s="99"/>
      <c r="DIX116" s="99"/>
      <c r="DIY116" s="99"/>
      <c r="DIZ116" s="99"/>
      <c r="DJA116" s="99"/>
      <c r="DJB116" s="99"/>
      <c r="DJC116" s="99"/>
      <c r="DJD116" s="99"/>
      <c r="DJE116" s="99"/>
      <c r="DJF116" s="99"/>
      <c r="DJG116" s="99"/>
      <c r="DJH116" s="99"/>
      <c r="DJI116" s="99"/>
      <c r="DJJ116" s="99"/>
      <c r="DJK116" s="99"/>
      <c r="DJL116" s="99"/>
      <c r="DJM116" s="99"/>
      <c r="DJN116" s="99"/>
      <c r="DJO116" s="99"/>
      <c r="DJP116" s="99"/>
      <c r="DJQ116" s="99"/>
      <c r="DJR116" s="99"/>
      <c r="DJS116" s="99"/>
      <c r="DJT116" s="99"/>
      <c r="DJU116" s="99"/>
      <c r="DJV116" s="99"/>
      <c r="DJW116" s="99"/>
      <c r="DJX116" s="99"/>
      <c r="DJY116" s="99"/>
      <c r="DJZ116" s="99"/>
      <c r="DKA116" s="99"/>
      <c r="DKB116" s="99"/>
      <c r="DKC116" s="99"/>
      <c r="DKD116" s="99"/>
      <c r="DKE116" s="99"/>
      <c r="DKF116" s="99"/>
      <c r="DKG116" s="99"/>
      <c r="DKH116" s="99"/>
      <c r="DKI116" s="99"/>
      <c r="DKJ116" s="99"/>
      <c r="DKK116" s="99"/>
      <c r="DKL116" s="99"/>
      <c r="DKM116" s="99"/>
      <c r="DKN116" s="99"/>
      <c r="DKO116" s="99"/>
      <c r="DKP116" s="99"/>
      <c r="DKQ116" s="99"/>
      <c r="DKR116" s="99"/>
      <c r="DKS116" s="99"/>
      <c r="DKT116" s="99"/>
      <c r="DKU116" s="99"/>
      <c r="DKV116" s="99"/>
      <c r="DKW116" s="99"/>
      <c r="DKX116" s="99"/>
      <c r="DKY116" s="99"/>
      <c r="DKZ116" s="99"/>
      <c r="DLA116" s="99"/>
      <c r="DLB116" s="99"/>
      <c r="DLC116" s="99"/>
      <c r="DLD116" s="99"/>
      <c r="DLE116" s="99"/>
      <c r="DLF116" s="99"/>
      <c r="DLG116" s="99"/>
      <c r="DLH116" s="99"/>
      <c r="DLI116" s="99"/>
      <c r="DLJ116" s="99"/>
      <c r="DLK116" s="99"/>
      <c r="DLL116" s="99"/>
      <c r="DLM116" s="99"/>
      <c r="DLN116" s="99"/>
      <c r="DLO116" s="99"/>
      <c r="DLP116" s="99"/>
      <c r="DLQ116" s="99"/>
      <c r="DLR116" s="99"/>
      <c r="DLS116" s="99"/>
      <c r="DLT116" s="99"/>
      <c r="DLU116" s="99"/>
      <c r="DLV116" s="99"/>
      <c r="DLW116" s="99"/>
      <c r="DLX116" s="99"/>
      <c r="DLY116" s="99"/>
      <c r="DLZ116" s="99"/>
      <c r="DMA116" s="99"/>
      <c r="DMB116" s="99"/>
      <c r="DMC116" s="99"/>
      <c r="DMD116" s="99"/>
      <c r="DME116" s="99"/>
      <c r="DMF116" s="99"/>
      <c r="DMG116" s="99"/>
      <c r="DMH116" s="99"/>
      <c r="DMI116" s="99"/>
      <c r="DMJ116" s="99"/>
      <c r="DMK116" s="99"/>
      <c r="DML116" s="99"/>
      <c r="DMM116" s="99"/>
      <c r="DMN116" s="99"/>
      <c r="DMO116" s="99"/>
      <c r="DMP116" s="99"/>
      <c r="DMQ116" s="99"/>
      <c r="DMR116" s="99"/>
      <c r="DMS116" s="99"/>
      <c r="DMT116" s="99"/>
      <c r="DMU116" s="99"/>
      <c r="DMV116" s="99"/>
      <c r="DMW116" s="99"/>
      <c r="DMX116" s="99"/>
      <c r="DMY116" s="99"/>
      <c r="DMZ116" s="99"/>
      <c r="DNA116" s="99"/>
      <c r="DNB116" s="99"/>
      <c r="DNC116" s="99"/>
      <c r="DND116" s="99"/>
      <c r="DNE116" s="99"/>
      <c r="DNF116" s="99"/>
      <c r="DNG116" s="99"/>
      <c r="DNH116" s="99"/>
      <c r="DNI116" s="99"/>
      <c r="DNJ116" s="99"/>
      <c r="DNK116" s="99"/>
      <c r="DNL116" s="99"/>
      <c r="DNM116" s="99"/>
      <c r="DNN116" s="99"/>
      <c r="DNO116" s="99"/>
      <c r="DNP116" s="99"/>
      <c r="DNQ116" s="99"/>
      <c r="DNR116" s="99"/>
      <c r="DNS116" s="99"/>
      <c r="DNT116" s="99"/>
      <c r="DNU116" s="99"/>
      <c r="DNV116" s="99"/>
      <c r="DNW116" s="99"/>
      <c r="DNX116" s="99"/>
      <c r="DNY116" s="99"/>
      <c r="DNZ116" s="99"/>
      <c r="DOA116" s="99"/>
      <c r="DOB116" s="99"/>
      <c r="DOC116" s="99"/>
      <c r="DOD116" s="99"/>
      <c r="DOE116" s="99"/>
      <c r="DOF116" s="99"/>
      <c r="DOG116" s="99"/>
      <c r="DOH116" s="99"/>
      <c r="DOI116" s="99"/>
      <c r="DOJ116" s="99"/>
      <c r="DOK116" s="99"/>
      <c r="DOL116" s="99"/>
      <c r="DOM116" s="99"/>
      <c r="DON116" s="99"/>
      <c r="DOO116" s="99"/>
      <c r="DOP116" s="99"/>
      <c r="DOQ116" s="99"/>
      <c r="DOR116" s="99"/>
      <c r="DOS116" s="99"/>
      <c r="DOT116" s="99"/>
      <c r="DOU116" s="99"/>
      <c r="DOV116" s="99"/>
      <c r="DOW116" s="99"/>
      <c r="DOX116" s="99"/>
      <c r="DOY116" s="99"/>
      <c r="DOZ116" s="99"/>
      <c r="DPA116" s="99"/>
      <c r="DPB116" s="99"/>
      <c r="DPC116" s="99"/>
      <c r="DPD116" s="99"/>
      <c r="DPE116" s="99"/>
      <c r="DPF116" s="99"/>
      <c r="DPG116" s="99"/>
      <c r="DPH116" s="99"/>
      <c r="DPI116" s="99"/>
      <c r="DPJ116" s="99"/>
      <c r="DPK116" s="99"/>
      <c r="DPL116" s="99"/>
      <c r="DPM116" s="99"/>
      <c r="DPN116" s="99"/>
      <c r="DPO116" s="99"/>
      <c r="DPP116" s="99"/>
      <c r="DPQ116" s="99"/>
      <c r="DPR116" s="99"/>
      <c r="DPS116" s="99"/>
      <c r="DPT116" s="99"/>
      <c r="DPU116" s="99"/>
      <c r="DPV116" s="99"/>
      <c r="DPW116" s="99"/>
      <c r="DPX116" s="99"/>
      <c r="DPY116" s="99"/>
      <c r="DPZ116" s="99"/>
      <c r="DQA116" s="99"/>
      <c r="DQB116" s="99"/>
      <c r="DQC116" s="99"/>
      <c r="DQD116" s="99"/>
      <c r="DQE116" s="99"/>
      <c r="DQF116" s="99"/>
      <c r="DQG116" s="99"/>
      <c r="DQH116" s="99"/>
      <c r="DQI116" s="99"/>
      <c r="DQJ116" s="99"/>
      <c r="DQK116" s="99"/>
      <c r="DQL116" s="99"/>
      <c r="DQM116" s="99"/>
      <c r="DQN116" s="99"/>
      <c r="DQO116" s="99"/>
      <c r="DQP116" s="99"/>
      <c r="DQQ116" s="99"/>
      <c r="DQR116" s="99"/>
      <c r="DQS116" s="99"/>
      <c r="DQT116" s="99"/>
      <c r="DQU116" s="99"/>
      <c r="DQV116" s="99"/>
      <c r="DQW116" s="99"/>
      <c r="DQX116" s="99"/>
      <c r="DQY116" s="99"/>
      <c r="DQZ116" s="99"/>
      <c r="DRA116" s="99"/>
      <c r="DRB116" s="99"/>
      <c r="DRC116" s="99"/>
      <c r="DRD116" s="99"/>
      <c r="DRE116" s="99"/>
      <c r="DRF116" s="99"/>
      <c r="DRG116" s="99"/>
      <c r="DRH116" s="99"/>
      <c r="DRI116" s="99"/>
      <c r="DRJ116" s="99"/>
      <c r="DRK116" s="99"/>
      <c r="DRL116" s="99"/>
      <c r="DRM116" s="99"/>
      <c r="DRN116" s="99"/>
      <c r="DRO116" s="99"/>
      <c r="DRP116" s="99"/>
      <c r="DRQ116" s="99"/>
      <c r="DRR116" s="99"/>
      <c r="DRS116" s="99"/>
      <c r="DRT116" s="99"/>
      <c r="DRU116" s="99"/>
      <c r="DRV116" s="99"/>
      <c r="DRW116" s="99"/>
      <c r="DRX116" s="99"/>
      <c r="DRY116" s="99"/>
      <c r="DRZ116" s="99"/>
      <c r="DSA116" s="99"/>
      <c r="DSB116" s="99"/>
      <c r="DSC116" s="99"/>
      <c r="DSD116" s="99"/>
      <c r="DSE116" s="99"/>
      <c r="DSF116" s="99"/>
      <c r="DSG116" s="99"/>
      <c r="DSH116" s="99"/>
      <c r="DSI116" s="99"/>
      <c r="DSJ116" s="99"/>
      <c r="DSK116" s="99"/>
      <c r="DSL116" s="99"/>
      <c r="DSM116" s="99"/>
      <c r="DSN116" s="99"/>
      <c r="DSO116" s="99"/>
      <c r="DSP116" s="99"/>
      <c r="DSQ116" s="99"/>
      <c r="DSR116" s="99"/>
      <c r="DSS116" s="99"/>
      <c r="DST116" s="99"/>
      <c r="DSU116" s="99"/>
      <c r="DSV116" s="99"/>
      <c r="DSW116" s="99"/>
      <c r="DSX116" s="99"/>
      <c r="DSY116" s="99"/>
      <c r="DSZ116" s="99"/>
      <c r="DTA116" s="99"/>
      <c r="DTB116" s="99"/>
      <c r="DTC116" s="99"/>
      <c r="DTD116" s="99"/>
      <c r="DTE116" s="99"/>
      <c r="DTF116" s="99"/>
      <c r="DTG116" s="99"/>
      <c r="DTH116" s="99"/>
      <c r="DTI116" s="99"/>
      <c r="DTJ116" s="99"/>
      <c r="DTK116" s="99"/>
      <c r="DTL116" s="99"/>
      <c r="DTM116" s="99"/>
      <c r="DTN116" s="99"/>
      <c r="DTO116" s="99"/>
      <c r="DTP116" s="99"/>
      <c r="DTQ116" s="99"/>
      <c r="DTR116" s="99"/>
      <c r="DTS116" s="99"/>
      <c r="DTT116" s="99"/>
      <c r="DTU116" s="99"/>
      <c r="DTV116" s="99"/>
      <c r="DTW116" s="99"/>
      <c r="DTX116" s="99"/>
      <c r="DTY116" s="99"/>
      <c r="DTZ116" s="99"/>
      <c r="DUA116" s="99"/>
      <c r="DUB116" s="99"/>
      <c r="DUC116" s="99"/>
      <c r="DUD116" s="99"/>
      <c r="DUE116" s="99"/>
      <c r="DUF116" s="99"/>
      <c r="DUG116" s="99"/>
      <c r="DUH116" s="99"/>
      <c r="DUI116" s="99"/>
      <c r="DUJ116" s="99"/>
      <c r="DUK116" s="99"/>
      <c r="DUL116" s="99"/>
      <c r="DUM116" s="99"/>
      <c r="DUN116" s="99"/>
      <c r="DUO116" s="99"/>
      <c r="DUP116" s="99"/>
      <c r="DUQ116" s="99"/>
      <c r="DUR116" s="99"/>
      <c r="DUS116" s="99"/>
      <c r="DUT116" s="99"/>
      <c r="DUU116" s="99"/>
      <c r="DUV116" s="99"/>
      <c r="DUW116" s="99"/>
      <c r="DUX116" s="99"/>
      <c r="DUY116" s="99"/>
      <c r="DUZ116" s="99"/>
      <c r="DVA116" s="99"/>
      <c r="DVB116" s="99"/>
      <c r="DVC116" s="99"/>
      <c r="DVD116" s="99"/>
      <c r="DVE116" s="99"/>
      <c r="DVF116" s="99"/>
      <c r="DVG116" s="99"/>
      <c r="DVH116" s="99"/>
      <c r="DVI116" s="99"/>
      <c r="DVJ116" s="99"/>
      <c r="DVK116" s="99"/>
      <c r="DVL116" s="99"/>
      <c r="DVM116" s="99"/>
      <c r="DVN116" s="99"/>
      <c r="DVO116" s="99"/>
      <c r="DVP116" s="99"/>
      <c r="DVQ116" s="99"/>
      <c r="DVR116" s="99"/>
      <c r="DVS116" s="99"/>
      <c r="DVT116" s="99"/>
      <c r="DVU116" s="99"/>
      <c r="DVV116" s="99"/>
      <c r="DVW116" s="99"/>
      <c r="DVX116" s="99"/>
      <c r="DVY116" s="99"/>
      <c r="DVZ116" s="99"/>
      <c r="DWA116" s="99"/>
      <c r="DWB116" s="99"/>
      <c r="DWC116" s="99"/>
      <c r="DWD116" s="99"/>
      <c r="DWE116" s="99"/>
      <c r="DWF116" s="99"/>
      <c r="DWG116" s="99"/>
      <c r="DWH116" s="99"/>
      <c r="DWI116" s="99"/>
      <c r="DWJ116" s="99"/>
      <c r="DWK116" s="99"/>
      <c r="DWL116" s="99"/>
      <c r="DWM116" s="99"/>
      <c r="DWN116" s="99"/>
      <c r="DWO116" s="99"/>
      <c r="DWP116" s="99"/>
      <c r="DWQ116" s="99"/>
      <c r="DWR116" s="99"/>
      <c r="DWS116" s="99"/>
      <c r="DWT116" s="99"/>
      <c r="DWU116" s="99"/>
      <c r="DWV116" s="99"/>
      <c r="DWW116" s="99"/>
      <c r="DWX116" s="99"/>
      <c r="DWY116" s="99"/>
      <c r="DWZ116" s="99"/>
      <c r="DXA116" s="99"/>
      <c r="DXB116" s="99"/>
      <c r="DXC116" s="99"/>
      <c r="DXD116" s="99"/>
      <c r="DXE116" s="99"/>
      <c r="DXF116" s="99"/>
      <c r="DXG116" s="99"/>
      <c r="DXH116" s="99"/>
      <c r="DXI116" s="99"/>
      <c r="DXJ116" s="99"/>
      <c r="DXK116" s="99"/>
      <c r="DXL116" s="99"/>
      <c r="DXM116" s="99"/>
      <c r="DXN116" s="99"/>
      <c r="DXO116" s="99"/>
      <c r="DXP116" s="99"/>
      <c r="DXQ116" s="99"/>
      <c r="DXR116" s="99"/>
      <c r="DXS116" s="99"/>
      <c r="DXT116" s="99"/>
      <c r="DXU116" s="99"/>
      <c r="DXV116" s="99"/>
      <c r="DXW116" s="99"/>
      <c r="DXX116" s="99"/>
      <c r="DXY116" s="99"/>
      <c r="DXZ116" s="99"/>
      <c r="DYA116" s="99"/>
      <c r="DYB116" s="99"/>
      <c r="DYC116" s="99"/>
      <c r="DYD116" s="99"/>
      <c r="DYE116" s="99"/>
      <c r="DYF116" s="99"/>
      <c r="DYG116" s="99"/>
      <c r="DYH116" s="99"/>
      <c r="DYI116" s="99"/>
      <c r="DYJ116" s="99"/>
      <c r="DYK116" s="99"/>
      <c r="DYL116" s="99"/>
      <c r="DYM116" s="99"/>
      <c r="DYN116" s="99"/>
      <c r="DYO116" s="99"/>
      <c r="DYP116" s="99"/>
      <c r="DYQ116" s="99"/>
      <c r="DYR116" s="99"/>
      <c r="DYS116" s="99"/>
      <c r="DYT116" s="99"/>
      <c r="DYU116" s="99"/>
      <c r="DYV116" s="99"/>
      <c r="DYW116" s="99"/>
      <c r="DYX116" s="99"/>
      <c r="DYY116" s="99"/>
      <c r="DYZ116" s="99"/>
      <c r="DZA116" s="99"/>
      <c r="DZB116" s="99"/>
      <c r="DZC116" s="99"/>
      <c r="DZD116" s="99"/>
      <c r="DZE116" s="99"/>
      <c r="DZF116" s="99"/>
      <c r="DZG116" s="99"/>
      <c r="DZH116" s="99"/>
      <c r="DZI116" s="99"/>
      <c r="DZJ116" s="99"/>
      <c r="DZK116" s="99"/>
      <c r="DZL116" s="99"/>
      <c r="DZM116" s="99"/>
      <c r="DZN116" s="99"/>
      <c r="DZO116" s="99"/>
      <c r="DZP116" s="99"/>
      <c r="DZQ116" s="99"/>
      <c r="DZR116" s="99"/>
      <c r="DZS116" s="99"/>
      <c r="DZT116" s="99"/>
      <c r="DZU116" s="99"/>
      <c r="DZV116" s="99"/>
      <c r="DZW116" s="99"/>
      <c r="DZX116" s="99"/>
      <c r="DZY116" s="99"/>
      <c r="DZZ116" s="99"/>
      <c r="EAA116" s="99"/>
      <c r="EAB116" s="99"/>
      <c r="EAC116" s="99"/>
      <c r="EAD116" s="99"/>
      <c r="EAE116" s="99"/>
      <c r="EAF116" s="99"/>
      <c r="EAG116" s="99"/>
      <c r="EAH116" s="99"/>
      <c r="EAI116" s="99"/>
      <c r="EAJ116" s="99"/>
      <c r="EAK116" s="99"/>
      <c r="EAL116" s="99"/>
      <c r="EAM116" s="99"/>
      <c r="EAN116" s="99"/>
      <c r="EAO116" s="99"/>
      <c r="EAP116" s="99"/>
      <c r="EAQ116" s="99"/>
      <c r="EAR116" s="99"/>
      <c r="EAS116" s="99"/>
      <c r="EAT116" s="99"/>
      <c r="EAU116" s="99"/>
      <c r="EAV116" s="99"/>
      <c r="EAW116" s="99"/>
      <c r="EAX116" s="99"/>
      <c r="EAY116" s="99"/>
      <c r="EAZ116" s="99"/>
      <c r="EBA116" s="99"/>
      <c r="EBB116" s="99"/>
      <c r="EBC116" s="99"/>
      <c r="EBD116" s="99"/>
      <c r="EBE116" s="99"/>
      <c r="EBF116" s="99"/>
      <c r="EBG116" s="99"/>
      <c r="EBH116" s="99"/>
      <c r="EBI116" s="99"/>
      <c r="EBJ116" s="99"/>
      <c r="EBK116" s="99"/>
      <c r="EBL116" s="99"/>
      <c r="EBM116" s="99"/>
      <c r="EBN116" s="99"/>
      <c r="EBO116" s="99"/>
      <c r="EBP116" s="99"/>
      <c r="EBQ116" s="99"/>
      <c r="EBR116" s="99"/>
      <c r="EBS116" s="99"/>
      <c r="EBT116" s="99"/>
      <c r="EBU116" s="99"/>
      <c r="EBV116" s="99"/>
      <c r="EBW116" s="99"/>
      <c r="EBX116" s="99"/>
      <c r="EBY116" s="99"/>
      <c r="EBZ116" s="99"/>
      <c r="ECA116" s="99"/>
      <c r="ECB116" s="99"/>
      <c r="ECC116" s="99"/>
      <c r="ECD116" s="99"/>
      <c r="ECE116" s="99"/>
      <c r="ECF116" s="99"/>
      <c r="ECG116" s="99"/>
      <c r="ECH116" s="99"/>
      <c r="ECI116" s="99"/>
      <c r="ECJ116" s="99"/>
      <c r="ECK116" s="99"/>
      <c r="ECL116" s="99"/>
      <c r="ECM116" s="99"/>
      <c r="ECN116" s="99"/>
      <c r="ECO116" s="99"/>
      <c r="ECP116" s="99"/>
      <c r="ECQ116" s="99"/>
      <c r="ECR116" s="99"/>
      <c r="ECS116" s="99"/>
      <c r="ECT116" s="99"/>
      <c r="ECU116" s="99"/>
      <c r="ECV116" s="99"/>
      <c r="ECW116" s="99"/>
      <c r="ECX116" s="99"/>
      <c r="ECY116" s="99"/>
      <c r="ECZ116" s="99"/>
      <c r="EDA116" s="99"/>
      <c r="EDB116" s="99"/>
      <c r="EDC116" s="99"/>
      <c r="EDD116" s="99"/>
      <c r="EDE116" s="99"/>
      <c r="EDF116" s="99"/>
      <c r="EDG116" s="99"/>
      <c r="EDH116" s="99"/>
      <c r="EDI116" s="99"/>
      <c r="EDJ116" s="99"/>
      <c r="EDK116" s="99"/>
      <c r="EDL116" s="99"/>
      <c r="EDM116" s="99"/>
      <c r="EDN116" s="99"/>
      <c r="EDO116" s="99"/>
      <c r="EDP116" s="99"/>
      <c r="EDQ116" s="99"/>
      <c r="EDR116" s="99"/>
      <c r="EDS116" s="99"/>
      <c r="EDT116" s="99"/>
      <c r="EDU116" s="99"/>
      <c r="EDV116" s="99"/>
      <c r="EDW116" s="99"/>
      <c r="EDX116" s="99"/>
      <c r="EDY116" s="99"/>
      <c r="EDZ116" s="99"/>
      <c r="EEA116" s="99"/>
      <c r="EEB116" s="99"/>
      <c r="EEC116" s="99"/>
      <c r="EED116" s="99"/>
      <c r="EEE116" s="99"/>
      <c r="EEF116" s="99"/>
      <c r="EEG116" s="99"/>
      <c r="EEH116" s="99"/>
      <c r="EEI116" s="99"/>
      <c r="EEJ116" s="99"/>
      <c r="EEK116" s="99"/>
      <c r="EEL116" s="99"/>
      <c r="EEM116" s="99"/>
      <c r="EEN116" s="99"/>
      <c r="EEO116" s="99"/>
      <c r="EEP116" s="99"/>
      <c r="EEQ116" s="99"/>
      <c r="EER116" s="99"/>
      <c r="EES116" s="99"/>
      <c r="EET116" s="99"/>
      <c r="EEU116" s="99"/>
      <c r="EEV116" s="99"/>
      <c r="EEW116" s="99"/>
      <c r="EEX116" s="99"/>
      <c r="EEY116" s="99"/>
      <c r="EEZ116" s="99"/>
      <c r="EFA116" s="99"/>
      <c r="EFB116" s="99"/>
      <c r="EFC116" s="99"/>
      <c r="EFD116" s="99"/>
      <c r="EFE116" s="99"/>
      <c r="EFF116" s="99"/>
      <c r="EFG116" s="99"/>
      <c r="EFH116" s="99"/>
      <c r="EFI116" s="99"/>
      <c r="EFJ116" s="99"/>
      <c r="EFK116" s="99"/>
      <c r="EFL116" s="99"/>
      <c r="EFM116" s="99"/>
      <c r="EFN116" s="99"/>
      <c r="EFO116" s="99"/>
      <c r="EFP116" s="99"/>
      <c r="EFQ116" s="99"/>
      <c r="EFR116" s="99"/>
      <c r="EFS116" s="99"/>
      <c r="EFT116" s="99"/>
      <c r="EFU116" s="99"/>
      <c r="EFV116" s="99"/>
      <c r="EFW116" s="99"/>
      <c r="EFX116" s="99"/>
      <c r="EFY116" s="99"/>
      <c r="EFZ116" s="99"/>
      <c r="EGA116" s="99"/>
      <c r="EGB116" s="99"/>
      <c r="EGC116" s="99"/>
      <c r="EGD116" s="99"/>
      <c r="EGE116" s="99"/>
      <c r="EGF116" s="99"/>
      <c r="EGG116" s="99"/>
      <c r="EGH116" s="99"/>
      <c r="EGI116" s="99"/>
      <c r="EGJ116" s="99"/>
      <c r="EGK116" s="99"/>
      <c r="EGL116" s="99"/>
      <c r="EGM116" s="99"/>
      <c r="EGN116" s="99"/>
      <c r="EGO116" s="99"/>
      <c r="EGP116" s="99"/>
      <c r="EGQ116" s="99"/>
      <c r="EGR116" s="99"/>
      <c r="EGS116" s="99"/>
      <c r="EGT116" s="99"/>
      <c r="EGU116" s="99"/>
      <c r="EGV116" s="99"/>
      <c r="EGW116" s="99"/>
      <c r="EGX116" s="99"/>
      <c r="EGY116" s="99"/>
      <c r="EGZ116" s="99"/>
      <c r="EHA116" s="99"/>
      <c r="EHB116" s="99"/>
      <c r="EHC116" s="99"/>
      <c r="EHD116" s="99"/>
      <c r="EHE116" s="99"/>
      <c r="EHF116" s="99"/>
      <c r="EHG116" s="99"/>
      <c r="EHH116" s="99"/>
      <c r="EHI116" s="99"/>
      <c r="EHJ116" s="99"/>
      <c r="EHK116" s="99"/>
      <c r="EHL116" s="99"/>
      <c r="EHM116" s="99"/>
      <c r="EHN116" s="99"/>
      <c r="EHO116" s="99"/>
      <c r="EHP116" s="99"/>
      <c r="EHQ116" s="99"/>
      <c r="EHR116" s="99"/>
      <c r="EHS116" s="99"/>
      <c r="EHT116" s="99"/>
      <c r="EHU116" s="99"/>
      <c r="EHV116" s="99"/>
      <c r="EHW116" s="99"/>
      <c r="EHX116" s="99"/>
      <c r="EHY116" s="99"/>
      <c r="EHZ116" s="99"/>
      <c r="EIA116" s="99"/>
      <c r="EIB116" s="99"/>
      <c r="EIC116" s="99"/>
      <c r="EID116" s="99"/>
      <c r="EIE116" s="99"/>
      <c r="EIF116" s="99"/>
      <c r="EIG116" s="99"/>
      <c r="EIH116" s="99"/>
      <c r="EII116" s="99"/>
      <c r="EIJ116" s="99"/>
      <c r="EIK116" s="99"/>
      <c r="EIL116" s="99"/>
      <c r="EIM116" s="99"/>
      <c r="EIN116" s="99"/>
      <c r="EIO116" s="99"/>
      <c r="EIP116" s="99"/>
      <c r="EIQ116" s="99"/>
      <c r="EIR116" s="99"/>
      <c r="EIS116" s="99"/>
      <c r="EIT116" s="99"/>
      <c r="EIU116" s="99"/>
      <c r="EIV116" s="99"/>
      <c r="EIW116" s="99"/>
      <c r="EIX116" s="99"/>
      <c r="EIY116" s="99"/>
      <c r="EIZ116" s="99"/>
      <c r="EJA116" s="99"/>
      <c r="EJB116" s="99"/>
      <c r="EJC116" s="99"/>
      <c r="EJD116" s="99"/>
      <c r="EJE116" s="99"/>
      <c r="EJF116" s="99"/>
      <c r="EJG116" s="99"/>
      <c r="EJH116" s="99"/>
      <c r="EJI116" s="99"/>
      <c r="EJJ116" s="99"/>
      <c r="EJK116" s="99"/>
      <c r="EJL116" s="99"/>
      <c r="EJM116" s="99"/>
      <c r="EJN116" s="99"/>
      <c r="EJO116" s="99"/>
      <c r="EJP116" s="99"/>
      <c r="EJQ116" s="99"/>
      <c r="EJR116" s="99"/>
      <c r="EJS116" s="99"/>
      <c r="EJT116" s="99"/>
      <c r="EJU116" s="99"/>
      <c r="EJV116" s="99"/>
      <c r="EJW116" s="99"/>
      <c r="EJX116" s="99"/>
      <c r="EJY116" s="99"/>
      <c r="EJZ116" s="99"/>
      <c r="EKA116" s="99"/>
      <c r="EKB116" s="99"/>
      <c r="EKC116" s="99"/>
      <c r="EKD116" s="99"/>
      <c r="EKE116" s="99"/>
      <c r="EKF116" s="99"/>
      <c r="EKG116" s="99"/>
      <c r="EKH116" s="99"/>
      <c r="EKI116" s="99"/>
      <c r="EKJ116" s="99"/>
      <c r="EKK116" s="99"/>
      <c r="EKL116" s="99"/>
      <c r="EKM116" s="99"/>
      <c r="EKN116" s="99"/>
      <c r="EKO116" s="99"/>
      <c r="EKP116" s="99"/>
      <c r="EKQ116" s="99"/>
      <c r="EKR116" s="99"/>
      <c r="EKS116" s="99"/>
      <c r="EKT116" s="99"/>
      <c r="EKU116" s="99"/>
      <c r="EKV116" s="99"/>
      <c r="EKW116" s="99"/>
      <c r="EKX116" s="99"/>
      <c r="EKY116" s="99"/>
      <c r="EKZ116" s="99"/>
      <c r="ELA116" s="99"/>
      <c r="ELB116" s="99"/>
      <c r="ELC116" s="99"/>
      <c r="ELD116" s="99"/>
      <c r="ELE116" s="99"/>
      <c r="ELF116" s="99"/>
      <c r="ELG116" s="99"/>
      <c r="ELH116" s="99"/>
      <c r="ELI116" s="99"/>
      <c r="ELJ116" s="99"/>
      <c r="ELK116" s="99"/>
      <c r="ELL116" s="99"/>
      <c r="ELM116" s="99"/>
      <c r="ELN116" s="99"/>
      <c r="ELO116" s="99"/>
      <c r="ELP116" s="99"/>
      <c r="ELQ116" s="99"/>
      <c r="ELR116" s="99"/>
      <c r="ELS116" s="99"/>
      <c r="ELT116" s="99"/>
      <c r="ELU116" s="99"/>
      <c r="ELV116" s="99"/>
      <c r="ELW116" s="99"/>
      <c r="ELX116" s="99"/>
      <c r="ELY116" s="99"/>
      <c r="ELZ116" s="99"/>
      <c r="EMA116" s="99"/>
      <c r="EMB116" s="99"/>
      <c r="EMC116" s="99"/>
      <c r="EMD116" s="99"/>
      <c r="EME116" s="99"/>
      <c r="EMF116" s="99"/>
      <c r="EMG116" s="99"/>
      <c r="EMH116" s="99"/>
      <c r="EMI116" s="99"/>
      <c r="EMJ116" s="99"/>
      <c r="EMK116" s="99"/>
      <c r="EML116" s="99"/>
      <c r="EMM116" s="99"/>
      <c r="EMN116" s="99"/>
      <c r="EMO116" s="99"/>
      <c r="EMP116" s="99"/>
      <c r="EMQ116" s="99"/>
      <c r="EMR116" s="99"/>
      <c r="EMS116" s="99"/>
      <c r="EMT116" s="99"/>
      <c r="EMU116" s="99"/>
      <c r="EMV116" s="99"/>
      <c r="EMW116" s="99"/>
      <c r="EMX116" s="99"/>
      <c r="EMY116" s="99"/>
      <c r="EMZ116" s="99"/>
      <c r="ENA116" s="99"/>
      <c r="ENB116" s="99"/>
      <c r="ENC116" s="99"/>
      <c r="END116" s="99"/>
      <c r="ENE116" s="99"/>
      <c r="ENF116" s="99"/>
      <c r="ENG116" s="99"/>
      <c r="ENH116" s="99"/>
      <c r="ENI116" s="99"/>
      <c r="ENJ116" s="99"/>
      <c r="ENK116" s="99"/>
      <c r="ENL116" s="99"/>
      <c r="ENM116" s="99"/>
      <c r="ENN116" s="99"/>
      <c r="ENO116" s="99"/>
      <c r="ENP116" s="99"/>
      <c r="ENQ116" s="99"/>
      <c r="ENR116" s="99"/>
      <c r="ENS116" s="99"/>
      <c r="ENT116" s="99"/>
      <c r="ENU116" s="99"/>
      <c r="ENV116" s="99"/>
      <c r="ENW116" s="99"/>
      <c r="ENX116" s="99"/>
      <c r="ENY116" s="99"/>
      <c r="ENZ116" s="99"/>
      <c r="EOA116" s="99"/>
      <c r="EOB116" s="99"/>
      <c r="EOC116" s="99"/>
      <c r="EOD116" s="99"/>
      <c r="EOE116" s="99"/>
      <c r="EOF116" s="99"/>
      <c r="EOG116" s="99"/>
      <c r="EOH116" s="99"/>
      <c r="EOI116" s="99"/>
      <c r="EOJ116" s="99"/>
      <c r="EOK116" s="99"/>
      <c r="EOL116" s="99"/>
      <c r="EOM116" s="99"/>
      <c r="EON116" s="99"/>
      <c r="EOO116" s="99"/>
      <c r="EOP116" s="99"/>
      <c r="EOQ116" s="99"/>
      <c r="EOR116" s="99"/>
      <c r="EOS116" s="99"/>
      <c r="EOT116" s="99"/>
      <c r="EOU116" s="99"/>
      <c r="EOV116" s="99"/>
      <c r="EOW116" s="99"/>
      <c r="EOX116" s="99"/>
      <c r="EOY116" s="99"/>
      <c r="EOZ116" s="99"/>
      <c r="EPA116" s="99"/>
      <c r="EPB116" s="99"/>
      <c r="EPC116" s="99"/>
      <c r="EPD116" s="99"/>
      <c r="EPE116" s="99"/>
      <c r="EPF116" s="99"/>
      <c r="EPG116" s="99"/>
      <c r="EPH116" s="99"/>
      <c r="EPI116" s="99"/>
      <c r="EPJ116" s="99"/>
      <c r="EPK116" s="99"/>
      <c r="EPL116" s="99"/>
      <c r="EPM116" s="99"/>
      <c r="EPN116" s="99"/>
      <c r="EPO116" s="99"/>
      <c r="EPP116" s="99"/>
      <c r="EPQ116" s="99"/>
      <c r="EPR116" s="99"/>
      <c r="EPS116" s="99"/>
      <c r="EPT116" s="99"/>
      <c r="EPU116" s="99"/>
      <c r="EPV116" s="99"/>
      <c r="EPW116" s="99"/>
      <c r="EPX116" s="99"/>
      <c r="EPY116" s="99"/>
      <c r="EPZ116" s="99"/>
      <c r="EQA116" s="99"/>
      <c r="EQB116" s="99"/>
      <c r="EQC116" s="99"/>
      <c r="EQD116" s="99"/>
      <c r="EQE116" s="99"/>
      <c r="EQF116" s="99"/>
      <c r="EQG116" s="99"/>
      <c r="EQH116" s="99"/>
      <c r="EQI116" s="99"/>
      <c r="EQJ116" s="99"/>
      <c r="EQK116" s="99"/>
      <c r="EQL116" s="99"/>
      <c r="EQM116" s="99"/>
      <c r="EQN116" s="99"/>
      <c r="EQO116" s="99"/>
      <c r="EQP116" s="99"/>
      <c r="EQQ116" s="99"/>
      <c r="EQR116" s="99"/>
      <c r="EQS116" s="99"/>
      <c r="EQT116" s="99"/>
      <c r="EQU116" s="99"/>
      <c r="EQV116" s="99"/>
      <c r="EQW116" s="99"/>
      <c r="EQX116" s="99"/>
      <c r="EQY116" s="99"/>
      <c r="EQZ116" s="99"/>
      <c r="ERA116" s="99"/>
      <c r="ERB116" s="99"/>
      <c r="ERC116" s="99"/>
      <c r="ERD116" s="99"/>
      <c r="ERE116" s="99"/>
      <c r="ERF116" s="99"/>
      <c r="ERG116" s="99"/>
      <c r="ERH116" s="99"/>
      <c r="ERI116" s="99"/>
      <c r="ERJ116" s="99"/>
      <c r="ERK116" s="99"/>
      <c r="ERL116" s="99"/>
      <c r="ERM116" s="99"/>
      <c r="ERN116" s="99"/>
      <c r="ERO116" s="99"/>
      <c r="ERP116" s="99"/>
      <c r="ERQ116" s="99"/>
      <c r="ERR116" s="99"/>
      <c r="ERS116" s="99"/>
      <c r="ERT116" s="99"/>
      <c r="ERU116" s="99"/>
      <c r="ERV116" s="99"/>
      <c r="ERW116" s="99"/>
      <c r="ERX116" s="99"/>
      <c r="ERY116" s="99"/>
      <c r="ERZ116" s="99"/>
      <c r="ESA116" s="99"/>
      <c r="ESB116" s="99"/>
      <c r="ESC116" s="99"/>
      <c r="ESD116" s="99"/>
      <c r="ESE116" s="99"/>
      <c r="ESF116" s="99"/>
      <c r="ESG116" s="99"/>
      <c r="ESH116" s="99"/>
      <c r="ESI116" s="99"/>
      <c r="ESJ116" s="99"/>
      <c r="ESK116" s="99"/>
      <c r="ESL116" s="99"/>
      <c r="ESM116" s="99"/>
      <c r="ESN116" s="99"/>
      <c r="ESO116" s="99"/>
      <c r="ESP116" s="99"/>
      <c r="ESQ116" s="99"/>
      <c r="ESR116" s="99"/>
      <c r="ESS116" s="99"/>
      <c r="EST116" s="99"/>
      <c r="ESU116" s="99"/>
      <c r="ESV116" s="99"/>
      <c r="ESW116" s="99"/>
      <c r="ESX116" s="99"/>
      <c r="ESY116" s="99"/>
      <c r="ESZ116" s="99"/>
      <c r="ETA116" s="99"/>
      <c r="ETB116" s="99"/>
      <c r="ETC116" s="99"/>
      <c r="ETD116" s="99"/>
      <c r="ETE116" s="99"/>
      <c r="ETF116" s="99"/>
      <c r="ETG116" s="99"/>
      <c r="ETH116" s="99"/>
      <c r="ETI116" s="99"/>
      <c r="ETJ116" s="99"/>
      <c r="ETK116" s="99"/>
      <c r="ETL116" s="99"/>
      <c r="ETM116" s="99"/>
      <c r="ETN116" s="99"/>
      <c r="ETO116" s="99"/>
      <c r="ETP116" s="99"/>
      <c r="ETQ116" s="99"/>
      <c r="ETR116" s="99"/>
      <c r="ETS116" s="99"/>
      <c r="ETT116" s="99"/>
      <c r="ETU116" s="99"/>
      <c r="ETV116" s="99"/>
      <c r="ETW116" s="99"/>
      <c r="ETX116" s="99"/>
      <c r="ETY116" s="99"/>
      <c r="ETZ116" s="99"/>
      <c r="EUA116" s="99"/>
      <c r="EUB116" s="99"/>
      <c r="EUC116" s="99"/>
      <c r="EUD116" s="99"/>
      <c r="EUE116" s="99"/>
      <c r="EUF116" s="99"/>
      <c r="EUG116" s="99"/>
      <c r="EUH116" s="99"/>
      <c r="EUI116" s="99"/>
      <c r="EUJ116" s="99"/>
      <c r="EUK116" s="99"/>
      <c r="EUL116" s="99"/>
      <c r="EUM116" s="99"/>
      <c r="EUN116" s="99"/>
      <c r="EUO116" s="99"/>
      <c r="EUP116" s="99"/>
      <c r="EUQ116" s="99"/>
      <c r="EUR116" s="99"/>
      <c r="EUS116" s="99"/>
      <c r="EUT116" s="99"/>
      <c r="EUU116" s="99"/>
      <c r="EUV116" s="99"/>
      <c r="EUW116" s="99"/>
      <c r="EUX116" s="99"/>
      <c r="EUY116" s="99"/>
      <c r="EUZ116" s="99"/>
      <c r="EVA116" s="99"/>
      <c r="EVB116" s="99"/>
      <c r="EVC116" s="99"/>
      <c r="EVD116" s="99"/>
      <c r="EVE116" s="99"/>
      <c r="EVF116" s="99"/>
      <c r="EVG116" s="99"/>
      <c r="EVH116" s="99"/>
      <c r="EVI116" s="99"/>
      <c r="EVJ116" s="99"/>
      <c r="EVK116" s="99"/>
      <c r="EVL116" s="99"/>
      <c r="EVM116" s="99"/>
      <c r="EVN116" s="99"/>
      <c r="EVO116" s="99"/>
      <c r="EVP116" s="99"/>
      <c r="EVQ116" s="99"/>
      <c r="EVR116" s="99"/>
      <c r="EVS116" s="99"/>
      <c r="EVT116" s="99"/>
      <c r="EVU116" s="99"/>
      <c r="EVV116" s="99"/>
      <c r="EVW116" s="99"/>
      <c r="EVX116" s="99"/>
      <c r="EVY116" s="99"/>
      <c r="EVZ116" s="99"/>
      <c r="EWA116" s="99"/>
      <c r="EWB116" s="99"/>
      <c r="EWC116" s="99"/>
      <c r="EWD116" s="99"/>
      <c r="EWE116" s="99"/>
      <c r="EWF116" s="99"/>
      <c r="EWG116" s="99"/>
      <c r="EWH116" s="99"/>
      <c r="EWI116" s="99"/>
      <c r="EWJ116" s="99"/>
      <c r="EWK116" s="99"/>
      <c r="EWL116" s="99"/>
      <c r="EWM116" s="99"/>
      <c r="EWN116" s="99"/>
      <c r="EWO116" s="99"/>
      <c r="EWP116" s="99"/>
      <c r="EWQ116" s="99"/>
      <c r="EWR116" s="99"/>
      <c r="EWS116" s="99"/>
      <c r="EWT116" s="99"/>
      <c r="EWU116" s="99"/>
      <c r="EWV116" s="99"/>
      <c r="EWW116" s="99"/>
      <c r="EWX116" s="99"/>
      <c r="EWY116" s="99"/>
      <c r="EWZ116" s="99"/>
      <c r="EXA116" s="99"/>
      <c r="EXB116" s="99"/>
      <c r="EXC116" s="99"/>
      <c r="EXD116" s="99"/>
      <c r="EXE116" s="99"/>
      <c r="EXF116" s="99"/>
      <c r="EXG116" s="99"/>
      <c r="EXH116" s="99"/>
      <c r="EXI116" s="99"/>
      <c r="EXJ116" s="99"/>
      <c r="EXK116" s="99"/>
      <c r="EXL116" s="99"/>
      <c r="EXM116" s="99"/>
      <c r="EXN116" s="99"/>
      <c r="EXO116" s="99"/>
      <c r="EXP116" s="99"/>
      <c r="EXQ116" s="99"/>
      <c r="EXR116" s="99"/>
      <c r="EXS116" s="99"/>
      <c r="EXT116" s="99"/>
      <c r="EXU116" s="99"/>
      <c r="EXV116" s="99"/>
      <c r="EXW116" s="99"/>
      <c r="EXX116" s="99"/>
      <c r="EXY116" s="99"/>
      <c r="EXZ116" s="99"/>
      <c r="EYA116" s="99"/>
      <c r="EYB116" s="99"/>
      <c r="EYC116" s="99"/>
      <c r="EYD116" s="99"/>
      <c r="EYE116" s="99"/>
      <c r="EYF116" s="99"/>
      <c r="EYG116" s="99"/>
      <c r="EYH116" s="99"/>
      <c r="EYI116" s="99"/>
      <c r="EYJ116" s="99"/>
      <c r="EYK116" s="99"/>
      <c r="EYL116" s="99"/>
      <c r="EYM116" s="99"/>
      <c r="EYN116" s="99"/>
      <c r="EYO116" s="99"/>
      <c r="EYP116" s="99"/>
      <c r="EYQ116" s="99"/>
      <c r="EYR116" s="99"/>
      <c r="EYS116" s="99"/>
      <c r="EYT116" s="99"/>
      <c r="EYU116" s="99"/>
      <c r="EYV116" s="99"/>
      <c r="EYW116" s="99"/>
      <c r="EYX116" s="99"/>
      <c r="EYY116" s="99"/>
      <c r="EYZ116" s="99"/>
      <c r="EZA116" s="99"/>
      <c r="EZB116" s="99"/>
      <c r="EZC116" s="99"/>
      <c r="EZD116" s="99"/>
      <c r="EZE116" s="99"/>
      <c r="EZF116" s="99"/>
      <c r="EZG116" s="99"/>
      <c r="EZH116" s="99"/>
      <c r="EZI116" s="99"/>
      <c r="EZJ116" s="99"/>
      <c r="EZK116" s="99"/>
      <c r="EZL116" s="99"/>
      <c r="EZM116" s="99"/>
      <c r="EZN116" s="99"/>
      <c r="EZO116" s="99"/>
      <c r="EZP116" s="99"/>
      <c r="EZQ116" s="99"/>
      <c r="EZR116" s="99"/>
      <c r="EZS116" s="99"/>
      <c r="EZT116" s="99"/>
      <c r="EZU116" s="99"/>
      <c r="EZV116" s="99"/>
      <c r="EZW116" s="99"/>
      <c r="EZX116" s="99"/>
      <c r="EZY116" s="99"/>
      <c r="EZZ116" s="99"/>
      <c r="FAA116" s="99"/>
      <c r="FAB116" s="99"/>
      <c r="FAC116" s="99"/>
      <c r="FAD116" s="99"/>
      <c r="FAE116" s="99"/>
      <c r="FAF116" s="99"/>
      <c r="FAG116" s="99"/>
      <c r="FAH116" s="99"/>
      <c r="FAI116" s="99"/>
      <c r="FAJ116" s="99"/>
      <c r="FAK116" s="99"/>
      <c r="FAL116" s="99"/>
      <c r="FAM116" s="99"/>
      <c r="FAN116" s="99"/>
      <c r="FAO116" s="99"/>
      <c r="FAP116" s="99"/>
      <c r="FAQ116" s="99"/>
      <c r="FAR116" s="99"/>
      <c r="FAS116" s="99"/>
      <c r="FAT116" s="99"/>
      <c r="FAU116" s="99"/>
      <c r="FAV116" s="99"/>
      <c r="FAW116" s="99"/>
      <c r="FAX116" s="99"/>
      <c r="FAY116" s="99"/>
      <c r="FAZ116" s="99"/>
      <c r="FBA116" s="99"/>
      <c r="FBB116" s="99"/>
      <c r="FBC116" s="99"/>
      <c r="FBD116" s="99"/>
      <c r="FBE116" s="99"/>
      <c r="FBF116" s="99"/>
      <c r="FBG116" s="99"/>
      <c r="FBH116" s="99"/>
      <c r="FBI116" s="99"/>
      <c r="FBJ116" s="99"/>
      <c r="FBK116" s="99"/>
      <c r="FBL116" s="99"/>
      <c r="FBM116" s="99"/>
      <c r="FBN116" s="99"/>
      <c r="FBO116" s="99"/>
      <c r="FBP116" s="99"/>
      <c r="FBQ116" s="99"/>
      <c r="FBR116" s="99"/>
      <c r="FBS116" s="99"/>
      <c r="FBT116" s="99"/>
      <c r="FBU116" s="99"/>
      <c r="FBV116" s="99"/>
      <c r="FBW116" s="99"/>
      <c r="FBX116" s="99"/>
      <c r="FBY116" s="99"/>
      <c r="FBZ116" s="99"/>
      <c r="FCA116" s="99"/>
      <c r="FCB116" s="99"/>
      <c r="FCC116" s="99"/>
      <c r="FCD116" s="99"/>
      <c r="FCE116" s="99"/>
      <c r="FCF116" s="99"/>
      <c r="FCG116" s="99"/>
      <c r="FCH116" s="99"/>
      <c r="FCI116" s="99"/>
      <c r="FCJ116" s="99"/>
      <c r="FCK116" s="99"/>
      <c r="FCL116" s="99"/>
      <c r="FCM116" s="99"/>
      <c r="FCN116" s="99"/>
      <c r="FCO116" s="99"/>
      <c r="FCP116" s="99"/>
      <c r="FCQ116" s="99"/>
      <c r="FCR116" s="99"/>
      <c r="FCS116" s="99"/>
      <c r="FCT116" s="99"/>
      <c r="FCU116" s="99"/>
      <c r="FCV116" s="99"/>
      <c r="FCW116" s="99"/>
      <c r="FCX116" s="99"/>
      <c r="FCY116" s="99"/>
      <c r="FCZ116" s="99"/>
      <c r="FDA116" s="99"/>
      <c r="FDB116" s="99"/>
      <c r="FDC116" s="99"/>
      <c r="FDD116" s="99"/>
      <c r="FDE116" s="99"/>
      <c r="FDF116" s="99"/>
      <c r="FDG116" s="99"/>
      <c r="FDH116" s="99"/>
      <c r="FDI116" s="99"/>
      <c r="FDJ116" s="99"/>
      <c r="FDK116" s="99"/>
      <c r="FDL116" s="99"/>
      <c r="FDM116" s="99"/>
      <c r="FDN116" s="99"/>
      <c r="FDO116" s="99"/>
      <c r="FDP116" s="99"/>
      <c r="FDQ116" s="99"/>
      <c r="FDR116" s="99"/>
      <c r="FDS116" s="99"/>
      <c r="FDT116" s="99"/>
      <c r="FDU116" s="99"/>
      <c r="FDV116" s="99"/>
      <c r="FDW116" s="99"/>
      <c r="FDX116" s="99"/>
      <c r="FDY116" s="99"/>
      <c r="FDZ116" s="99"/>
      <c r="FEA116" s="99"/>
      <c r="FEB116" s="99"/>
      <c r="FEC116" s="99"/>
      <c r="FED116" s="99"/>
      <c r="FEE116" s="99"/>
      <c r="FEF116" s="99"/>
      <c r="FEG116" s="99"/>
      <c r="FEH116" s="99"/>
      <c r="FEI116" s="99"/>
      <c r="FEJ116" s="99"/>
      <c r="FEK116" s="99"/>
      <c r="FEL116" s="99"/>
      <c r="FEM116" s="99"/>
      <c r="FEN116" s="99"/>
      <c r="FEO116" s="99"/>
      <c r="FEP116" s="99"/>
      <c r="FEQ116" s="99"/>
      <c r="FER116" s="99"/>
      <c r="FES116" s="99"/>
      <c r="FET116" s="99"/>
      <c r="FEU116" s="99"/>
      <c r="FEV116" s="99"/>
      <c r="FEW116" s="99"/>
      <c r="FEX116" s="99"/>
      <c r="FEY116" s="99"/>
      <c r="FEZ116" s="99"/>
      <c r="FFA116" s="99"/>
      <c r="FFB116" s="99"/>
      <c r="FFC116" s="99"/>
      <c r="FFD116" s="99"/>
      <c r="FFE116" s="99"/>
      <c r="FFF116" s="99"/>
      <c r="FFG116" s="99"/>
      <c r="FFH116" s="99"/>
      <c r="FFI116" s="99"/>
      <c r="FFJ116" s="99"/>
      <c r="FFK116" s="99"/>
      <c r="FFL116" s="99"/>
      <c r="FFM116" s="99"/>
      <c r="FFN116" s="99"/>
      <c r="FFO116" s="99"/>
      <c r="FFP116" s="99"/>
      <c r="FFQ116" s="99"/>
      <c r="FFR116" s="99"/>
      <c r="FFS116" s="99"/>
      <c r="FFT116" s="99"/>
      <c r="FFU116" s="99"/>
      <c r="FFV116" s="99"/>
      <c r="FFW116" s="99"/>
      <c r="FFX116" s="99"/>
      <c r="FFY116" s="99"/>
      <c r="FFZ116" s="99"/>
      <c r="FGA116" s="99"/>
      <c r="FGB116" s="99"/>
      <c r="FGC116" s="99"/>
      <c r="FGD116" s="99"/>
      <c r="FGE116" s="99"/>
      <c r="FGF116" s="99"/>
      <c r="FGG116" s="99"/>
      <c r="FGH116" s="99"/>
      <c r="FGI116" s="99"/>
      <c r="FGJ116" s="99"/>
      <c r="FGK116" s="99"/>
      <c r="FGL116" s="99"/>
      <c r="FGM116" s="99"/>
      <c r="FGN116" s="99"/>
      <c r="FGO116" s="99"/>
      <c r="FGP116" s="99"/>
      <c r="FGQ116" s="99"/>
      <c r="FGR116" s="99"/>
      <c r="FGS116" s="99"/>
      <c r="FGT116" s="99"/>
      <c r="FGU116" s="99"/>
      <c r="FGV116" s="99"/>
      <c r="FGW116" s="99"/>
      <c r="FGX116" s="99"/>
      <c r="FGY116" s="99"/>
      <c r="FGZ116" s="99"/>
      <c r="FHA116" s="99"/>
      <c r="FHB116" s="99"/>
      <c r="FHC116" s="99"/>
      <c r="FHD116" s="99"/>
      <c r="FHE116" s="99"/>
      <c r="FHF116" s="99"/>
      <c r="FHG116" s="99"/>
      <c r="FHH116" s="99"/>
      <c r="FHI116" s="99"/>
      <c r="FHJ116" s="99"/>
      <c r="FHK116" s="99"/>
      <c r="FHL116" s="99"/>
      <c r="FHM116" s="99"/>
      <c r="FHN116" s="99"/>
      <c r="FHO116" s="99"/>
      <c r="FHP116" s="99"/>
      <c r="FHQ116" s="99"/>
      <c r="FHR116" s="99"/>
      <c r="FHS116" s="99"/>
      <c r="FHT116" s="99"/>
      <c r="FHU116" s="99"/>
      <c r="FHV116" s="99"/>
      <c r="FHW116" s="99"/>
      <c r="FHX116" s="99"/>
      <c r="FHY116" s="99"/>
      <c r="FHZ116" s="99"/>
      <c r="FIA116" s="99"/>
      <c r="FIB116" s="99"/>
      <c r="FIC116" s="99"/>
      <c r="FID116" s="99"/>
      <c r="FIE116" s="99"/>
      <c r="FIF116" s="99"/>
      <c r="FIG116" s="99"/>
      <c r="FIH116" s="99"/>
      <c r="FII116" s="99"/>
      <c r="FIJ116" s="99"/>
      <c r="FIK116" s="99"/>
      <c r="FIL116" s="99"/>
      <c r="FIM116" s="99"/>
      <c r="FIN116" s="99"/>
      <c r="FIO116" s="99"/>
      <c r="FIP116" s="99"/>
      <c r="FIQ116" s="99"/>
      <c r="FIR116" s="99"/>
      <c r="FIS116" s="99"/>
      <c r="FIT116" s="99"/>
      <c r="FIU116" s="99"/>
      <c r="FIV116" s="99"/>
      <c r="FIW116" s="99"/>
      <c r="FIX116" s="99"/>
      <c r="FIY116" s="99"/>
      <c r="FIZ116" s="99"/>
      <c r="FJA116" s="99"/>
      <c r="FJB116" s="99"/>
      <c r="FJC116" s="99"/>
      <c r="FJD116" s="99"/>
      <c r="FJE116" s="99"/>
      <c r="FJF116" s="99"/>
      <c r="FJG116" s="99"/>
      <c r="FJH116" s="99"/>
      <c r="FJI116" s="99"/>
      <c r="FJJ116" s="99"/>
      <c r="FJK116" s="99"/>
      <c r="FJL116" s="99"/>
      <c r="FJM116" s="99"/>
      <c r="FJN116" s="99"/>
      <c r="FJO116" s="99"/>
      <c r="FJP116" s="99"/>
      <c r="FJQ116" s="99"/>
      <c r="FJR116" s="99"/>
      <c r="FJS116" s="99"/>
      <c r="FJT116" s="99"/>
      <c r="FJU116" s="99"/>
      <c r="FJV116" s="99"/>
      <c r="FJW116" s="99"/>
      <c r="FJX116" s="99"/>
      <c r="FJY116" s="99"/>
      <c r="FJZ116" s="99"/>
      <c r="FKA116" s="99"/>
      <c r="FKB116" s="99"/>
      <c r="FKC116" s="99"/>
      <c r="FKD116" s="99"/>
      <c r="FKE116" s="99"/>
      <c r="FKF116" s="99"/>
      <c r="FKG116" s="99"/>
      <c r="FKH116" s="99"/>
      <c r="FKI116" s="99"/>
      <c r="FKJ116" s="99"/>
      <c r="FKK116" s="99"/>
      <c r="FKL116" s="99"/>
      <c r="FKM116" s="99"/>
      <c r="FKN116" s="99"/>
      <c r="FKO116" s="99"/>
      <c r="FKP116" s="99"/>
      <c r="FKQ116" s="99"/>
      <c r="FKR116" s="99"/>
      <c r="FKS116" s="99"/>
      <c r="FKT116" s="99"/>
      <c r="FKU116" s="99"/>
      <c r="FKV116" s="99"/>
      <c r="FKW116" s="99"/>
      <c r="FKX116" s="99"/>
      <c r="FKY116" s="99"/>
      <c r="FKZ116" s="99"/>
      <c r="FLA116" s="99"/>
      <c r="FLB116" s="99"/>
      <c r="FLC116" s="99"/>
      <c r="FLD116" s="99"/>
      <c r="FLE116" s="99"/>
      <c r="FLF116" s="99"/>
      <c r="FLG116" s="99"/>
      <c r="FLH116" s="99"/>
      <c r="FLI116" s="99"/>
      <c r="FLJ116" s="99"/>
      <c r="FLK116" s="99"/>
      <c r="FLL116" s="99"/>
      <c r="FLM116" s="99"/>
      <c r="FLN116" s="99"/>
      <c r="FLO116" s="99"/>
      <c r="FLP116" s="99"/>
      <c r="FLQ116" s="99"/>
      <c r="FLR116" s="99"/>
      <c r="FLS116" s="99"/>
      <c r="FLT116" s="99"/>
      <c r="FLU116" s="99"/>
      <c r="FLV116" s="99"/>
      <c r="FLW116" s="99"/>
      <c r="FLX116" s="99"/>
      <c r="FLY116" s="99"/>
      <c r="FLZ116" s="99"/>
      <c r="FMA116" s="99"/>
      <c r="FMB116" s="99"/>
      <c r="FMC116" s="99"/>
      <c r="FMD116" s="99"/>
      <c r="FME116" s="99"/>
      <c r="FMF116" s="99"/>
      <c r="FMG116" s="99"/>
      <c r="FMH116" s="99"/>
      <c r="FMI116" s="99"/>
      <c r="FMJ116" s="99"/>
      <c r="FMK116" s="99"/>
      <c r="FML116" s="99"/>
      <c r="FMM116" s="99"/>
      <c r="FMN116" s="99"/>
      <c r="FMO116" s="99"/>
      <c r="FMP116" s="99"/>
      <c r="FMQ116" s="99"/>
      <c r="FMR116" s="99"/>
      <c r="FMS116" s="99"/>
      <c r="FMT116" s="99"/>
      <c r="FMU116" s="99"/>
      <c r="FMV116" s="99"/>
      <c r="FMW116" s="99"/>
      <c r="FMX116" s="99"/>
      <c r="FMY116" s="99"/>
      <c r="FMZ116" s="99"/>
      <c r="FNA116" s="99"/>
      <c r="FNB116" s="99"/>
      <c r="FNC116" s="99"/>
      <c r="FND116" s="99"/>
      <c r="FNE116" s="99"/>
      <c r="FNF116" s="99"/>
      <c r="FNG116" s="99"/>
      <c r="FNH116" s="99"/>
      <c r="FNI116" s="99"/>
      <c r="FNJ116" s="99"/>
      <c r="FNK116" s="99"/>
      <c r="FNL116" s="99"/>
      <c r="FNM116" s="99"/>
      <c r="FNN116" s="99"/>
      <c r="FNO116" s="99"/>
      <c r="FNP116" s="99"/>
      <c r="FNQ116" s="99"/>
      <c r="FNR116" s="99"/>
      <c r="FNS116" s="99"/>
      <c r="FNT116" s="99"/>
      <c r="FNU116" s="99"/>
      <c r="FNV116" s="99"/>
      <c r="FNW116" s="99"/>
      <c r="FNX116" s="99"/>
      <c r="FNY116" s="99"/>
      <c r="FNZ116" s="99"/>
      <c r="FOA116" s="99"/>
      <c r="FOB116" s="99"/>
      <c r="FOC116" s="99"/>
      <c r="FOD116" s="99"/>
      <c r="FOE116" s="99"/>
      <c r="FOF116" s="99"/>
      <c r="FOG116" s="99"/>
      <c r="FOH116" s="99"/>
      <c r="FOI116" s="99"/>
      <c r="FOJ116" s="99"/>
      <c r="FOK116" s="99"/>
      <c r="FOL116" s="99"/>
      <c r="FOM116" s="99"/>
      <c r="FON116" s="99"/>
      <c r="FOO116" s="99"/>
      <c r="FOP116" s="99"/>
      <c r="FOQ116" s="99"/>
      <c r="FOR116" s="99"/>
      <c r="FOS116" s="99"/>
      <c r="FOT116" s="99"/>
      <c r="FOU116" s="99"/>
      <c r="FOV116" s="99"/>
      <c r="FOW116" s="99"/>
      <c r="FOX116" s="99"/>
      <c r="FOY116" s="99"/>
      <c r="FOZ116" s="99"/>
      <c r="FPA116" s="99"/>
      <c r="FPB116" s="99"/>
      <c r="FPC116" s="99"/>
      <c r="FPD116" s="99"/>
      <c r="FPE116" s="99"/>
      <c r="FPF116" s="99"/>
      <c r="FPG116" s="99"/>
      <c r="FPH116" s="99"/>
      <c r="FPI116" s="99"/>
      <c r="FPJ116" s="99"/>
      <c r="FPK116" s="99"/>
      <c r="FPL116" s="99"/>
      <c r="FPM116" s="99"/>
      <c r="FPN116" s="99"/>
      <c r="FPO116" s="99"/>
      <c r="FPP116" s="99"/>
      <c r="FPQ116" s="99"/>
      <c r="FPR116" s="99"/>
      <c r="FPS116" s="99"/>
      <c r="FPT116" s="99"/>
      <c r="FPU116" s="99"/>
      <c r="FPV116" s="99"/>
      <c r="FPW116" s="99"/>
      <c r="FPX116" s="99"/>
      <c r="FPY116" s="99"/>
      <c r="FPZ116" s="99"/>
      <c r="FQA116" s="99"/>
      <c r="FQB116" s="99"/>
      <c r="FQC116" s="99"/>
      <c r="FQD116" s="99"/>
      <c r="FQE116" s="99"/>
      <c r="FQF116" s="99"/>
      <c r="FQG116" s="99"/>
      <c r="FQH116" s="99"/>
      <c r="FQI116" s="99"/>
      <c r="FQJ116" s="99"/>
      <c r="FQK116" s="99"/>
      <c r="FQL116" s="99"/>
      <c r="FQM116" s="99"/>
      <c r="FQN116" s="99"/>
      <c r="FQO116" s="99"/>
      <c r="FQP116" s="99"/>
      <c r="FQQ116" s="99"/>
      <c r="FQR116" s="99"/>
      <c r="FQS116" s="99"/>
      <c r="FQT116" s="99"/>
      <c r="FQU116" s="99"/>
      <c r="FQV116" s="99"/>
      <c r="FQW116" s="99"/>
      <c r="FQX116" s="99"/>
      <c r="FQY116" s="99"/>
      <c r="FQZ116" s="99"/>
      <c r="FRA116" s="99"/>
      <c r="FRB116" s="99"/>
      <c r="FRC116" s="99"/>
      <c r="FRD116" s="99"/>
      <c r="FRE116" s="99"/>
      <c r="FRF116" s="99"/>
      <c r="FRG116" s="99"/>
      <c r="FRH116" s="99"/>
      <c r="FRI116" s="99"/>
      <c r="FRJ116" s="99"/>
      <c r="FRK116" s="99"/>
      <c r="FRL116" s="99"/>
      <c r="FRM116" s="99"/>
      <c r="FRN116" s="99"/>
      <c r="FRO116" s="99"/>
      <c r="FRP116" s="99"/>
      <c r="FRQ116" s="99"/>
      <c r="FRR116" s="99"/>
      <c r="FRS116" s="99"/>
      <c r="FRT116" s="99"/>
      <c r="FRU116" s="99"/>
      <c r="FRV116" s="99"/>
      <c r="FRW116" s="99"/>
      <c r="FRX116" s="99"/>
      <c r="FRY116" s="99"/>
      <c r="FRZ116" s="99"/>
      <c r="FSA116" s="99"/>
      <c r="FSB116" s="99"/>
      <c r="FSC116" s="99"/>
      <c r="FSD116" s="99"/>
      <c r="FSE116" s="99"/>
      <c r="FSF116" s="99"/>
      <c r="FSG116" s="99"/>
      <c r="FSH116" s="99"/>
      <c r="FSI116" s="99"/>
      <c r="FSJ116" s="99"/>
      <c r="FSK116" s="99"/>
      <c r="FSL116" s="99"/>
      <c r="FSM116" s="99"/>
      <c r="FSN116" s="99"/>
      <c r="FSO116" s="99"/>
      <c r="FSP116" s="99"/>
      <c r="FSQ116" s="99"/>
      <c r="FSR116" s="99"/>
      <c r="FSS116" s="99"/>
      <c r="FST116" s="99"/>
      <c r="FSU116" s="99"/>
      <c r="FSV116" s="99"/>
      <c r="FSW116" s="99"/>
      <c r="FSX116" s="99"/>
      <c r="FSY116" s="99"/>
      <c r="FSZ116" s="99"/>
      <c r="FTA116" s="99"/>
      <c r="FTB116" s="99"/>
      <c r="FTC116" s="99"/>
      <c r="FTD116" s="99"/>
      <c r="FTE116" s="99"/>
      <c r="FTF116" s="99"/>
      <c r="FTG116" s="99"/>
      <c r="FTH116" s="99"/>
      <c r="FTI116" s="99"/>
      <c r="FTJ116" s="99"/>
      <c r="FTK116" s="99"/>
      <c r="FTL116" s="99"/>
      <c r="FTM116" s="99"/>
      <c r="FTN116" s="99"/>
      <c r="FTO116" s="99"/>
      <c r="FTP116" s="99"/>
      <c r="FTQ116" s="99"/>
      <c r="FTR116" s="99"/>
      <c r="FTS116" s="99"/>
      <c r="FTT116" s="99"/>
      <c r="FTU116" s="99"/>
      <c r="FTV116" s="99"/>
      <c r="FTW116" s="99"/>
      <c r="FTX116" s="99"/>
      <c r="FTY116" s="99"/>
      <c r="FTZ116" s="99"/>
      <c r="FUA116" s="99"/>
      <c r="FUB116" s="99"/>
      <c r="FUC116" s="99"/>
      <c r="FUD116" s="99"/>
      <c r="FUE116" s="99"/>
      <c r="FUF116" s="99"/>
      <c r="FUG116" s="99"/>
      <c r="FUH116" s="99"/>
      <c r="FUI116" s="99"/>
      <c r="FUJ116" s="99"/>
      <c r="FUK116" s="99"/>
      <c r="FUL116" s="99"/>
      <c r="FUM116" s="99"/>
      <c r="FUN116" s="99"/>
      <c r="FUO116" s="99"/>
      <c r="FUP116" s="99"/>
      <c r="FUQ116" s="99"/>
      <c r="FUR116" s="99"/>
      <c r="FUS116" s="99"/>
      <c r="FUT116" s="99"/>
      <c r="FUU116" s="99"/>
      <c r="FUV116" s="99"/>
      <c r="FUW116" s="99"/>
      <c r="FUX116" s="99"/>
      <c r="FUY116" s="99"/>
      <c r="FUZ116" s="99"/>
      <c r="FVA116" s="99"/>
      <c r="FVB116" s="99"/>
      <c r="FVC116" s="99"/>
      <c r="FVD116" s="99"/>
      <c r="FVE116" s="99"/>
      <c r="FVF116" s="99"/>
      <c r="FVG116" s="99"/>
      <c r="FVH116" s="99"/>
      <c r="FVI116" s="99"/>
      <c r="FVJ116" s="99"/>
      <c r="FVK116" s="99"/>
      <c r="FVL116" s="99"/>
      <c r="FVM116" s="99"/>
      <c r="FVN116" s="99"/>
      <c r="FVO116" s="99"/>
      <c r="FVP116" s="99"/>
      <c r="FVQ116" s="99"/>
      <c r="FVR116" s="99"/>
      <c r="FVS116" s="99"/>
      <c r="FVT116" s="99"/>
      <c r="FVU116" s="99"/>
      <c r="FVV116" s="99"/>
      <c r="FVW116" s="99"/>
      <c r="FVX116" s="99"/>
      <c r="FVY116" s="99"/>
      <c r="FVZ116" s="99"/>
      <c r="FWA116" s="99"/>
      <c r="FWB116" s="99"/>
      <c r="FWC116" s="99"/>
      <c r="FWD116" s="99"/>
      <c r="FWE116" s="99"/>
      <c r="FWF116" s="99"/>
      <c r="FWG116" s="99"/>
      <c r="FWH116" s="99"/>
      <c r="FWI116" s="99"/>
      <c r="FWJ116" s="99"/>
      <c r="FWK116" s="99"/>
      <c r="FWL116" s="99"/>
      <c r="FWM116" s="99"/>
      <c r="FWN116" s="99"/>
      <c r="FWO116" s="99"/>
      <c r="FWP116" s="99"/>
      <c r="FWQ116" s="99"/>
      <c r="FWR116" s="99"/>
      <c r="FWS116" s="99"/>
      <c r="FWT116" s="99"/>
      <c r="FWU116" s="99"/>
      <c r="FWV116" s="99"/>
      <c r="FWW116" s="99"/>
      <c r="FWX116" s="99"/>
      <c r="FWY116" s="99"/>
      <c r="FWZ116" s="99"/>
      <c r="FXA116" s="99"/>
      <c r="FXB116" s="99"/>
      <c r="FXC116" s="99"/>
      <c r="FXD116" s="99"/>
      <c r="FXE116" s="99"/>
      <c r="FXF116" s="99"/>
      <c r="FXG116" s="99"/>
      <c r="FXH116" s="99"/>
      <c r="FXI116" s="99"/>
      <c r="FXJ116" s="99"/>
      <c r="FXK116" s="99"/>
      <c r="FXL116" s="99"/>
      <c r="FXM116" s="99"/>
      <c r="FXN116" s="99"/>
      <c r="FXO116" s="99"/>
      <c r="FXP116" s="99"/>
      <c r="FXQ116" s="99"/>
      <c r="FXR116" s="99"/>
      <c r="FXS116" s="99"/>
      <c r="FXT116" s="99"/>
      <c r="FXU116" s="99"/>
      <c r="FXV116" s="99"/>
      <c r="FXW116" s="99"/>
      <c r="FXX116" s="99"/>
      <c r="FXY116" s="99"/>
      <c r="FXZ116" s="99"/>
      <c r="FYA116" s="99"/>
      <c r="FYB116" s="99"/>
      <c r="FYC116" s="99"/>
      <c r="FYD116" s="99"/>
      <c r="FYE116" s="99"/>
      <c r="FYF116" s="99"/>
      <c r="FYG116" s="99"/>
      <c r="FYH116" s="99"/>
      <c r="FYI116" s="99"/>
      <c r="FYJ116" s="99"/>
      <c r="FYK116" s="99"/>
      <c r="FYL116" s="99"/>
      <c r="FYM116" s="99"/>
      <c r="FYN116" s="99"/>
      <c r="FYO116" s="99"/>
      <c r="FYP116" s="99"/>
      <c r="FYQ116" s="99"/>
      <c r="FYR116" s="99"/>
      <c r="FYS116" s="99"/>
      <c r="FYT116" s="99"/>
      <c r="FYU116" s="99"/>
      <c r="FYV116" s="99"/>
      <c r="FYW116" s="99"/>
      <c r="FYX116" s="99"/>
      <c r="FYY116" s="99"/>
      <c r="FYZ116" s="99"/>
      <c r="FZA116" s="99"/>
      <c r="FZB116" s="99"/>
      <c r="FZC116" s="99"/>
      <c r="FZD116" s="99"/>
      <c r="FZE116" s="99"/>
      <c r="FZF116" s="99"/>
      <c r="FZG116" s="99"/>
      <c r="FZH116" s="99"/>
      <c r="FZI116" s="99"/>
      <c r="FZJ116" s="99"/>
      <c r="FZK116" s="99"/>
      <c r="FZL116" s="99"/>
      <c r="FZM116" s="99"/>
      <c r="FZN116" s="99"/>
      <c r="FZO116" s="99"/>
      <c r="FZP116" s="99"/>
      <c r="FZQ116" s="99"/>
      <c r="FZR116" s="99"/>
      <c r="FZS116" s="99"/>
      <c r="FZT116" s="99"/>
      <c r="FZU116" s="99"/>
      <c r="FZV116" s="99"/>
      <c r="FZW116" s="99"/>
      <c r="FZX116" s="99"/>
      <c r="FZY116" s="99"/>
      <c r="FZZ116" s="99"/>
      <c r="GAA116" s="99"/>
      <c r="GAB116" s="99"/>
      <c r="GAC116" s="99"/>
      <c r="GAD116" s="99"/>
      <c r="GAE116" s="99"/>
      <c r="GAF116" s="99"/>
      <c r="GAG116" s="99"/>
      <c r="GAH116" s="99"/>
      <c r="GAI116" s="99"/>
      <c r="GAJ116" s="99"/>
      <c r="GAK116" s="99"/>
      <c r="GAL116" s="99"/>
      <c r="GAM116" s="99"/>
      <c r="GAN116" s="99"/>
      <c r="GAO116" s="99"/>
      <c r="GAP116" s="99"/>
      <c r="GAQ116" s="99"/>
      <c r="GAR116" s="99"/>
      <c r="GAS116" s="99"/>
      <c r="GAT116" s="99"/>
      <c r="GAU116" s="99"/>
      <c r="GAV116" s="99"/>
      <c r="GAW116" s="99"/>
      <c r="GAX116" s="99"/>
      <c r="GAY116" s="99"/>
      <c r="GAZ116" s="99"/>
      <c r="GBA116" s="99"/>
      <c r="GBB116" s="99"/>
      <c r="GBC116" s="99"/>
      <c r="GBD116" s="99"/>
      <c r="GBE116" s="99"/>
      <c r="GBF116" s="99"/>
      <c r="GBG116" s="99"/>
      <c r="GBH116" s="99"/>
      <c r="GBI116" s="99"/>
      <c r="GBJ116" s="99"/>
      <c r="GBK116" s="99"/>
      <c r="GBL116" s="99"/>
      <c r="GBM116" s="99"/>
      <c r="GBN116" s="99"/>
      <c r="GBO116" s="99"/>
      <c r="GBP116" s="99"/>
      <c r="GBQ116" s="99"/>
      <c r="GBR116" s="99"/>
      <c r="GBS116" s="99"/>
      <c r="GBT116" s="99"/>
      <c r="GBU116" s="99"/>
      <c r="GBV116" s="99"/>
      <c r="GBW116" s="99"/>
      <c r="GBX116" s="99"/>
      <c r="GBY116" s="99"/>
      <c r="GBZ116" s="99"/>
      <c r="GCA116" s="99"/>
      <c r="GCB116" s="99"/>
      <c r="GCC116" s="99"/>
      <c r="GCD116" s="99"/>
      <c r="GCE116" s="99"/>
      <c r="GCF116" s="99"/>
      <c r="GCG116" s="99"/>
      <c r="GCH116" s="99"/>
      <c r="GCI116" s="99"/>
      <c r="GCJ116" s="99"/>
      <c r="GCK116" s="99"/>
      <c r="GCL116" s="99"/>
      <c r="GCM116" s="99"/>
      <c r="GCN116" s="99"/>
      <c r="GCO116" s="99"/>
      <c r="GCP116" s="99"/>
      <c r="GCQ116" s="99"/>
      <c r="GCR116" s="99"/>
      <c r="GCS116" s="99"/>
      <c r="GCT116" s="99"/>
      <c r="GCU116" s="99"/>
      <c r="GCV116" s="99"/>
      <c r="GCW116" s="99"/>
      <c r="GCX116" s="99"/>
      <c r="GCY116" s="99"/>
      <c r="GCZ116" s="99"/>
      <c r="GDA116" s="99"/>
      <c r="GDB116" s="99"/>
      <c r="GDC116" s="99"/>
      <c r="GDD116" s="99"/>
      <c r="GDE116" s="99"/>
      <c r="GDF116" s="99"/>
      <c r="GDG116" s="99"/>
      <c r="GDH116" s="99"/>
      <c r="GDI116" s="99"/>
      <c r="GDJ116" s="99"/>
      <c r="GDK116" s="99"/>
      <c r="GDL116" s="99"/>
      <c r="GDM116" s="99"/>
      <c r="GDN116" s="99"/>
      <c r="GDO116" s="99"/>
      <c r="GDP116" s="99"/>
      <c r="GDQ116" s="99"/>
      <c r="GDR116" s="99"/>
      <c r="GDS116" s="99"/>
      <c r="GDT116" s="99"/>
      <c r="GDU116" s="99"/>
      <c r="GDV116" s="99"/>
      <c r="GDW116" s="99"/>
      <c r="GDX116" s="99"/>
      <c r="GDY116" s="99"/>
      <c r="GDZ116" s="99"/>
      <c r="GEA116" s="99"/>
      <c r="GEB116" s="99"/>
      <c r="GEC116" s="99"/>
      <c r="GED116" s="99"/>
      <c r="GEE116" s="99"/>
      <c r="GEF116" s="99"/>
      <c r="GEG116" s="99"/>
      <c r="GEH116" s="99"/>
      <c r="GEI116" s="99"/>
      <c r="GEJ116" s="99"/>
      <c r="GEK116" s="99"/>
      <c r="GEL116" s="99"/>
      <c r="GEM116" s="99"/>
      <c r="GEN116" s="99"/>
      <c r="GEO116" s="99"/>
      <c r="GEP116" s="99"/>
      <c r="GEQ116" s="99"/>
      <c r="GER116" s="99"/>
      <c r="GES116" s="99"/>
      <c r="GET116" s="99"/>
      <c r="GEU116" s="99"/>
      <c r="GEV116" s="99"/>
      <c r="GEW116" s="99"/>
      <c r="GEX116" s="99"/>
      <c r="GEY116" s="99"/>
      <c r="GEZ116" s="99"/>
      <c r="GFA116" s="99"/>
      <c r="GFB116" s="99"/>
      <c r="GFC116" s="99"/>
      <c r="GFD116" s="99"/>
      <c r="GFE116" s="99"/>
      <c r="GFF116" s="99"/>
      <c r="GFG116" s="99"/>
      <c r="GFH116" s="99"/>
      <c r="GFI116" s="99"/>
      <c r="GFJ116" s="99"/>
      <c r="GFK116" s="99"/>
      <c r="GFL116" s="99"/>
      <c r="GFM116" s="99"/>
      <c r="GFN116" s="99"/>
      <c r="GFO116" s="99"/>
      <c r="GFP116" s="99"/>
      <c r="GFQ116" s="99"/>
      <c r="GFR116" s="99"/>
      <c r="GFS116" s="99"/>
      <c r="GFT116" s="99"/>
      <c r="GFU116" s="99"/>
      <c r="GFV116" s="99"/>
      <c r="GFW116" s="99"/>
      <c r="GFX116" s="99"/>
      <c r="GFY116" s="99"/>
      <c r="GFZ116" s="99"/>
      <c r="GGA116" s="99"/>
      <c r="GGB116" s="99"/>
      <c r="GGC116" s="99"/>
      <c r="GGD116" s="99"/>
      <c r="GGE116" s="99"/>
      <c r="GGF116" s="99"/>
      <c r="GGG116" s="99"/>
      <c r="GGH116" s="99"/>
      <c r="GGI116" s="99"/>
      <c r="GGJ116" s="99"/>
      <c r="GGK116" s="99"/>
      <c r="GGL116" s="99"/>
      <c r="GGM116" s="99"/>
      <c r="GGN116" s="99"/>
      <c r="GGO116" s="99"/>
      <c r="GGP116" s="99"/>
      <c r="GGQ116" s="99"/>
      <c r="GGR116" s="99"/>
      <c r="GGS116" s="99"/>
      <c r="GGT116" s="99"/>
      <c r="GGU116" s="99"/>
      <c r="GGV116" s="99"/>
      <c r="GGW116" s="99"/>
      <c r="GGX116" s="99"/>
      <c r="GGY116" s="99"/>
      <c r="GGZ116" s="99"/>
      <c r="GHA116" s="99"/>
      <c r="GHB116" s="99"/>
      <c r="GHC116" s="99"/>
      <c r="GHD116" s="99"/>
      <c r="GHE116" s="99"/>
      <c r="GHF116" s="99"/>
      <c r="GHG116" s="99"/>
      <c r="GHH116" s="99"/>
      <c r="GHI116" s="99"/>
      <c r="GHJ116" s="99"/>
      <c r="GHK116" s="99"/>
      <c r="GHL116" s="99"/>
      <c r="GHM116" s="99"/>
      <c r="GHN116" s="99"/>
      <c r="GHO116" s="99"/>
      <c r="GHP116" s="99"/>
      <c r="GHQ116" s="99"/>
      <c r="GHR116" s="99"/>
      <c r="GHS116" s="99"/>
      <c r="GHT116" s="99"/>
      <c r="GHU116" s="99"/>
      <c r="GHV116" s="99"/>
      <c r="GHW116" s="99"/>
      <c r="GHX116" s="99"/>
      <c r="GHY116" s="99"/>
      <c r="GHZ116" s="99"/>
      <c r="GIA116" s="99"/>
      <c r="GIB116" s="99"/>
      <c r="GIC116" s="99"/>
      <c r="GID116" s="99"/>
      <c r="GIE116" s="99"/>
      <c r="GIF116" s="99"/>
      <c r="GIG116" s="99"/>
      <c r="GIH116" s="99"/>
      <c r="GII116" s="99"/>
      <c r="GIJ116" s="99"/>
      <c r="GIK116" s="99"/>
      <c r="GIL116" s="99"/>
      <c r="GIM116" s="99"/>
      <c r="GIN116" s="99"/>
      <c r="GIO116" s="99"/>
      <c r="GIP116" s="99"/>
      <c r="GIQ116" s="99"/>
      <c r="GIR116" s="99"/>
      <c r="GIS116" s="99"/>
      <c r="GIT116" s="99"/>
      <c r="GIU116" s="99"/>
      <c r="GIV116" s="99"/>
      <c r="GIW116" s="99"/>
      <c r="GIX116" s="99"/>
      <c r="GIY116" s="99"/>
      <c r="GIZ116" s="99"/>
      <c r="GJA116" s="99"/>
      <c r="GJB116" s="99"/>
      <c r="GJC116" s="99"/>
      <c r="GJD116" s="99"/>
      <c r="GJE116" s="99"/>
      <c r="GJF116" s="99"/>
      <c r="GJG116" s="99"/>
      <c r="GJH116" s="99"/>
      <c r="GJI116" s="99"/>
      <c r="GJJ116" s="99"/>
      <c r="GJK116" s="99"/>
      <c r="GJL116" s="99"/>
      <c r="GJM116" s="99"/>
      <c r="GJN116" s="99"/>
      <c r="GJO116" s="99"/>
      <c r="GJP116" s="99"/>
      <c r="GJQ116" s="99"/>
      <c r="GJR116" s="99"/>
      <c r="GJS116" s="99"/>
      <c r="GJT116" s="99"/>
      <c r="GJU116" s="99"/>
      <c r="GJV116" s="99"/>
      <c r="GJW116" s="99"/>
      <c r="GJX116" s="99"/>
      <c r="GJY116" s="99"/>
      <c r="GJZ116" s="99"/>
      <c r="GKA116" s="99"/>
      <c r="GKB116" s="99"/>
      <c r="GKC116" s="99"/>
      <c r="GKD116" s="99"/>
      <c r="GKE116" s="99"/>
      <c r="GKF116" s="99"/>
      <c r="GKG116" s="99"/>
      <c r="GKH116" s="99"/>
      <c r="GKI116" s="99"/>
      <c r="GKJ116" s="99"/>
      <c r="GKK116" s="99"/>
      <c r="GKL116" s="99"/>
      <c r="GKM116" s="99"/>
      <c r="GKN116" s="99"/>
      <c r="GKO116" s="99"/>
      <c r="GKP116" s="99"/>
      <c r="GKQ116" s="99"/>
      <c r="GKR116" s="99"/>
      <c r="GKS116" s="99"/>
      <c r="GKT116" s="99"/>
      <c r="GKU116" s="99"/>
      <c r="GKV116" s="99"/>
      <c r="GKW116" s="99"/>
      <c r="GKX116" s="99"/>
      <c r="GKY116" s="99"/>
      <c r="GKZ116" s="99"/>
      <c r="GLA116" s="99"/>
      <c r="GLB116" s="99"/>
      <c r="GLC116" s="99"/>
      <c r="GLD116" s="99"/>
      <c r="GLE116" s="99"/>
      <c r="GLF116" s="99"/>
      <c r="GLG116" s="99"/>
      <c r="GLH116" s="99"/>
      <c r="GLI116" s="99"/>
      <c r="GLJ116" s="99"/>
      <c r="GLK116" s="99"/>
      <c r="GLL116" s="99"/>
      <c r="GLM116" s="99"/>
      <c r="GLN116" s="99"/>
      <c r="GLO116" s="99"/>
      <c r="GLP116" s="99"/>
      <c r="GLQ116" s="99"/>
      <c r="GLR116" s="99"/>
      <c r="GLS116" s="99"/>
      <c r="GLT116" s="99"/>
      <c r="GLU116" s="99"/>
      <c r="GLV116" s="99"/>
      <c r="GLW116" s="99"/>
      <c r="GLX116" s="99"/>
      <c r="GLY116" s="99"/>
      <c r="GLZ116" s="99"/>
      <c r="GMA116" s="99"/>
      <c r="GMB116" s="99"/>
      <c r="GMC116" s="99"/>
      <c r="GMD116" s="99"/>
      <c r="GME116" s="99"/>
      <c r="GMF116" s="99"/>
      <c r="GMG116" s="99"/>
      <c r="GMH116" s="99"/>
      <c r="GMI116" s="99"/>
      <c r="GMJ116" s="99"/>
      <c r="GMK116" s="99"/>
      <c r="GML116" s="99"/>
      <c r="GMM116" s="99"/>
      <c r="GMN116" s="99"/>
      <c r="GMO116" s="99"/>
      <c r="GMP116" s="99"/>
      <c r="GMQ116" s="99"/>
      <c r="GMR116" s="99"/>
      <c r="GMS116" s="99"/>
      <c r="GMT116" s="99"/>
      <c r="GMU116" s="99"/>
      <c r="GMV116" s="99"/>
      <c r="GMW116" s="99"/>
      <c r="GMX116" s="99"/>
      <c r="GMY116" s="99"/>
      <c r="GMZ116" s="99"/>
      <c r="GNA116" s="99"/>
      <c r="GNB116" s="99"/>
      <c r="GNC116" s="99"/>
      <c r="GND116" s="99"/>
      <c r="GNE116" s="99"/>
      <c r="GNF116" s="99"/>
      <c r="GNG116" s="99"/>
      <c r="GNH116" s="99"/>
      <c r="GNI116" s="99"/>
      <c r="GNJ116" s="99"/>
      <c r="GNK116" s="99"/>
      <c r="GNL116" s="99"/>
      <c r="GNM116" s="99"/>
      <c r="GNN116" s="99"/>
      <c r="GNO116" s="99"/>
      <c r="GNP116" s="99"/>
      <c r="GNQ116" s="99"/>
      <c r="GNR116" s="99"/>
      <c r="GNS116" s="99"/>
      <c r="GNT116" s="99"/>
      <c r="GNU116" s="99"/>
      <c r="GNV116" s="99"/>
      <c r="GNW116" s="99"/>
      <c r="GNX116" s="99"/>
      <c r="GNY116" s="99"/>
      <c r="GNZ116" s="99"/>
      <c r="GOA116" s="99"/>
      <c r="GOB116" s="99"/>
      <c r="GOC116" s="99"/>
      <c r="GOD116" s="99"/>
      <c r="GOE116" s="99"/>
      <c r="GOF116" s="99"/>
      <c r="GOG116" s="99"/>
      <c r="GOH116" s="99"/>
      <c r="GOI116" s="99"/>
      <c r="GOJ116" s="99"/>
      <c r="GOK116" s="99"/>
      <c r="GOL116" s="99"/>
      <c r="GOM116" s="99"/>
      <c r="GON116" s="99"/>
      <c r="GOO116" s="99"/>
      <c r="GOP116" s="99"/>
      <c r="GOQ116" s="99"/>
      <c r="GOR116" s="99"/>
      <c r="GOS116" s="99"/>
      <c r="GOT116" s="99"/>
      <c r="GOU116" s="99"/>
      <c r="GOV116" s="99"/>
      <c r="GOW116" s="99"/>
      <c r="GOX116" s="99"/>
      <c r="GOY116" s="99"/>
      <c r="GOZ116" s="99"/>
      <c r="GPA116" s="99"/>
      <c r="GPB116" s="99"/>
      <c r="GPC116" s="99"/>
      <c r="GPD116" s="99"/>
      <c r="GPE116" s="99"/>
      <c r="GPF116" s="99"/>
      <c r="GPG116" s="99"/>
      <c r="GPH116" s="99"/>
      <c r="GPI116" s="99"/>
      <c r="GPJ116" s="99"/>
      <c r="GPK116" s="99"/>
      <c r="GPL116" s="99"/>
      <c r="GPM116" s="99"/>
      <c r="GPN116" s="99"/>
      <c r="GPO116" s="99"/>
      <c r="GPP116" s="99"/>
      <c r="GPQ116" s="99"/>
      <c r="GPR116" s="99"/>
      <c r="GPS116" s="99"/>
      <c r="GPT116" s="99"/>
      <c r="GPU116" s="99"/>
      <c r="GPV116" s="99"/>
      <c r="GPW116" s="99"/>
      <c r="GPX116" s="99"/>
      <c r="GPY116" s="99"/>
      <c r="GPZ116" s="99"/>
      <c r="GQA116" s="99"/>
      <c r="GQB116" s="99"/>
      <c r="GQC116" s="99"/>
      <c r="GQD116" s="99"/>
      <c r="GQE116" s="99"/>
      <c r="GQF116" s="99"/>
      <c r="GQG116" s="99"/>
      <c r="GQH116" s="99"/>
      <c r="GQI116" s="99"/>
      <c r="GQJ116" s="99"/>
      <c r="GQK116" s="99"/>
      <c r="GQL116" s="99"/>
      <c r="GQM116" s="99"/>
      <c r="GQN116" s="99"/>
      <c r="GQO116" s="99"/>
      <c r="GQP116" s="99"/>
      <c r="GQQ116" s="99"/>
      <c r="GQR116" s="99"/>
      <c r="GQS116" s="99"/>
      <c r="GQT116" s="99"/>
      <c r="GQU116" s="99"/>
      <c r="GQV116" s="99"/>
      <c r="GQW116" s="99"/>
      <c r="GQX116" s="99"/>
      <c r="GQY116" s="99"/>
      <c r="GQZ116" s="99"/>
      <c r="GRA116" s="99"/>
      <c r="GRB116" s="99"/>
      <c r="GRC116" s="99"/>
      <c r="GRD116" s="99"/>
      <c r="GRE116" s="99"/>
      <c r="GRF116" s="99"/>
      <c r="GRG116" s="99"/>
      <c r="GRH116" s="99"/>
      <c r="GRI116" s="99"/>
      <c r="GRJ116" s="99"/>
      <c r="GRK116" s="99"/>
      <c r="GRL116" s="99"/>
      <c r="GRM116" s="99"/>
      <c r="GRN116" s="99"/>
      <c r="GRO116" s="99"/>
      <c r="GRP116" s="99"/>
      <c r="GRQ116" s="99"/>
      <c r="GRR116" s="99"/>
      <c r="GRS116" s="99"/>
      <c r="GRT116" s="99"/>
      <c r="GRU116" s="99"/>
      <c r="GRV116" s="99"/>
      <c r="GRW116" s="99"/>
      <c r="GRX116" s="99"/>
      <c r="GRY116" s="99"/>
      <c r="GRZ116" s="99"/>
      <c r="GSA116" s="99"/>
      <c r="GSB116" s="99"/>
      <c r="GSC116" s="99"/>
      <c r="GSD116" s="99"/>
      <c r="GSE116" s="99"/>
      <c r="GSF116" s="99"/>
      <c r="GSG116" s="99"/>
      <c r="GSH116" s="99"/>
      <c r="GSI116" s="99"/>
      <c r="GSJ116" s="99"/>
      <c r="GSK116" s="99"/>
      <c r="GSL116" s="99"/>
      <c r="GSM116" s="99"/>
      <c r="GSN116" s="99"/>
      <c r="GSO116" s="99"/>
      <c r="GSP116" s="99"/>
      <c r="GSQ116" s="99"/>
      <c r="GSR116" s="99"/>
      <c r="GSS116" s="99"/>
      <c r="GST116" s="99"/>
      <c r="GSU116" s="99"/>
      <c r="GSV116" s="99"/>
      <c r="GSW116" s="99"/>
      <c r="GSX116" s="99"/>
      <c r="GSY116" s="99"/>
      <c r="GSZ116" s="99"/>
      <c r="GTA116" s="99"/>
      <c r="GTB116" s="99"/>
      <c r="GTC116" s="99"/>
      <c r="GTD116" s="99"/>
      <c r="GTE116" s="99"/>
      <c r="GTF116" s="99"/>
      <c r="GTG116" s="99"/>
      <c r="GTH116" s="99"/>
      <c r="GTI116" s="99"/>
      <c r="GTJ116" s="99"/>
      <c r="GTK116" s="99"/>
      <c r="GTL116" s="99"/>
      <c r="GTM116" s="99"/>
      <c r="GTN116" s="99"/>
      <c r="GTO116" s="99"/>
      <c r="GTP116" s="99"/>
      <c r="GTQ116" s="99"/>
      <c r="GTR116" s="99"/>
      <c r="GTS116" s="99"/>
      <c r="GTT116" s="99"/>
      <c r="GTU116" s="99"/>
      <c r="GTV116" s="99"/>
      <c r="GTW116" s="99"/>
      <c r="GTX116" s="99"/>
      <c r="GTY116" s="99"/>
      <c r="GTZ116" s="99"/>
      <c r="GUA116" s="99"/>
      <c r="GUB116" s="99"/>
      <c r="GUC116" s="99"/>
      <c r="GUD116" s="99"/>
      <c r="GUE116" s="99"/>
      <c r="GUF116" s="99"/>
      <c r="GUG116" s="99"/>
      <c r="GUH116" s="99"/>
      <c r="GUI116" s="99"/>
      <c r="GUJ116" s="99"/>
      <c r="GUK116" s="99"/>
      <c r="GUL116" s="99"/>
      <c r="GUM116" s="99"/>
      <c r="GUN116" s="99"/>
      <c r="GUO116" s="99"/>
      <c r="GUP116" s="99"/>
      <c r="GUQ116" s="99"/>
      <c r="GUR116" s="99"/>
      <c r="GUS116" s="99"/>
      <c r="GUT116" s="99"/>
      <c r="GUU116" s="99"/>
      <c r="GUV116" s="99"/>
      <c r="GUW116" s="99"/>
      <c r="GUX116" s="99"/>
      <c r="GUY116" s="99"/>
      <c r="GUZ116" s="99"/>
      <c r="GVA116" s="99"/>
      <c r="GVB116" s="99"/>
      <c r="GVC116" s="99"/>
      <c r="GVD116" s="99"/>
      <c r="GVE116" s="99"/>
      <c r="GVF116" s="99"/>
      <c r="GVG116" s="99"/>
      <c r="GVH116" s="99"/>
      <c r="GVI116" s="99"/>
      <c r="GVJ116" s="99"/>
      <c r="GVK116" s="99"/>
      <c r="GVL116" s="99"/>
      <c r="GVM116" s="99"/>
      <c r="GVN116" s="99"/>
      <c r="GVO116" s="99"/>
      <c r="GVP116" s="99"/>
      <c r="GVQ116" s="99"/>
      <c r="GVR116" s="99"/>
      <c r="GVS116" s="99"/>
      <c r="GVT116" s="99"/>
      <c r="GVU116" s="99"/>
      <c r="GVV116" s="99"/>
      <c r="GVW116" s="99"/>
      <c r="GVX116" s="99"/>
      <c r="GVY116" s="99"/>
      <c r="GVZ116" s="99"/>
      <c r="GWA116" s="99"/>
      <c r="GWB116" s="99"/>
      <c r="GWC116" s="99"/>
      <c r="GWD116" s="99"/>
      <c r="GWE116" s="99"/>
      <c r="GWF116" s="99"/>
      <c r="GWG116" s="99"/>
      <c r="GWH116" s="99"/>
      <c r="GWI116" s="99"/>
      <c r="GWJ116" s="99"/>
      <c r="GWK116" s="99"/>
      <c r="GWL116" s="99"/>
      <c r="GWM116" s="99"/>
      <c r="GWN116" s="99"/>
      <c r="GWO116" s="99"/>
      <c r="GWP116" s="99"/>
      <c r="GWQ116" s="99"/>
      <c r="GWR116" s="99"/>
      <c r="GWS116" s="99"/>
      <c r="GWT116" s="99"/>
      <c r="GWU116" s="99"/>
      <c r="GWV116" s="99"/>
      <c r="GWW116" s="99"/>
      <c r="GWX116" s="99"/>
      <c r="GWY116" s="99"/>
      <c r="GWZ116" s="99"/>
      <c r="GXA116" s="99"/>
      <c r="GXB116" s="99"/>
      <c r="GXC116" s="99"/>
      <c r="GXD116" s="99"/>
      <c r="GXE116" s="99"/>
      <c r="GXF116" s="99"/>
      <c r="GXG116" s="99"/>
      <c r="GXH116" s="99"/>
      <c r="GXI116" s="99"/>
      <c r="GXJ116" s="99"/>
      <c r="GXK116" s="99"/>
      <c r="GXL116" s="99"/>
      <c r="GXM116" s="99"/>
      <c r="GXN116" s="99"/>
      <c r="GXO116" s="99"/>
      <c r="GXP116" s="99"/>
      <c r="GXQ116" s="99"/>
      <c r="GXR116" s="99"/>
      <c r="GXS116" s="99"/>
      <c r="GXT116" s="99"/>
      <c r="GXU116" s="99"/>
      <c r="GXV116" s="99"/>
      <c r="GXW116" s="99"/>
      <c r="GXX116" s="99"/>
      <c r="GXY116" s="99"/>
      <c r="GXZ116" s="99"/>
      <c r="GYA116" s="99"/>
      <c r="GYB116" s="99"/>
      <c r="GYC116" s="99"/>
      <c r="GYD116" s="99"/>
      <c r="GYE116" s="99"/>
      <c r="GYF116" s="99"/>
      <c r="GYG116" s="99"/>
      <c r="GYH116" s="99"/>
      <c r="GYI116" s="99"/>
      <c r="GYJ116" s="99"/>
      <c r="GYK116" s="99"/>
      <c r="GYL116" s="99"/>
      <c r="GYM116" s="99"/>
      <c r="GYN116" s="99"/>
      <c r="GYO116" s="99"/>
      <c r="GYP116" s="99"/>
      <c r="GYQ116" s="99"/>
      <c r="GYR116" s="99"/>
      <c r="GYS116" s="99"/>
      <c r="GYT116" s="99"/>
      <c r="GYU116" s="99"/>
      <c r="GYV116" s="99"/>
      <c r="GYW116" s="99"/>
      <c r="GYX116" s="99"/>
      <c r="GYY116" s="99"/>
      <c r="GYZ116" s="99"/>
      <c r="GZA116" s="99"/>
      <c r="GZB116" s="99"/>
      <c r="GZC116" s="99"/>
      <c r="GZD116" s="99"/>
      <c r="GZE116" s="99"/>
      <c r="GZF116" s="99"/>
      <c r="GZG116" s="99"/>
      <c r="GZH116" s="99"/>
      <c r="GZI116" s="99"/>
      <c r="GZJ116" s="99"/>
      <c r="GZK116" s="99"/>
      <c r="GZL116" s="99"/>
      <c r="GZM116" s="99"/>
      <c r="GZN116" s="99"/>
      <c r="GZO116" s="99"/>
      <c r="GZP116" s="99"/>
      <c r="GZQ116" s="99"/>
      <c r="GZR116" s="99"/>
      <c r="GZS116" s="99"/>
      <c r="GZT116" s="99"/>
      <c r="GZU116" s="99"/>
      <c r="GZV116" s="99"/>
      <c r="GZW116" s="99"/>
      <c r="GZX116" s="99"/>
      <c r="GZY116" s="99"/>
      <c r="GZZ116" s="99"/>
      <c r="HAA116" s="99"/>
      <c r="HAB116" s="99"/>
      <c r="HAC116" s="99"/>
      <c r="HAD116" s="99"/>
      <c r="HAE116" s="99"/>
      <c r="HAF116" s="99"/>
      <c r="HAG116" s="99"/>
      <c r="HAH116" s="99"/>
      <c r="HAI116" s="99"/>
      <c r="HAJ116" s="99"/>
      <c r="HAK116" s="99"/>
      <c r="HAL116" s="99"/>
      <c r="HAM116" s="99"/>
      <c r="HAN116" s="99"/>
      <c r="HAO116" s="99"/>
      <c r="HAP116" s="99"/>
      <c r="HAQ116" s="99"/>
      <c r="HAR116" s="99"/>
      <c r="HAS116" s="99"/>
      <c r="HAT116" s="99"/>
      <c r="HAU116" s="99"/>
      <c r="HAV116" s="99"/>
      <c r="HAW116" s="99"/>
      <c r="HAX116" s="99"/>
      <c r="HAY116" s="99"/>
      <c r="HAZ116" s="99"/>
      <c r="HBA116" s="99"/>
      <c r="HBB116" s="99"/>
      <c r="HBC116" s="99"/>
      <c r="HBD116" s="99"/>
      <c r="HBE116" s="99"/>
      <c r="HBF116" s="99"/>
      <c r="HBG116" s="99"/>
      <c r="HBH116" s="99"/>
      <c r="HBI116" s="99"/>
      <c r="HBJ116" s="99"/>
      <c r="HBK116" s="99"/>
      <c r="HBL116" s="99"/>
      <c r="HBM116" s="99"/>
      <c r="HBN116" s="99"/>
      <c r="HBO116" s="99"/>
      <c r="HBP116" s="99"/>
      <c r="HBQ116" s="99"/>
      <c r="HBR116" s="99"/>
      <c r="HBS116" s="99"/>
      <c r="HBT116" s="99"/>
      <c r="HBU116" s="99"/>
      <c r="HBV116" s="99"/>
      <c r="HBW116" s="99"/>
      <c r="HBX116" s="99"/>
      <c r="HBY116" s="99"/>
      <c r="HBZ116" s="99"/>
      <c r="HCA116" s="99"/>
      <c r="HCB116" s="99"/>
      <c r="HCC116" s="99"/>
      <c r="HCD116" s="99"/>
      <c r="HCE116" s="99"/>
      <c r="HCF116" s="99"/>
      <c r="HCG116" s="99"/>
      <c r="HCH116" s="99"/>
      <c r="HCI116" s="99"/>
      <c r="HCJ116" s="99"/>
      <c r="HCK116" s="99"/>
      <c r="HCL116" s="99"/>
      <c r="HCM116" s="99"/>
      <c r="HCN116" s="99"/>
      <c r="HCO116" s="99"/>
      <c r="HCP116" s="99"/>
      <c r="HCQ116" s="99"/>
      <c r="HCR116" s="99"/>
      <c r="HCS116" s="99"/>
      <c r="HCT116" s="99"/>
      <c r="HCU116" s="99"/>
      <c r="HCV116" s="99"/>
      <c r="HCW116" s="99"/>
      <c r="HCX116" s="99"/>
      <c r="HCY116" s="99"/>
      <c r="HCZ116" s="99"/>
      <c r="HDA116" s="99"/>
      <c r="HDB116" s="99"/>
      <c r="HDC116" s="99"/>
      <c r="HDD116" s="99"/>
      <c r="HDE116" s="99"/>
      <c r="HDF116" s="99"/>
      <c r="HDG116" s="99"/>
      <c r="HDH116" s="99"/>
      <c r="HDI116" s="99"/>
      <c r="HDJ116" s="99"/>
      <c r="HDK116" s="99"/>
      <c r="HDL116" s="99"/>
      <c r="HDM116" s="99"/>
      <c r="HDN116" s="99"/>
      <c r="HDO116" s="99"/>
      <c r="HDP116" s="99"/>
      <c r="HDQ116" s="99"/>
      <c r="HDR116" s="99"/>
      <c r="HDS116" s="99"/>
      <c r="HDT116" s="99"/>
      <c r="HDU116" s="99"/>
      <c r="HDV116" s="99"/>
      <c r="HDW116" s="99"/>
      <c r="HDX116" s="99"/>
      <c r="HDY116" s="99"/>
      <c r="HDZ116" s="99"/>
      <c r="HEA116" s="99"/>
      <c r="HEB116" s="99"/>
      <c r="HEC116" s="99"/>
      <c r="HED116" s="99"/>
      <c r="HEE116" s="99"/>
      <c r="HEF116" s="99"/>
      <c r="HEG116" s="99"/>
      <c r="HEH116" s="99"/>
      <c r="HEI116" s="99"/>
      <c r="HEJ116" s="99"/>
      <c r="HEK116" s="99"/>
      <c r="HEL116" s="99"/>
      <c r="HEM116" s="99"/>
      <c r="HEN116" s="99"/>
      <c r="HEO116" s="99"/>
      <c r="HEP116" s="99"/>
      <c r="HEQ116" s="99"/>
      <c r="HER116" s="99"/>
      <c r="HES116" s="99"/>
      <c r="HET116" s="99"/>
      <c r="HEU116" s="99"/>
      <c r="HEV116" s="99"/>
      <c r="HEW116" s="99"/>
      <c r="HEX116" s="99"/>
      <c r="HEY116" s="99"/>
      <c r="HEZ116" s="99"/>
      <c r="HFA116" s="99"/>
      <c r="HFB116" s="99"/>
      <c r="HFC116" s="99"/>
      <c r="HFD116" s="99"/>
      <c r="HFE116" s="99"/>
      <c r="HFF116" s="99"/>
      <c r="HFG116" s="99"/>
      <c r="HFH116" s="99"/>
      <c r="HFI116" s="99"/>
      <c r="HFJ116" s="99"/>
      <c r="HFK116" s="99"/>
      <c r="HFL116" s="99"/>
      <c r="HFM116" s="99"/>
      <c r="HFN116" s="99"/>
      <c r="HFO116" s="99"/>
      <c r="HFP116" s="99"/>
      <c r="HFQ116" s="99"/>
      <c r="HFR116" s="99"/>
      <c r="HFS116" s="99"/>
      <c r="HFT116" s="99"/>
      <c r="HFU116" s="99"/>
      <c r="HFV116" s="99"/>
      <c r="HFW116" s="99"/>
      <c r="HFX116" s="99"/>
      <c r="HFY116" s="99"/>
      <c r="HFZ116" s="99"/>
      <c r="HGA116" s="99"/>
      <c r="HGB116" s="99"/>
      <c r="HGC116" s="99"/>
      <c r="HGD116" s="99"/>
      <c r="HGE116" s="99"/>
      <c r="HGF116" s="99"/>
      <c r="HGG116" s="99"/>
      <c r="HGH116" s="99"/>
      <c r="HGI116" s="99"/>
      <c r="HGJ116" s="99"/>
      <c r="HGK116" s="99"/>
      <c r="HGL116" s="99"/>
      <c r="HGM116" s="99"/>
      <c r="HGN116" s="99"/>
      <c r="HGO116" s="99"/>
      <c r="HGP116" s="99"/>
      <c r="HGQ116" s="99"/>
      <c r="HGR116" s="99"/>
      <c r="HGS116" s="99"/>
      <c r="HGT116" s="99"/>
      <c r="HGU116" s="99"/>
      <c r="HGV116" s="99"/>
      <c r="HGW116" s="99"/>
      <c r="HGX116" s="99"/>
      <c r="HGY116" s="99"/>
      <c r="HGZ116" s="99"/>
      <c r="HHA116" s="99"/>
      <c r="HHB116" s="99"/>
      <c r="HHC116" s="99"/>
      <c r="HHD116" s="99"/>
      <c r="HHE116" s="99"/>
      <c r="HHF116" s="99"/>
      <c r="HHG116" s="99"/>
      <c r="HHH116" s="99"/>
      <c r="HHI116" s="99"/>
      <c r="HHJ116" s="99"/>
      <c r="HHK116" s="99"/>
      <c r="HHL116" s="99"/>
      <c r="HHM116" s="99"/>
      <c r="HHN116" s="99"/>
      <c r="HHO116" s="99"/>
      <c r="HHP116" s="99"/>
      <c r="HHQ116" s="99"/>
      <c r="HHR116" s="99"/>
      <c r="HHS116" s="99"/>
      <c r="HHT116" s="99"/>
      <c r="HHU116" s="99"/>
      <c r="HHV116" s="99"/>
      <c r="HHW116" s="99"/>
      <c r="HHX116" s="99"/>
      <c r="HHY116" s="99"/>
      <c r="HHZ116" s="99"/>
      <c r="HIA116" s="99"/>
      <c r="HIB116" s="99"/>
      <c r="HIC116" s="99"/>
      <c r="HID116" s="99"/>
      <c r="HIE116" s="99"/>
      <c r="HIF116" s="99"/>
      <c r="HIG116" s="99"/>
      <c r="HIH116" s="99"/>
      <c r="HII116" s="99"/>
      <c r="HIJ116" s="99"/>
      <c r="HIK116" s="99"/>
      <c r="HIL116" s="99"/>
      <c r="HIM116" s="99"/>
      <c r="HIN116" s="99"/>
      <c r="HIO116" s="99"/>
      <c r="HIP116" s="99"/>
      <c r="HIQ116" s="99"/>
      <c r="HIR116" s="99"/>
      <c r="HIS116" s="99"/>
      <c r="HIT116" s="99"/>
      <c r="HIU116" s="99"/>
      <c r="HIV116" s="99"/>
      <c r="HIW116" s="99"/>
      <c r="HIX116" s="99"/>
      <c r="HIY116" s="99"/>
      <c r="HIZ116" s="99"/>
      <c r="HJA116" s="99"/>
      <c r="HJB116" s="99"/>
      <c r="HJC116" s="99"/>
      <c r="HJD116" s="99"/>
      <c r="HJE116" s="99"/>
      <c r="HJF116" s="99"/>
      <c r="HJG116" s="99"/>
      <c r="HJH116" s="99"/>
      <c r="HJI116" s="99"/>
      <c r="HJJ116" s="99"/>
      <c r="HJK116" s="99"/>
      <c r="HJL116" s="99"/>
      <c r="HJM116" s="99"/>
      <c r="HJN116" s="99"/>
      <c r="HJO116" s="99"/>
      <c r="HJP116" s="99"/>
      <c r="HJQ116" s="99"/>
      <c r="HJR116" s="99"/>
      <c r="HJS116" s="99"/>
      <c r="HJT116" s="99"/>
      <c r="HJU116" s="99"/>
      <c r="HJV116" s="99"/>
      <c r="HJW116" s="99"/>
      <c r="HJX116" s="99"/>
      <c r="HJY116" s="99"/>
      <c r="HJZ116" s="99"/>
      <c r="HKA116" s="99"/>
      <c r="HKB116" s="99"/>
      <c r="HKC116" s="99"/>
      <c r="HKD116" s="99"/>
      <c r="HKE116" s="99"/>
      <c r="HKF116" s="99"/>
      <c r="HKG116" s="99"/>
      <c r="HKH116" s="99"/>
      <c r="HKI116" s="99"/>
      <c r="HKJ116" s="99"/>
      <c r="HKK116" s="99"/>
      <c r="HKL116" s="99"/>
      <c r="HKM116" s="99"/>
      <c r="HKN116" s="99"/>
      <c r="HKO116" s="99"/>
      <c r="HKP116" s="99"/>
      <c r="HKQ116" s="99"/>
      <c r="HKR116" s="99"/>
      <c r="HKS116" s="99"/>
      <c r="HKT116" s="99"/>
      <c r="HKU116" s="99"/>
      <c r="HKV116" s="99"/>
      <c r="HKW116" s="99"/>
      <c r="HKX116" s="99"/>
      <c r="HKY116" s="99"/>
      <c r="HKZ116" s="99"/>
      <c r="HLA116" s="99"/>
      <c r="HLB116" s="99"/>
      <c r="HLC116" s="99"/>
      <c r="HLD116" s="99"/>
      <c r="HLE116" s="99"/>
      <c r="HLF116" s="99"/>
      <c r="HLG116" s="99"/>
      <c r="HLH116" s="99"/>
      <c r="HLI116" s="99"/>
      <c r="HLJ116" s="99"/>
      <c r="HLK116" s="99"/>
      <c r="HLL116" s="99"/>
      <c r="HLM116" s="99"/>
      <c r="HLN116" s="99"/>
      <c r="HLO116" s="99"/>
      <c r="HLP116" s="99"/>
      <c r="HLQ116" s="99"/>
      <c r="HLR116" s="99"/>
      <c r="HLS116" s="99"/>
      <c r="HLT116" s="99"/>
      <c r="HLU116" s="99"/>
      <c r="HLV116" s="99"/>
      <c r="HLW116" s="99"/>
      <c r="HLX116" s="99"/>
      <c r="HLY116" s="99"/>
      <c r="HLZ116" s="99"/>
      <c r="HMA116" s="99"/>
      <c r="HMB116" s="99"/>
      <c r="HMC116" s="99"/>
      <c r="HMD116" s="99"/>
      <c r="HME116" s="99"/>
      <c r="HMF116" s="99"/>
      <c r="HMG116" s="99"/>
      <c r="HMH116" s="99"/>
      <c r="HMI116" s="99"/>
      <c r="HMJ116" s="99"/>
      <c r="HMK116" s="99"/>
      <c r="HML116" s="99"/>
      <c r="HMM116" s="99"/>
      <c r="HMN116" s="99"/>
      <c r="HMO116" s="99"/>
      <c r="HMP116" s="99"/>
      <c r="HMQ116" s="99"/>
      <c r="HMR116" s="99"/>
      <c r="HMS116" s="99"/>
      <c r="HMT116" s="99"/>
      <c r="HMU116" s="99"/>
      <c r="HMV116" s="99"/>
      <c r="HMW116" s="99"/>
      <c r="HMX116" s="99"/>
      <c r="HMY116" s="99"/>
      <c r="HMZ116" s="99"/>
      <c r="HNA116" s="99"/>
      <c r="HNB116" s="99"/>
      <c r="HNC116" s="99"/>
      <c r="HND116" s="99"/>
      <c r="HNE116" s="99"/>
      <c r="HNF116" s="99"/>
      <c r="HNG116" s="99"/>
      <c r="HNH116" s="99"/>
      <c r="HNI116" s="99"/>
      <c r="HNJ116" s="99"/>
      <c r="HNK116" s="99"/>
      <c r="HNL116" s="99"/>
      <c r="HNM116" s="99"/>
      <c r="HNN116" s="99"/>
      <c r="HNO116" s="99"/>
      <c r="HNP116" s="99"/>
      <c r="HNQ116" s="99"/>
      <c r="HNR116" s="99"/>
      <c r="HNS116" s="99"/>
      <c r="HNT116" s="99"/>
      <c r="HNU116" s="99"/>
      <c r="HNV116" s="99"/>
      <c r="HNW116" s="99"/>
      <c r="HNX116" s="99"/>
      <c r="HNY116" s="99"/>
      <c r="HNZ116" s="99"/>
      <c r="HOA116" s="99"/>
      <c r="HOB116" s="99"/>
      <c r="HOC116" s="99"/>
      <c r="HOD116" s="99"/>
      <c r="HOE116" s="99"/>
      <c r="HOF116" s="99"/>
      <c r="HOG116" s="99"/>
      <c r="HOH116" s="99"/>
      <c r="HOI116" s="99"/>
      <c r="HOJ116" s="99"/>
      <c r="HOK116" s="99"/>
      <c r="HOL116" s="99"/>
      <c r="HOM116" s="99"/>
      <c r="HON116" s="99"/>
      <c r="HOO116" s="99"/>
      <c r="HOP116" s="99"/>
      <c r="HOQ116" s="99"/>
      <c r="HOR116" s="99"/>
      <c r="HOS116" s="99"/>
      <c r="HOT116" s="99"/>
      <c r="HOU116" s="99"/>
      <c r="HOV116" s="99"/>
      <c r="HOW116" s="99"/>
      <c r="HOX116" s="99"/>
      <c r="HOY116" s="99"/>
      <c r="HOZ116" s="99"/>
      <c r="HPA116" s="99"/>
      <c r="HPB116" s="99"/>
      <c r="HPC116" s="99"/>
      <c r="HPD116" s="99"/>
      <c r="HPE116" s="99"/>
      <c r="HPF116" s="99"/>
      <c r="HPG116" s="99"/>
      <c r="HPH116" s="99"/>
      <c r="HPI116" s="99"/>
      <c r="HPJ116" s="99"/>
      <c r="HPK116" s="99"/>
      <c r="HPL116" s="99"/>
      <c r="HPM116" s="99"/>
      <c r="HPN116" s="99"/>
      <c r="HPO116" s="99"/>
      <c r="HPP116" s="99"/>
      <c r="HPQ116" s="99"/>
      <c r="HPR116" s="99"/>
      <c r="HPS116" s="99"/>
      <c r="HPT116" s="99"/>
      <c r="HPU116" s="99"/>
      <c r="HPV116" s="99"/>
      <c r="HPW116" s="99"/>
      <c r="HPX116" s="99"/>
      <c r="HPY116" s="99"/>
      <c r="HPZ116" s="99"/>
      <c r="HQA116" s="99"/>
      <c r="HQB116" s="99"/>
      <c r="HQC116" s="99"/>
      <c r="HQD116" s="99"/>
      <c r="HQE116" s="99"/>
      <c r="HQF116" s="99"/>
      <c r="HQG116" s="99"/>
      <c r="HQH116" s="99"/>
      <c r="HQI116" s="99"/>
      <c r="HQJ116" s="99"/>
      <c r="HQK116" s="99"/>
      <c r="HQL116" s="99"/>
      <c r="HQM116" s="99"/>
      <c r="HQN116" s="99"/>
      <c r="HQO116" s="99"/>
      <c r="HQP116" s="99"/>
      <c r="HQQ116" s="99"/>
      <c r="HQR116" s="99"/>
      <c r="HQS116" s="99"/>
      <c r="HQT116" s="99"/>
      <c r="HQU116" s="99"/>
      <c r="HQV116" s="99"/>
      <c r="HQW116" s="99"/>
      <c r="HQX116" s="99"/>
      <c r="HQY116" s="99"/>
      <c r="HQZ116" s="99"/>
      <c r="HRA116" s="99"/>
      <c r="HRB116" s="99"/>
      <c r="HRC116" s="99"/>
      <c r="HRD116" s="99"/>
      <c r="HRE116" s="99"/>
      <c r="HRF116" s="99"/>
      <c r="HRG116" s="99"/>
      <c r="HRH116" s="99"/>
      <c r="HRI116" s="99"/>
      <c r="HRJ116" s="99"/>
      <c r="HRK116" s="99"/>
      <c r="HRL116" s="99"/>
      <c r="HRM116" s="99"/>
      <c r="HRN116" s="99"/>
      <c r="HRO116" s="99"/>
      <c r="HRP116" s="99"/>
      <c r="HRQ116" s="99"/>
      <c r="HRR116" s="99"/>
      <c r="HRS116" s="99"/>
      <c r="HRT116" s="99"/>
      <c r="HRU116" s="99"/>
      <c r="HRV116" s="99"/>
      <c r="HRW116" s="99"/>
      <c r="HRX116" s="99"/>
      <c r="HRY116" s="99"/>
      <c r="HRZ116" s="99"/>
      <c r="HSA116" s="99"/>
      <c r="HSB116" s="99"/>
      <c r="HSC116" s="99"/>
      <c r="HSD116" s="99"/>
      <c r="HSE116" s="99"/>
      <c r="HSF116" s="99"/>
      <c r="HSG116" s="99"/>
      <c r="HSH116" s="99"/>
      <c r="HSI116" s="99"/>
      <c r="HSJ116" s="99"/>
      <c r="HSK116" s="99"/>
      <c r="HSL116" s="99"/>
      <c r="HSM116" s="99"/>
      <c r="HSN116" s="99"/>
      <c r="HSO116" s="99"/>
      <c r="HSP116" s="99"/>
      <c r="HSQ116" s="99"/>
      <c r="HSR116" s="99"/>
      <c r="HSS116" s="99"/>
      <c r="HST116" s="99"/>
      <c r="HSU116" s="99"/>
      <c r="HSV116" s="99"/>
      <c r="HSW116" s="99"/>
      <c r="HSX116" s="99"/>
      <c r="HSY116" s="99"/>
      <c r="HSZ116" s="99"/>
      <c r="HTA116" s="99"/>
      <c r="HTB116" s="99"/>
      <c r="HTC116" s="99"/>
      <c r="HTD116" s="99"/>
      <c r="HTE116" s="99"/>
      <c r="HTF116" s="99"/>
      <c r="HTG116" s="99"/>
      <c r="HTH116" s="99"/>
      <c r="HTI116" s="99"/>
      <c r="HTJ116" s="99"/>
      <c r="HTK116" s="99"/>
      <c r="HTL116" s="99"/>
      <c r="HTM116" s="99"/>
      <c r="HTN116" s="99"/>
      <c r="HTO116" s="99"/>
      <c r="HTP116" s="99"/>
      <c r="HTQ116" s="99"/>
      <c r="HTR116" s="99"/>
      <c r="HTS116" s="99"/>
      <c r="HTT116" s="99"/>
      <c r="HTU116" s="99"/>
      <c r="HTV116" s="99"/>
      <c r="HTW116" s="99"/>
      <c r="HTX116" s="99"/>
      <c r="HTY116" s="99"/>
      <c r="HTZ116" s="99"/>
      <c r="HUA116" s="99"/>
      <c r="HUB116" s="99"/>
      <c r="HUC116" s="99"/>
      <c r="HUD116" s="99"/>
      <c r="HUE116" s="99"/>
      <c r="HUF116" s="99"/>
      <c r="HUG116" s="99"/>
      <c r="HUH116" s="99"/>
      <c r="HUI116" s="99"/>
      <c r="HUJ116" s="99"/>
      <c r="HUK116" s="99"/>
      <c r="HUL116" s="99"/>
      <c r="HUM116" s="99"/>
      <c r="HUN116" s="99"/>
      <c r="HUO116" s="99"/>
      <c r="HUP116" s="99"/>
      <c r="HUQ116" s="99"/>
      <c r="HUR116" s="99"/>
      <c r="HUS116" s="99"/>
      <c r="HUT116" s="99"/>
      <c r="HUU116" s="99"/>
      <c r="HUV116" s="99"/>
      <c r="HUW116" s="99"/>
      <c r="HUX116" s="99"/>
      <c r="HUY116" s="99"/>
      <c r="HUZ116" s="99"/>
      <c r="HVA116" s="99"/>
      <c r="HVB116" s="99"/>
      <c r="HVC116" s="99"/>
      <c r="HVD116" s="99"/>
      <c r="HVE116" s="99"/>
      <c r="HVF116" s="99"/>
      <c r="HVG116" s="99"/>
      <c r="HVH116" s="99"/>
      <c r="HVI116" s="99"/>
      <c r="HVJ116" s="99"/>
      <c r="HVK116" s="99"/>
      <c r="HVL116" s="99"/>
      <c r="HVM116" s="99"/>
      <c r="HVN116" s="99"/>
      <c r="HVO116" s="99"/>
      <c r="HVP116" s="99"/>
      <c r="HVQ116" s="99"/>
      <c r="HVR116" s="99"/>
      <c r="HVS116" s="99"/>
      <c r="HVT116" s="99"/>
      <c r="HVU116" s="99"/>
      <c r="HVV116" s="99"/>
      <c r="HVW116" s="99"/>
      <c r="HVX116" s="99"/>
      <c r="HVY116" s="99"/>
      <c r="HVZ116" s="99"/>
      <c r="HWA116" s="99"/>
      <c r="HWB116" s="99"/>
      <c r="HWC116" s="99"/>
      <c r="HWD116" s="99"/>
      <c r="HWE116" s="99"/>
      <c r="HWF116" s="99"/>
      <c r="HWG116" s="99"/>
      <c r="HWH116" s="99"/>
      <c r="HWI116" s="99"/>
      <c r="HWJ116" s="99"/>
      <c r="HWK116" s="99"/>
      <c r="HWL116" s="99"/>
      <c r="HWM116" s="99"/>
      <c r="HWN116" s="99"/>
      <c r="HWO116" s="99"/>
      <c r="HWP116" s="99"/>
      <c r="HWQ116" s="99"/>
      <c r="HWR116" s="99"/>
      <c r="HWS116" s="99"/>
      <c r="HWT116" s="99"/>
      <c r="HWU116" s="99"/>
      <c r="HWV116" s="99"/>
      <c r="HWW116" s="99"/>
      <c r="HWX116" s="99"/>
      <c r="HWY116" s="99"/>
      <c r="HWZ116" s="99"/>
      <c r="HXA116" s="99"/>
      <c r="HXB116" s="99"/>
      <c r="HXC116" s="99"/>
      <c r="HXD116" s="99"/>
      <c r="HXE116" s="99"/>
      <c r="HXF116" s="99"/>
      <c r="HXG116" s="99"/>
      <c r="HXH116" s="99"/>
      <c r="HXI116" s="99"/>
      <c r="HXJ116" s="99"/>
      <c r="HXK116" s="99"/>
      <c r="HXL116" s="99"/>
      <c r="HXM116" s="99"/>
      <c r="HXN116" s="99"/>
      <c r="HXO116" s="99"/>
      <c r="HXP116" s="99"/>
      <c r="HXQ116" s="99"/>
      <c r="HXR116" s="99"/>
      <c r="HXS116" s="99"/>
      <c r="HXT116" s="99"/>
      <c r="HXU116" s="99"/>
      <c r="HXV116" s="99"/>
      <c r="HXW116" s="99"/>
      <c r="HXX116" s="99"/>
      <c r="HXY116" s="99"/>
      <c r="HXZ116" s="99"/>
      <c r="HYA116" s="99"/>
      <c r="HYB116" s="99"/>
      <c r="HYC116" s="99"/>
      <c r="HYD116" s="99"/>
      <c r="HYE116" s="99"/>
      <c r="HYF116" s="99"/>
      <c r="HYG116" s="99"/>
      <c r="HYH116" s="99"/>
      <c r="HYI116" s="99"/>
      <c r="HYJ116" s="99"/>
      <c r="HYK116" s="99"/>
      <c r="HYL116" s="99"/>
      <c r="HYM116" s="99"/>
      <c r="HYN116" s="99"/>
      <c r="HYO116" s="99"/>
      <c r="HYP116" s="99"/>
      <c r="HYQ116" s="99"/>
      <c r="HYR116" s="99"/>
      <c r="HYS116" s="99"/>
      <c r="HYT116" s="99"/>
      <c r="HYU116" s="99"/>
      <c r="HYV116" s="99"/>
      <c r="HYW116" s="99"/>
      <c r="HYX116" s="99"/>
      <c r="HYY116" s="99"/>
      <c r="HYZ116" s="99"/>
      <c r="HZA116" s="99"/>
      <c r="HZB116" s="99"/>
      <c r="HZC116" s="99"/>
      <c r="HZD116" s="99"/>
      <c r="HZE116" s="99"/>
      <c r="HZF116" s="99"/>
      <c r="HZG116" s="99"/>
      <c r="HZH116" s="99"/>
      <c r="HZI116" s="99"/>
      <c r="HZJ116" s="99"/>
      <c r="HZK116" s="99"/>
      <c r="HZL116" s="99"/>
      <c r="HZM116" s="99"/>
      <c r="HZN116" s="99"/>
      <c r="HZO116" s="99"/>
      <c r="HZP116" s="99"/>
      <c r="HZQ116" s="99"/>
      <c r="HZR116" s="99"/>
      <c r="HZS116" s="99"/>
      <c r="HZT116" s="99"/>
      <c r="HZU116" s="99"/>
      <c r="HZV116" s="99"/>
      <c r="HZW116" s="99"/>
      <c r="HZX116" s="99"/>
      <c r="HZY116" s="99"/>
      <c r="HZZ116" s="99"/>
      <c r="IAA116" s="99"/>
      <c r="IAB116" s="99"/>
      <c r="IAC116" s="99"/>
      <c r="IAD116" s="99"/>
      <c r="IAE116" s="99"/>
      <c r="IAF116" s="99"/>
      <c r="IAG116" s="99"/>
      <c r="IAH116" s="99"/>
      <c r="IAI116" s="99"/>
      <c r="IAJ116" s="99"/>
      <c r="IAK116" s="99"/>
      <c r="IAL116" s="99"/>
      <c r="IAM116" s="99"/>
      <c r="IAN116" s="99"/>
      <c r="IAO116" s="99"/>
      <c r="IAP116" s="99"/>
      <c r="IAQ116" s="99"/>
      <c r="IAR116" s="99"/>
      <c r="IAS116" s="99"/>
      <c r="IAT116" s="99"/>
      <c r="IAU116" s="99"/>
      <c r="IAV116" s="99"/>
      <c r="IAW116" s="99"/>
      <c r="IAX116" s="99"/>
      <c r="IAY116" s="99"/>
      <c r="IAZ116" s="99"/>
      <c r="IBA116" s="99"/>
      <c r="IBB116" s="99"/>
      <c r="IBC116" s="99"/>
      <c r="IBD116" s="99"/>
      <c r="IBE116" s="99"/>
      <c r="IBF116" s="99"/>
      <c r="IBG116" s="99"/>
      <c r="IBH116" s="99"/>
      <c r="IBI116" s="99"/>
      <c r="IBJ116" s="99"/>
      <c r="IBK116" s="99"/>
      <c r="IBL116" s="99"/>
      <c r="IBM116" s="99"/>
      <c r="IBN116" s="99"/>
      <c r="IBO116" s="99"/>
      <c r="IBP116" s="99"/>
      <c r="IBQ116" s="99"/>
      <c r="IBR116" s="99"/>
      <c r="IBS116" s="99"/>
      <c r="IBT116" s="99"/>
      <c r="IBU116" s="99"/>
      <c r="IBV116" s="99"/>
      <c r="IBW116" s="99"/>
      <c r="IBX116" s="99"/>
      <c r="IBY116" s="99"/>
      <c r="IBZ116" s="99"/>
      <c r="ICA116" s="99"/>
      <c r="ICB116" s="99"/>
      <c r="ICC116" s="99"/>
      <c r="ICD116" s="99"/>
      <c r="ICE116" s="99"/>
      <c r="ICF116" s="99"/>
      <c r="ICG116" s="99"/>
      <c r="ICH116" s="99"/>
      <c r="ICI116" s="99"/>
      <c r="ICJ116" s="99"/>
      <c r="ICK116" s="99"/>
      <c r="ICL116" s="99"/>
      <c r="ICM116" s="99"/>
      <c r="ICN116" s="99"/>
      <c r="ICO116" s="99"/>
      <c r="ICP116" s="99"/>
      <c r="ICQ116" s="99"/>
      <c r="ICR116" s="99"/>
      <c r="ICS116" s="99"/>
      <c r="ICT116" s="99"/>
      <c r="ICU116" s="99"/>
      <c r="ICV116" s="99"/>
      <c r="ICW116" s="99"/>
      <c r="ICX116" s="99"/>
      <c r="ICY116" s="99"/>
      <c r="ICZ116" s="99"/>
      <c r="IDA116" s="99"/>
      <c r="IDB116" s="99"/>
      <c r="IDC116" s="99"/>
      <c r="IDD116" s="99"/>
      <c r="IDE116" s="99"/>
      <c r="IDF116" s="99"/>
      <c r="IDG116" s="99"/>
      <c r="IDH116" s="99"/>
      <c r="IDI116" s="99"/>
      <c r="IDJ116" s="99"/>
      <c r="IDK116" s="99"/>
      <c r="IDL116" s="99"/>
      <c r="IDM116" s="99"/>
      <c r="IDN116" s="99"/>
      <c r="IDO116" s="99"/>
      <c r="IDP116" s="99"/>
      <c r="IDQ116" s="99"/>
      <c r="IDR116" s="99"/>
      <c r="IDS116" s="99"/>
      <c r="IDT116" s="99"/>
      <c r="IDU116" s="99"/>
      <c r="IDV116" s="99"/>
      <c r="IDW116" s="99"/>
      <c r="IDX116" s="99"/>
      <c r="IDY116" s="99"/>
      <c r="IDZ116" s="99"/>
      <c r="IEA116" s="99"/>
      <c r="IEB116" s="99"/>
      <c r="IEC116" s="99"/>
      <c r="IED116" s="99"/>
      <c r="IEE116" s="99"/>
      <c r="IEF116" s="99"/>
      <c r="IEG116" s="99"/>
      <c r="IEH116" s="99"/>
      <c r="IEI116" s="99"/>
      <c r="IEJ116" s="99"/>
      <c r="IEK116" s="99"/>
      <c r="IEL116" s="99"/>
      <c r="IEM116" s="99"/>
      <c r="IEN116" s="99"/>
      <c r="IEO116" s="99"/>
      <c r="IEP116" s="99"/>
      <c r="IEQ116" s="99"/>
      <c r="IER116" s="99"/>
      <c r="IES116" s="99"/>
      <c r="IET116" s="99"/>
      <c r="IEU116" s="99"/>
      <c r="IEV116" s="99"/>
      <c r="IEW116" s="99"/>
      <c r="IEX116" s="99"/>
      <c r="IEY116" s="99"/>
      <c r="IEZ116" s="99"/>
      <c r="IFA116" s="99"/>
      <c r="IFB116" s="99"/>
      <c r="IFC116" s="99"/>
      <c r="IFD116" s="99"/>
      <c r="IFE116" s="99"/>
      <c r="IFF116" s="99"/>
      <c r="IFG116" s="99"/>
      <c r="IFH116" s="99"/>
      <c r="IFI116" s="99"/>
      <c r="IFJ116" s="99"/>
      <c r="IFK116" s="99"/>
      <c r="IFL116" s="99"/>
      <c r="IFM116" s="99"/>
      <c r="IFN116" s="99"/>
      <c r="IFO116" s="99"/>
      <c r="IFP116" s="99"/>
      <c r="IFQ116" s="99"/>
      <c r="IFR116" s="99"/>
      <c r="IFS116" s="99"/>
      <c r="IFT116" s="99"/>
      <c r="IFU116" s="99"/>
      <c r="IFV116" s="99"/>
      <c r="IFW116" s="99"/>
      <c r="IFX116" s="99"/>
      <c r="IFY116" s="99"/>
      <c r="IFZ116" s="99"/>
      <c r="IGA116" s="99"/>
      <c r="IGB116" s="99"/>
      <c r="IGC116" s="99"/>
      <c r="IGD116" s="99"/>
      <c r="IGE116" s="99"/>
      <c r="IGF116" s="99"/>
      <c r="IGG116" s="99"/>
      <c r="IGH116" s="99"/>
      <c r="IGI116" s="99"/>
      <c r="IGJ116" s="99"/>
      <c r="IGK116" s="99"/>
      <c r="IGL116" s="99"/>
      <c r="IGM116" s="99"/>
      <c r="IGN116" s="99"/>
      <c r="IGO116" s="99"/>
      <c r="IGP116" s="99"/>
      <c r="IGQ116" s="99"/>
      <c r="IGR116" s="99"/>
      <c r="IGS116" s="99"/>
      <c r="IGT116" s="99"/>
      <c r="IGU116" s="99"/>
      <c r="IGV116" s="99"/>
      <c r="IGW116" s="99"/>
      <c r="IGX116" s="99"/>
      <c r="IGY116" s="99"/>
      <c r="IGZ116" s="99"/>
      <c r="IHA116" s="99"/>
      <c r="IHB116" s="99"/>
      <c r="IHC116" s="99"/>
      <c r="IHD116" s="99"/>
      <c r="IHE116" s="99"/>
      <c r="IHF116" s="99"/>
      <c r="IHG116" s="99"/>
      <c r="IHH116" s="99"/>
      <c r="IHI116" s="99"/>
      <c r="IHJ116" s="99"/>
      <c r="IHK116" s="99"/>
      <c r="IHL116" s="99"/>
      <c r="IHM116" s="99"/>
      <c r="IHN116" s="99"/>
      <c r="IHO116" s="99"/>
      <c r="IHP116" s="99"/>
      <c r="IHQ116" s="99"/>
      <c r="IHR116" s="99"/>
      <c r="IHS116" s="99"/>
      <c r="IHT116" s="99"/>
      <c r="IHU116" s="99"/>
      <c r="IHV116" s="99"/>
      <c r="IHW116" s="99"/>
      <c r="IHX116" s="99"/>
      <c r="IHY116" s="99"/>
      <c r="IHZ116" s="99"/>
      <c r="IIA116" s="99"/>
      <c r="IIB116" s="99"/>
      <c r="IIC116" s="99"/>
      <c r="IID116" s="99"/>
      <c r="IIE116" s="99"/>
      <c r="IIF116" s="99"/>
      <c r="IIG116" s="99"/>
      <c r="IIH116" s="99"/>
      <c r="III116" s="99"/>
      <c r="IIJ116" s="99"/>
      <c r="IIK116" s="99"/>
      <c r="IIL116" s="99"/>
      <c r="IIM116" s="99"/>
      <c r="IIN116" s="99"/>
      <c r="IIO116" s="99"/>
      <c r="IIP116" s="99"/>
      <c r="IIQ116" s="99"/>
      <c r="IIR116" s="99"/>
      <c r="IIS116" s="99"/>
      <c r="IIT116" s="99"/>
      <c r="IIU116" s="99"/>
      <c r="IIV116" s="99"/>
      <c r="IIW116" s="99"/>
      <c r="IIX116" s="99"/>
      <c r="IIY116" s="99"/>
      <c r="IIZ116" s="99"/>
      <c r="IJA116" s="99"/>
      <c r="IJB116" s="99"/>
      <c r="IJC116" s="99"/>
      <c r="IJD116" s="99"/>
      <c r="IJE116" s="99"/>
      <c r="IJF116" s="99"/>
      <c r="IJG116" s="99"/>
      <c r="IJH116" s="99"/>
      <c r="IJI116" s="99"/>
      <c r="IJJ116" s="99"/>
      <c r="IJK116" s="99"/>
      <c r="IJL116" s="99"/>
      <c r="IJM116" s="99"/>
      <c r="IJN116" s="99"/>
      <c r="IJO116" s="99"/>
      <c r="IJP116" s="99"/>
      <c r="IJQ116" s="99"/>
      <c r="IJR116" s="99"/>
      <c r="IJS116" s="99"/>
      <c r="IJT116" s="99"/>
      <c r="IJU116" s="99"/>
      <c r="IJV116" s="99"/>
      <c r="IJW116" s="99"/>
      <c r="IJX116" s="99"/>
      <c r="IJY116" s="99"/>
      <c r="IJZ116" s="99"/>
      <c r="IKA116" s="99"/>
      <c r="IKB116" s="99"/>
      <c r="IKC116" s="99"/>
      <c r="IKD116" s="99"/>
      <c r="IKE116" s="99"/>
      <c r="IKF116" s="99"/>
      <c r="IKG116" s="99"/>
      <c r="IKH116" s="99"/>
      <c r="IKI116" s="99"/>
      <c r="IKJ116" s="99"/>
      <c r="IKK116" s="99"/>
      <c r="IKL116" s="99"/>
      <c r="IKM116" s="99"/>
      <c r="IKN116" s="99"/>
      <c r="IKO116" s="99"/>
      <c r="IKP116" s="99"/>
      <c r="IKQ116" s="99"/>
      <c r="IKR116" s="99"/>
      <c r="IKS116" s="99"/>
      <c r="IKT116" s="99"/>
      <c r="IKU116" s="99"/>
      <c r="IKV116" s="99"/>
      <c r="IKW116" s="99"/>
      <c r="IKX116" s="99"/>
      <c r="IKY116" s="99"/>
      <c r="IKZ116" s="99"/>
      <c r="ILA116" s="99"/>
      <c r="ILB116" s="99"/>
      <c r="ILC116" s="99"/>
      <c r="ILD116" s="99"/>
      <c r="ILE116" s="99"/>
      <c r="ILF116" s="99"/>
      <c r="ILG116" s="99"/>
      <c r="ILH116" s="99"/>
      <c r="ILI116" s="99"/>
      <c r="ILJ116" s="99"/>
      <c r="ILK116" s="99"/>
      <c r="ILL116" s="99"/>
      <c r="ILM116" s="99"/>
      <c r="ILN116" s="99"/>
      <c r="ILO116" s="99"/>
      <c r="ILP116" s="99"/>
      <c r="ILQ116" s="99"/>
      <c r="ILR116" s="99"/>
      <c r="ILS116" s="99"/>
      <c r="ILT116" s="99"/>
      <c r="ILU116" s="99"/>
      <c r="ILV116" s="99"/>
      <c r="ILW116" s="99"/>
      <c r="ILX116" s="99"/>
      <c r="ILY116" s="99"/>
      <c r="ILZ116" s="99"/>
      <c r="IMA116" s="99"/>
      <c r="IMB116" s="99"/>
      <c r="IMC116" s="99"/>
      <c r="IMD116" s="99"/>
      <c r="IME116" s="99"/>
      <c r="IMF116" s="99"/>
      <c r="IMG116" s="99"/>
      <c r="IMH116" s="99"/>
      <c r="IMI116" s="99"/>
      <c r="IMJ116" s="99"/>
      <c r="IMK116" s="99"/>
      <c r="IML116" s="99"/>
      <c r="IMM116" s="99"/>
      <c r="IMN116" s="99"/>
      <c r="IMO116" s="99"/>
      <c r="IMP116" s="99"/>
      <c r="IMQ116" s="99"/>
      <c r="IMR116" s="99"/>
      <c r="IMS116" s="99"/>
      <c r="IMT116" s="99"/>
      <c r="IMU116" s="99"/>
      <c r="IMV116" s="99"/>
      <c r="IMW116" s="99"/>
      <c r="IMX116" s="99"/>
      <c r="IMY116" s="99"/>
      <c r="IMZ116" s="99"/>
      <c r="INA116" s="99"/>
      <c r="INB116" s="99"/>
      <c r="INC116" s="99"/>
      <c r="IND116" s="99"/>
      <c r="INE116" s="99"/>
      <c r="INF116" s="99"/>
      <c r="ING116" s="99"/>
      <c r="INH116" s="99"/>
      <c r="INI116" s="99"/>
      <c r="INJ116" s="99"/>
      <c r="INK116" s="99"/>
      <c r="INL116" s="99"/>
      <c r="INM116" s="99"/>
      <c r="INN116" s="99"/>
      <c r="INO116" s="99"/>
      <c r="INP116" s="99"/>
      <c r="INQ116" s="99"/>
      <c r="INR116" s="99"/>
      <c r="INS116" s="99"/>
      <c r="INT116" s="99"/>
      <c r="INU116" s="99"/>
      <c r="INV116" s="99"/>
      <c r="INW116" s="99"/>
      <c r="INX116" s="99"/>
      <c r="INY116" s="99"/>
      <c r="INZ116" s="99"/>
      <c r="IOA116" s="99"/>
      <c r="IOB116" s="99"/>
      <c r="IOC116" s="99"/>
      <c r="IOD116" s="99"/>
      <c r="IOE116" s="99"/>
      <c r="IOF116" s="99"/>
      <c r="IOG116" s="99"/>
      <c r="IOH116" s="99"/>
      <c r="IOI116" s="99"/>
      <c r="IOJ116" s="99"/>
      <c r="IOK116" s="99"/>
      <c r="IOL116" s="99"/>
      <c r="IOM116" s="99"/>
      <c r="ION116" s="99"/>
      <c r="IOO116" s="99"/>
      <c r="IOP116" s="99"/>
      <c r="IOQ116" s="99"/>
      <c r="IOR116" s="99"/>
      <c r="IOS116" s="99"/>
      <c r="IOT116" s="99"/>
      <c r="IOU116" s="99"/>
      <c r="IOV116" s="99"/>
      <c r="IOW116" s="99"/>
      <c r="IOX116" s="99"/>
      <c r="IOY116" s="99"/>
      <c r="IOZ116" s="99"/>
      <c r="IPA116" s="99"/>
      <c r="IPB116" s="99"/>
      <c r="IPC116" s="99"/>
      <c r="IPD116" s="99"/>
      <c r="IPE116" s="99"/>
      <c r="IPF116" s="99"/>
      <c r="IPG116" s="99"/>
      <c r="IPH116" s="99"/>
      <c r="IPI116" s="99"/>
      <c r="IPJ116" s="99"/>
      <c r="IPK116" s="99"/>
      <c r="IPL116" s="99"/>
      <c r="IPM116" s="99"/>
      <c r="IPN116" s="99"/>
      <c r="IPO116" s="99"/>
      <c r="IPP116" s="99"/>
      <c r="IPQ116" s="99"/>
      <c r="IPR116" s="99"/>
      <c r="IPS116" s="99"/>
      <c r="IPT116" s="99"/>
      <c r="IPU116" s="99"/>
      <c r="IPV116" s="99"/>
      <c r="IPW116" s="99"/>
      <c r="IPX116" s="99"/>
      <c r="IPY116" s="99"/>
      <c r="IPZ116" s="99"/>
      <c r="IQA116" s="99"/>
      <c r="IQB116" s="99"/>
      <c r="IQC116" s="99"/>
      <c r="IQD116" s="99"/>
      <c r="IQE116" s="99"/>
      <c r="IQF116" s="99"/>
      <c r="IQG116" s="99"/>
      <c r="IQH116" s="99"/>
      <c r="IQI116" s="99"/>
      <c r="IQJ116" s="99"/>
      <c r="IQK116" s="99"/>
      <c r="IQL116" s="99"/>
      <c r="IQM116" s="99"/>
      <c r="IQN116" s="99"/>
      <c r="IQO116" s="99"/>
      <c r="IQP116" s="99"/>
      <c r="IQQ116" s="99"/>
      <c r="IQR116" s="99"/>
      <c r="IQS116" s="99"/>
      <c r="IQT116" s="99"/>
      <c r="IQU116" s="99"/>
      <c r="IQV116" s="99"/>
      <c r="IQW116" s="99"/>
      <c r="IQX116" s="99"/>
      <c r="IQY116" s="99"/>
      <c r="IQZ116" s="99"/>
      <c r="IRA116" s="99"/>
      <c r="IRB116" s="99"/>
      <c r="IRC116" s="99"/>
      <c r="IRD116" s="99"/>
      <c r="IRE116" s="99"/>
      <c r="IRF116" s="99"/>
      <c r="IRG116" s="99"/>
      <c r="IRH116" s="99"/>
      <c r="IRI116" s="99"/>
      <c r="IRJ116" s="99"/>
      <c r="IRK116" s="99"/>
      <c r="IRL116" s="99"/>
      <c r="IRM116" s="99"/>
      <c r="IRN116" s="99"/>
      <c r="IRO116" s="99"/>
      <c r="IRP116" s="99"/>
      <c r="IRQ116" s="99"/>
      <c r="IRR116" s="99"/>
      <c r="IRS116" s="99"/>
      <c r="IRT116" s="99"/>
      <c r="IRU116" s="99"/>
      <c r="IRV116" s="99"/>
      <c r="IRW116" s="99"/>
      <c r="IRX116" s="99"/>
      <c r="IRY116" s="99"/>
      <c r="IRZ116" s="99"/>
      <c r="ISA116" s="99"/>
      <c r="ISB116" s="99"/>
      <c r="ISC116" s="99"/>
      <c r="ISD116" s="99"/>
      <c r="ISE116" s="99"/>
      <c r="ISF116" s="99"/>
      <c r="ISG116" s="99"/>
      <c r="ISH116" s="99"/>
      <c r="ISI116" s="99"/>
      <c r="ISJ116" s="99"/>
      <c r="ISK116" s="99"/>
      <c r="ISL116" s="99"/>
      <c r="ISM116" s="99"/>
      <c r="ISN116" s="99"/>
      <c r="ISO116" s="99"/>
      <c r="ISP116" s="99"/>
      <c r="ISQ116" s="99"/>
      <c r="ISR116" s="99"/>
      <c r="ISS116" s="99"/>
      <c r="IST116" s="99"/>
      <c r="ISU116" s="99"/>
      <c r="ISV116" s="99"/>
      <c r="ISW116" s="99"/>
      <c r="ISX116" s="99"/>
      <c r="ISY116" s="99"/>
      <c r="ISZ116" s="99"/>
      <c r="ITA116" s="99"/>
      <c r="ITB116" s="99"/>
      <c r="ITC116" s="99"/>
      <c r="ITD116" s="99"/>
      <c r="ITE116" s="99"/>
      <c r="ITF116" s="99"/>
      <c r="ITG116" s="99"/>
      <c r="ITH116" s="99"/>
      <c r="ITI116" s="99"/>
      <c r="ITJ116" s="99"/>
      <c r="ITK116" s="99"/>
      <c r="ITL116" s="99"/>
      <c r="ITM116" s="99"/>
      <c r="ITN116" s="99"/>
      <c r="ITO116" s="99"/>
      <c r="ITP116" s="99"/>
      <c r="ITQ116" s="99"/>
      <c r="ITR116" s="99"/>
      <c r="ITS116" s="99"/>
      <c r="ITT116" s="99"/>
      <c r="ITU116" s="99"/>
      <c r="ITV116" s="99"/>
      <c r="ITW116" s="99"/>
      <c r="ITX116" s="99"/>
      <c r="ITY116" s="99"/>
      <c r="ITZ116" s="99"/>
      <c r="IUA116" s="99"/>
      <c r="IUB116" s="99"/>
      <c r="IUC116" s="99"/>
      <c r="IUD116" s="99"/>
      <c r="IUE116" s="99"/>
      <c r="IUF116" s="99"/>
      <c r="IUG116" s="99"/>
      <c r="IUH116" s="99"/>
      <c r="IUI116" s="99"/>
      <c r="IUJ116" s="99"/>
      <c r="IUK116" s="99"/>
      <c r="IUL116" s="99"/>
      <c r="IUM116" s="99"/>
      <c r="IUN116" s="99"/>
      <c r="IUO116" s="99"/>
      <c r="IUP116" s="99"/>
      <c r="IUQ116" s="99"/>
      <c r="IUR116" s="99"/>
      <c r="IUS116" s="99"/>
      <c r="IUT116" s="99"/>
      <c r="IUU116" s="99"/>
      <c r="IUV116" s="99"/>
      <c r="IUW116" s="99"/>
      <c r="IUX116" s="99"/>
      <c r="IUY116" s="99"/>
      <c r="IUZ116" s="99"/>
      <c r="IVA116" s="99"/>
      <c r="IVB116" s="99"/>
      <c r="IVC116" s="99"/>
      <c r="IVD116" s="99"/>
      <c r="IVE116" s="99"/>
      <c r="IVF116" s="99"/>
      <c r="IVG116" s="99"/>
      <c r="IVH116" s="99"/>
      <c r="IVI116" s="99"/>
      <c r="IVJ116" s="99"/>
      <c r="IVK116" s="99"/>
      <c r="IVL116" s="99"/>
      <c r="IVM116" s="99"/>
      <c r="IVN116" s="99"/>
      <c r="IVO116" s="99"/>
      <c r="IVP116" s="99"/>
      <c r="IVQ116" s="99"/>
      <c r="IVR116" s="99"/>
      <c r="IVS116" s="99"/>
      <c r="IVT116" s="99"/>
      <c r="IVU116" s="99"/>
      <c r="IVV116" s="99"/>
      <c r="IVW116" s="99"/>
      <c r="IVX116" s="99"/>
      <c r="IVY116" s="99"/>
      <c r="IVZ116" s="99"/>
      <c r="IWA116" s="99"/>
      <c r="IWB116" s="99"/>
      <c r="IWC116" s="99"/>
      <c r="IWD116" s="99"/>
      <c r="IWE116" s="99"/>
      <c r="IWF116" s="99"/>
      <c r="IWG116" s="99"/>
      <c r="IWH116" s="99"/>
      <c r="IWI116" s="99"/>
      <c r="IWJ116" s="99"/>
      <c r="IWK116" s="99"/>
      <c r="IWL116" s="99"/>
      <c r="IWM116" s="99"/>
      <c r="IWN116" s="99"/>
      <c r="IWO116" s="99"/>
      <c r="IWP116" s="99"/>
      <c r="IWQ116" s="99"/>
      <c r="IWR116" s="99"/>
      <c r="IWS116" s="99"/>
      <c r="IWT116" s="99"/>
      <c r="IWU116" s="99"/>
      <c r="IWV116" s="99"/>
      <c r="IWW116" s="99"/>
      <c r="IWX116" s="99"/>
      <c r="IWY116" s="99"/>
      <c r="IWZ116" s="99"/>
      <c r="IXA116" s="99"/>
      <c r="IXB116" s="99"/>
      <c r="IXC116" s="99"/>
      <c r="IXD116" s="99"/>
      <c r="IXE116" s="99"/>
      <c r="IXF116" s="99"/>
      <c r="IXG116" s="99"/>
      <c r="IXH116" s="99"/>
      <c r="IXI116" s="99"/>
      <c r="IXJ116" s="99"/>
      <c r="IXK116" s="99"/>
      <c r="IXL116" s="99"/>
      <c r="IXM116" s="99"/>
      <c r="IXN116" s="99"/>
      <c r="IXO116" s="99"/>
      <c r="IXP116" s="99"/>
      <c r="IXQ116" s="99"/>
      <c r="IXR116" s="99"/>
      <c r="IXS116" s="99"/>
      <c r="IXT116" s="99"/>
      <c r="IXU116" s="99"/>
      <c r="IXV116" s="99"/>
      <c r="IXW116" s="99"/>
      <c r="IXX116" s="99"/>
      <c r="IXY116" s="99"/>
      <c r="IXZ116" s="99"/>
      <c r="IYA116" s="99"/>
      <c r="IYB116" s="99"/>
      <c r="IYC116" s="99"/>
      <c r="IYD116" s="99"/>
      <c r="IYE116" s="99"/>
      <c r="IYF116" s="99"/>
      <c r="IYG116" s="99"/>
      <c r="IYH116" s="99"/>
      <c r="IYI116" s="99"/>
      <c r="IYJ116" s="99"/>
      <c r="IYK116" s="99"/>
      <c r="IYL116" s="99"/>
      <c r="IYM116" s="99"/>
      <c r="IYN116" s="99"/>
      <c r="IYO116" s="99"/>
      <c r="IYP116" s="99"/>
      <c r="IYQ116" s="99"/>
      <c r="IYR116" s="99"/>
      <c r="IYS116" s="99"/>
      <c r="IYT116" s="99"/>
      <c r="IYU116" s="99"/>
      <c r="IYV116" s="99"/>
      <c r="IYW116" s="99"/>
      <c r="IYX116" s="99"/>
      <c r="IYY116" s="99"/>
      <c r="IYZ116" s="99"/>
      <c r="IZA116" s="99"/>
      <c r="IZB116" s="99"/>
      <c r="IZC116" s="99"/>
      <c r="IZD116" s="99"/>
      <c r="IZE116" s="99"/>
      <c r="IZF116" s="99"/>
      <c r="IZG116" s="99"/>
      <c r="IZH116" s="99"/>
      <c r="IZI116" s="99"/>
      <c r="IZJ116" s="99"/>
      <c r="IZK116" s="99"/>
      <c r="IZL116" s="99"/>
      <c r="IZM116" s="99"/>
      <c r="IZN116" s="99"/>
      <c r="IZO116" s="99"/>
      <c r="IZP116" s="99"/>
      <c r="IZQ116" s="99"/>
      <c r="IZR116" s="99"/>
      <c r="IZS116" s="99"/>
      <c r="IZT116" s="99"/>
      <c r="IZU116" s="99"/>
      <c r="IZV116" s="99"/>
      <c r="IZW116" s="99"/>
      <c r="IZX116" s="99"/>
      <c r="IZY116" s="99"/>
      <c r="IZZ116" s="99"/>
      <c r="JAA116" s="99"/>
      <c r="JAB116" s="99"/>
      <c r="JAC116" s="99"/>
      <c r="JAD116" s="99"/>
      <c r="JAE116" s="99"/>
      <c r="JAF116" s="99"/>
      <c r="JAG116" s="99"/>
      <c r="JAH116" s="99"/>
      <c r="JAI116" s="99"/>
      <c r="JAJ116" s="99"/>
      <c r="JAK116" s="99"/>
      <c r="JAL116" s="99"/>
      <c r="JAM116" s="99"/>
      <c r="JAN116" s="99"/>
      <c r="JAO116" s="99"/>
      <c r="JAP116" s="99"/>
      <c r="JAQ116" s="99"/>
      <c r="JAR116" s="99"/>
      <c r="JAS116" s="99"/>
      <c r="JAT116" s="99"/>
      <c r="JAU116" s="99"/>
      <c r="JAV116" s="99"/>
      <c r="JAW116" s="99"/>
      <c r="JAX116" s="99"/>
      <c r="JAY116" s="99"/>
      <c r="JAZ116" s="99"/>
      <c r="JBA116" s="99"/>
      <c r="JBB116" s="99"/>
      <c r="JBC116" s="99"/>
      <c r="JBD116" s="99"/>
      <c r="JBE116" s="99"/>
      <c r="JBF116" s="99"/>
      <c r="JBG116" s="99"/>
      <c r="JBH116" s="99"/>
      <c r="JBI116" s="99"/>
      <c r="JBJ116" s="99"/>
      <c r="JBK116" s="99"/>
      <c r="JBL116" s="99"/>
      <c r="JBM116" s="99"/>
      <c r="JBN116" s="99"/>
      <c r="JBO116" s="99"/>
      <c r="JBP116" s="99"/>
      <c r="JBQ116" s="99"/>
      <c r="JBR116" s="99"/>
      <c r="JBS116" s="99"/>
      <c r="JBT116" s="99"/>
      <c r="JBU116" s="99"/>
      <c r="JBV116" s="99"/>
      <c r="JBW116" s="99"/>
      <c r="JBX116" s="99"/>
      <c r="JBY116" s="99"/>
      <c r="JBZ116" s="99"/>
      <c r="JCA116" s="99"/>
      <c r="JCB116" s="99"/>
      <c r="JCC116" s="99"/>
      <c r="JCD116" s="99"/>
      <c r="JCE116" s="99"/>
      <c r="JCF116" s="99"/>
      <c r="JCG116" s="99"/>
      <c r="JCH116" s="99"/>
      <c r="JCI116" s="99"/>
      <c r="JCJ116" s="99"/>
      <c r="JCK116" s="99"/>
      <c r="JCL116" s="99"/>
      <c r="JCM116" s="99"/>
      <c r="JCN116" s="99"/>
      <c r="JCO116" s="99"/>
      <c r="JCP116" s="99"/>
      <c r="JCQ116" s="99"/>
      <c r="JCR116" s="99"/>
      <c r="JCS116" s="99"/>
      <c r="JCT116" s="99"/>
      <c r="JCU116" s="99"/>
      <c r="JCV116" s="99"/>
      <c r="JCW116" s="99"/>
      <c r="JCX116" s="99"/>
      <c r="JCY116" s="99"/>
      <c r="JCZ116" s="99"/>
      <c r="JDA116" s="99"/>
      <c r="JDB116" s="99"/>
      <c r="JDC116" s="99"/>
      <c r="JDD116" s="99"/>
      <c r="JDE116" s="99"/>
      <c r="JDF116" s="99"/>
      <c r="JDG116" s="99"/>
      <c r="JDH116" s="99"/>
      <c r="JDI116" s="99"/>
      <c r="JDJ116" s="99"/>
      <c r="JDK116" s="99"/>
      <c r="JDL116" s="99"/>
      <c r="JDM116" s="99"/>
      <c r="JDN116" s="99"/>
      <c r="JDO116" s="99"/>
      <c r="JDP116" s="99"/>
      <c r="JDQ116" s="99"/>
      <c r="JDR116" s="99"/>
      <c r="JDS116" s="99"/>
      <c r="JDT116" s="99"/>
      <c r="JDU116" s="99"/>
      <c r="JDV116" s="99"/>
      <c r="JDW116" s="99"/>
      <c r="JDX116" s="99"/>
      <c r="JDY116" s="99"/>
      <c r="JDZ116" s="99"/>
      <c r="JEA116" s="99"/>
      <c r="JEB116" s="99"/>
      <c r="JEC116" s="99"/>
      <c r="JED116" s="99"/>
      <c r="JEE116" s="99"/>
      <c r="JEF116" s="99"/>
      <c r="JEG116" s="99"/>
      <c r="JEH116" s="99"/>
      <c r="JEI116" s="99"/>
      <c r="JEJ116" s="99"/>
      <c r="JEK116" s="99"/>
      <c r="JEL116" s="99"/>
      <c r="JEM116" s="99"/>
      <c r="JEN116" s="99"/>
      <c r="JEO116" s="99"/>
      <c r="JEP116" s="99"/>
      <c r="JEQ116" s="99"/>
      <c r="JER116" s="99"/>
      <c r="JES116" s="99"/>
      <c r="JET116" s="99"/>
      <c r="JEU116" s="99"/>
      <c r="JEV116" s="99"/>
      <c r="JEW116" s="99"/>
      <c r="JEX116" s="99"/>
      <c r="JEY116" s="99"/>
      <c r="JEZ116" s="99"/>
      <c r="JFA116" s="99"/>
      <c r="JFB116" s="99"/>
      <c r="JFC116" s="99"/>
      <c r="JFD116" s="99"/>
      <c r="JFE116" s="99"/>
      <c r="JFF116" s="99"/>
      <c r="JFG116" s="99"/>
      <c r="JFH116" s="99"/>
      <c r="JFI116" s="99"/>
      <c r="JFJ116" s="99"/>
      <c r="JFK116" s="99"/>
      <c r="JFL116" s="99"/>
      <c r="JFM116" s="99"/>
      <c r="JFN116" s="99"/>
      <c r="JFO116" s="99"/>
      <c r="JFP116" s="99"/>
      <c r="JFQ116" s="99"/>
      <c r="JFR116" s="99"/>
      <c r="JFS116" s="99"/>
      <c r="JFT116" s="99"/>
      <c r="JFU116" s="99"/>
      <c r="JFV116" s="99"/>
      <c r="JFW116" s="99"/>
      <c r="JFX116" s="99"/>
      <c r="JFY116" s="99"/>
      <c r="JFZ116" s="99"/>
      <c r="JGA116" s="99"/>
      <c r="JGB116" s="99"/>
      <c r="JGC116" s="99"/>
      <c r="JGD116" s="99"/>
      <c r="JGE116" s="99"/>
      <c r="JGF116" s="99"/>
      <c r="JGG116" s="99"/>
      <c r="JGH116" s="99"/>
      <c r="JGI116" s="99"/>
      <c r="JGJ116" s="99"/>
      <c r="JGK116" s="99"/>
      <c r="JGL116" s="99"/>
      <c r="JGM116" s="99"/>
      <c r="JGN116" s="99"/>
      <c r="JGO116" s="99"/>
      <c r="JGP116" s="99"/>
      <c r="JGQ116" s="99"/>
      <c r="JGR116" s="99"/>
      <c r="JGS116" s="99"/>
      <c r="JGT116" s="99"/>
      <c r="JGU116" s="99"/>
      <c r="JGV116" s="99"/>
      <c r="JGW116" s="99"/>
      <c r="JGX116" s="99"/>
      <c r="JGY116" s="99"/>
      <c r="JGZ116" s="99"/>
      <c r="JHA116" s="99"/>
      <c r="JHB116" s="99"/>
      <c r="JHC116" s="99"/>
      <c r="JHD116" s="99"/>
      <c r="JHE116" s="99"/>
      <c r="JHF116" s="99"/>
      <c r="JHG116" s="99"/>
      <c r="JHH116" s="99"/>
      <c r="JHI116" s="99"/>
      <c r="JHJ116" s="99"/>
      <c r="JHK116" s="99"/>
      <c r="JHL116" s="99"/>
      <c r="JHM116" s="99"/>
      <c r="JHN116" s="99"/>
      <c r="JHO116" s="99"/>
      <c r="JHP116" s="99"/>
      <c r="JHQ116" s="99"/>
      <c r="JHR116" s="99"/>
      <c r="JHS116" s="99"/>
      <c r="JHT116" s="99"/>
      <c r="JHU116" s="99"/>
      <c r="JHV116" s="99"/>
      <c r="JHW116" s="99"/>
      <c r="JHX116" s="99"/>
      <c r="JHY116" s="99"/>
      <c r="JHZ116" s="99"/>
      <c r="JIA116" s="99"/>
      <c r="JIB116" s="99"/>
      <c r="JIC116" s="99"/>
      <c r="JID116" s="99"/>
      <c r="JIE116" s="99"/>
      <c r="JIF116" s="99"/>
      <c r="JIG116" s="99"/>
      <c r="JIH116" s="99"/>
      <c r="JII116" s="99"/>
      <c r="JIJ116" s="99"/>
      <c r="JIK116" s="99"/>
      <c r="JIL116" s="99"/>
      <c r="JIM116" s="99"/>
      <c r="JIN116" s="99"/>
      <c r="JIO116" s="99"/>
      <c r="JIP116" s="99"/>
      <c r="JIQ116" s="99"/>
      <c r="JIR116" s="99"/>
      <c r="JIS116" s="99"/>
      <c r="JIT116" s="99"/>
      <c r="JIU116" s="99"/>
      <c r="JIV116" s="99"/>
      <c r="JIW116" s="99"/>
      <c r="JIX116" s="99"/>
      <c r="JIY116" s="99"/>
      <c r="JIZ116" s="99"/>
      <c r="JJA116" s="99"/>
      <c r="JJB116" s="99"/>
      <c r="JJC116" s="99"/>
      <c r="JJD116" s="99"/>
      <c r="JJE116" s="99"/>
      <c r="JJF116" s="99"/>
      <c r="JJG116" s="99"/>
      <c r="JJH116" s="99"/>
      <c r="JJI116" s="99"/>
      <c r="JJJ116" s="99"/>
      <c r="JJK116" s="99"/>
      <c r="JJL116" s="99"/>
      <c r="JJM116" s="99"/>
      <c r="JJN116" s="99"/>
      <c r="JJO116" s="99"/>
      <c r="JJP116" s="99"/>
      <c r="JJQ116" s="99"/>
      <c r="JJR116" s="99"/>
      <c r="JJS116" s="99"/>
      <c r="JJT116" s="99"/>
      <c r="JJU116" s="99"/>
      <c r="JJV116" s="99"/>
      <c r="JJW116" s="99"/>
      <c r="JJX116" s="99"/>
      <c r="JJY116" s="99"/>
      <c r="JJZ116" s="99"/>
      <c r="JKA116" s="99"/>
      <c r="JKB116" s="99"/>
      <c r="JKC116" s="99"/>
      <c r="JKD116" s="99"/>
      <c r="JKE116" s="99"/>
      <c r="JKF116" s="99"/>
      <c r="JKG116" s="99"/>
      <c r="JKH116" s="99"/>
      <c r="JKI116" s="99"/>
      <c r="JKJ116" s="99"/>
      <c r="JKK116" s="99"/>
      <c r="JKL116" s="99"/>
      <c r="JKM116" s="99"/>
      <c r="JKN116" s="99"/>
      <c r="JKO116" s="99"/>
      <c r="JKP116" s="99"/>
      <c r="JKQ116" s="99"/>
      <c r="JKR116" s="99"/>
      <c r="JKS116" s="99"/>
      <c r="JKT116" s="99"/>
      <c r="JKU116" s="99"/>
      <c r="JKV116" s="99"/>
      <c r="JKW116" s="99"/>
      <c r="JKX116" s="99"/>
      <c r="JKY116" s="99"/>
      <c r="JKZ116" s="99"/>
      <c r="JLA116" s="99"/>
      <c r="JLB116" s="99"/>
      <c r="JLC116" s="99"/>
      <c r="JLD116" s="99"/>
      <c r="JLE116" s="99"/>
      <c r="JLF116" s="99"/>
      <c r="JLG116" s="99"/>
      <c r="JLH116" s="99"/>
      <c r="JLI116" s="99"/>
      <c r="JLJ116" s="99"/>
      <c r="JLK116" s="99"/>
      <c r="JLL116" s="99"/>
      <c r="JLM116" s="99"/>
      <c r="JLN116" s="99"/>
      <c r="JLO116" s="99"/>
      <c r="JLP116" s="99"/>
      <c r="JLQ116" s="99"/>
      <c r="JLR116" s="99"/>
      <c r="JLS116" s="99"/>
      <c r="JLT116" s="99"/>
      <c r="JLU116" s="99"/>
      <c r="JLV116" s="99"/>
      <c r="JLW116" s="99"/>
      <c r="JLX116" s="99"/>
      <c r="JLY116" s="99"/>
      <c r="JLZ116" s="99"/>
      <c r="JMA116" s="99"/>
      <c r="JMB116" s="99"/>
      <c r="JMC116" s="99"/>
      <c r="JMD116" s="99"/>
      <c r="JME116" s="99"/>
      <c r="JMF116" s="99"/>
      <c r="JMG116" s="99"/>
      <c r="JMH116" s="99"/>
      <c r="JMI116" s="99"/>
      <c r="JMJ116" s="99"/>
      <c r="JMK116" s="99"/>
      <c r="JML116" s="99"/>
      <c r="JMM116" s="99"/>
      <c r="JMN116" s="99"/>
      <c r="JMO116" s="99"/>
      <c r="JMP116" s="99"/>
      <c r="JMQ116" s="99"/>
      <c r="JMR116" s="99"/>
      <c r="JMS116" s="99"/>
      <c r="JMT116" s="99"/>
      <c r="JMU116" s="99"/>
      <c r="JMV116" s="99"/>
      <c r="JMW116" s="99"/>
      <c r="JMX116" s="99"/>
      <c r="JMY116" s="99"/>
      <c r="JMZ116" s="99"/>
      <c r="JNA116" s="99"/>
      <c r="JNB116" s="99"/>
      <c r="JNC116" s="99"/>
      <c r="JND116" s="99"/>
      <c r="JNE116" s="99"/>
      <c r="JNF116" s="99"/>
      <c r="JNG116" s="99"/>
      <c r="JNH116" s="99"/>
      <c r="JNI116" s="99"/>
      <c r="JNJ116" s="99"/>
      <c r="JNK116" s="99"/>
      <c r="JNL116" s="99"/>
      <c r="JNM116" s="99"/>
      <c r="JNN116" s="99"/>
      <c r="JNO116" s="99"/>
      <c r="JNP116" s="99"/>
      <c r="JNQ116" s="99"/>
      <c r="JNR116" s="99"/>
      <c r="JNS116" s="99"/>
      <c r="JNT116" s="99"/>
      <c r="JNU116" s="99"/>
      <c r="JNV116" s="99"/>
      <c r="JNW116" s="99"/>
      <c r="JNX116" s="99"/>
      <c r="JNY116" s="99"/>
      <c r="JNZ116" s="99"/>
      <c r="JOA116" s="99"/>
      <c r="JOB116" s="99"/>
      <c r="JOC116" s="99"/>
      <c r="JOD116" s="99"/>
      <c r="JOE116" s="99"/>
      <c r="JOF116" s="99"/>
      <c r="JOG116" s="99"/>
      <c r="JOH116" s="99"/>
      <c r="JOI116" s="99"/>
      <c r="JOJ116" s="99"/>
      <c r="JOK116" s="99"/>
      <c r="JOL116" s="99"/>
      <c r="JOM116" s="99"/>
      <c r="JON116" s="99"/>
      <c r="JOO116" s="99"/>
      <c r="JOP116" s="99"/>
      <c r="JOQ116" s="99"/>
      <c r="JOR116" s="99"/>
      <c r="JOS116" s="99"/>
      <c r="JOT116" s="99"/>
      <c r="JOU116" s="99"/>
      <c r="JOV116" s="99"/>
      <c r="JOW116" s="99"/>
      <c r="JOX116" s="99"/>
      <c r="JOY116" s="99"/>
      <c r="JOZ116" s="99"/>
      <c r="JPA116" s="99"/>
      <c r="JPB116" s="99"/>
      <c r="JPC116" s="99"/>
      <c r="JPD116" s="99"/>
      <c r="JPE116" s="99"/>
      <c r="JPF116" s="99"/>
      <c r="JPG116" s="99"/>
      <c r="JPH116" s="99"/>
      <c r="JPI116" s="99"/>
      <c r="JPJ116" s="99"/>
      <c r="JPK116" s="99"/>
      <c r="JPL116" s="99"/>
      <c r="JPM116" s="99"/>
      <c r="JPN116" s="99"/>
      <c r="JPO116" s="99"/>
      <c r="JPP116" s="99"/>
      <c r="JPQ116" s="99"/>
      <c r="JPR116" s="99"/>
      <c r="JPS116" s="99"/>
      <c r="JPT116" s="99"/>
      <c r="JPU116" s="99"/>
      <c r="JPV116" s="99"/>
      <c r="JPW116" s="99"/>
      <c r="JPX116" s="99"/>
      <c r="JPY116" s="99"/>
      <c r="JPZ116" s="99"/>
      <c r="JQA116" s="99"/>
      <c r="JQB116" s="99"/>
      <c r="JQC116" s="99"/>
      <c r="JQD116" s="99"/>
      <c r="JQE116" s="99"/>
      <c r="JQF116" s="99"/>
      <c r="JQG116" s="99"/>
      <c r="JQH116" s="99"/>
      <c r="JQI116" s="99"/>
      <c r="JQJ116" s="99"/>
      <c r="JQK116" s="99"/>
      <c r="JQL116" s="99"/>
      <c r="JQM116" s="99"/>
      <c r="JQN116" s="99"/>
      <c r="JQO116" s="99"/>
      <c r="JQP116" s="99"/>
      <c r="JQQ116" s="99"/>
      <c r="JQR116" s="99"/>
      <c r="JQS116" s="99"/>
      <c r="JQT116" s="99"/>
      <c r="JQU116" s="99"/>
      <c r="JQV116" s="99"/>
      <c r="JQW116" s="99"/>
      <c r="JQX116" s="99"/>
      <c r="JQY116" s="99"/>
      <c r="JQZ116" s="99"/>
      <c r="JRA116" s="99"/>
      <c r="JRB116" s="99"/>
      <c r="JRC116" s="99"/>
      <c r="JRD116" s="99"/>
      <c r="JRE116" s="99"/>
      <c r="JRF116" s="99"/>
      <c r="JRG116" s="99"/>
      <c r="JRH116" s="99"/>
      <c r="JRI116" s="99"/>
      <c r="JRJ116" s="99"/>
      <c r="JRK116" s="99"/>
      <c r="JRL116" s="99"/>
      <c r="JRM116" s="99"/>
      <c r="JRN116" s="99"/>
      <c r="JRO116" s="99"/>
      <c r="JRP116" s="99"/>
      <c r="JRQ116" s="99"/>
      <c r="JRR116" s="99"/>
      <c r="JRS116" s="99"/>
      <c r="JRT116" s="99"/>
      <c r="JRU116" s="99"/>
      <c r="JRV116" s="99"/>
      <c r="JRW116" s="99"/>
      <c r="JRX116" s="99"/>
      <c r="JRY116" s="99"/>
      <c r="JRZ116" s="99"/>
      <c r="JSA116" s="99"/>
      <c r="JSB116" s="99"/>
      <c r="JSC116" s="99"/>
      <c r="JSD116" s="99"/>
      <c r="JSE116" s="99"/>
      <c r="JSF116" s="99"/>
      <c r="JSG116" s="99"/>
      <c r="JSH116" s="99"/>
      <c r="JSI116" s="99"/>
      <c r="JSJ116" s="99"/>
      <c r="JSK116" s="99"/>
      <c r="JSL116" s="99"/>
      <c r="JSM116" s="99"/>
      <c r="JSN116" s="99"/>
      <c r="JSO116" s="99"/>
      <c r="JSP116" s="99"/>
      <c r="JSQ116" s="99"/>
      <c r="JSR116" s="99"/>
      <c r="JSS116" s="99"/>
      <c r="JST116" s="99"/>
      <c r="JSU116" s="99"/>
      <c r="JSV116" s="99"/>
      <c r="JSW116" s="99"/>
      <c r="JSX116" s="99"/>
      <c r="JSY116" s="99"/>
      <c r="JSZ116" s="99"/>
      <c r="JTA116" s="99"/>
      <c r="JTB116" s="99"/>
      <c r="JTC116" s="99"/>
      <c r="JTD116" s="99"/>
      <c r="JTE116" s="99"/>
      <c r="JTF116" s="99"/>
      <c r="JTG116" s="99"/>
      <c r="JTH116" s="99"/>
      <c r="JTI116" s="99"/>
      <c r="JTJ116" s="99"/>
      <c r="JTK116" s="99"/>
      <c r="JTL116" s="99"/>
      <c r="JTM116" s="99"/>
      <c r="JTN116" s="99"/>
      <c r="JTO116" s="99"/>
      <c r="JTP116" s="99"/>
      <c r="JTQ116" s="99"/>
      <c r="JTR116" s="99"/>
      <c r="JTS116" s="99"/>
      <c r="JTT116" s="99"/>
      <c r="JTU116" s="99"/>
      <c r="JTV116" s="99"/>
      <c r="JTW116" s="99"/>
      <c r="JTX116" s="99"/>
      <c r="JTY116" s="99"/>
      <c r="JTZ116" s="99"/>
      <c r="JUA116" s="99"/>
      <c r="JUB116" s="99"/>
      <c r="JUC116" s="99"/>
      <c r="JUD116" s="99"/>
      <c r="JUE116" s="99"/>
      <c r="JUF116" s="99"/>
      <c r="JUG116" s="99"/>
      <c r="JUH116" s="99"/>
      <c r="JUI116" s="99"/>
      <c r="JUJ116" s="99"/>
      <c r="JUK116" s="99"/>
      <c r="JUL116" s="99"/>
      <c r="JUM116" s="99"/>
      <c r="JUN116" s="99"/>
      <c r="JUO116" s="99"/>
      <c r="JUP116" s="99"/>
      <c r="JUQ116" s="99"/>
      <c r="JUR116" s="99"/>
      <c r="JUS116" s="99"/>
      <c r="JUT116" s="99"/>
      <c r="JUU116" s="99"/>
      <c r="JUV116" s="99"/>
      <c r="JUW116" s="99"/>
      <c r="JUX116" s="99"/>
      <c r="JUY116" s="99"/>
      <c r="JUZ116" s="99"/>
      <c r="JVA116" s="99"/>
      <c r="JVB116" s="99"/>
      <c r="JVC116" s="99"/>
      <c r="JVD116" s="99"/>
      <c r="JVE116" s="99"/>
      <c r="JVF116" s="99"/>
      <c r="JVG116" s="99"/>
      <c r="JVH116" s="99"/>
      <c r="JVI116" s="99"/>
      <c r="JVJ116" s="99"/>
      <c r="JVK116" s="99"/>
      <c r="JVL116" s="99"/>
      <c r="JVM116" s="99"/>
      <c r="JVN116" s="99"/>
      <c r="JVO116" s="99"/>
      <c r="JVP116" s="99"/>
      <c r="JVQ116" s="99"/>
      <c r="JVR116" s="99"/>
      <c r="JVS116" s="99"/>
      <c r="JVT116" s="99"/>
      <c r="JVU116" s="99"/>
      <c r="JVV116" s="99"/>
      <c r="JVW116" s="99"/>
      <c r="JVX116" s="99"/>
      <c r="JVY116" s="99"/>
      <c r="JVZ116" s="99"/>
      <c r="JWA116" s="99"/>
      <c r="JWB116" s="99"/>
      <c r="JWC116" s="99"/>
      <c r="JWD116" s="99"/>
      <c r="JWE116" s="99"/>
      <c r="JWF116" s="99"/>
      <c r="JWG116" s="99"/>
      <c r="JWH116" s="99"/>
      <c r="JWI116" s="99"/>
      <c r="JWJ116" s="99"/>
      <c r="JWK116" s="99"/>
      <c r="JWL116" s="99"/>
      <c r="JWM116" s="99"/>
      <c r="JWN116" s="99"/>
      <c r="JWO116" s="99"/>
      <c r="JWP116" s="99"/>
      <c r="JWQ116" s="99"/>
      <c r="JWR116" s="99"/>
      <c r="JWS116" s="99"/>
      <c r="JWT116" s="99"/>
      <c r="JWU116" s="99"/>
      <c r="JWV116" s="99"/>
      <c r="JWW116" s="99"/>
      <c r="JWX116" s="99"/>
      <c r="JWY116" s="99"/>
      <c r="JWZ116" s="99"/>
      <c r="JXA116" s="99"/>
      <c r="JXB116" s="99"/>
      <c r="JXC116" s="99"/>
      <c r="JXD116" s="99"/>
      <c r="JXE116" s="99"/>
      <c r="JXF116" s="99"/>
      <c r="JXG116" s="99"/>
      <c r="JXH116" s="99"/>
      <c r="JXI116" s="99"/>
      <c r="JXJ116" s="99"/>
      <c r="JXK116" s="99"/>
      <c r="JXL116" s="99"/>
      <c r="JXM116" s="99"/>
      <c r="JXN116" s="99"/>
      <c r="JXO116" s="99"/>
      <c r="JXP116" s="99"/>
      <c r="JXQ116" s="99"/>
      <c r="JXR116" s="99"/>
      <c r="JXS116" s="99"/>
      <c r="JXT116" s="99"/>
      <c r="JXU116" s="99"/>
      <c r="JXV116" s="99"/>
      <c r="JXW116" s="99"/>
      <c r="JXX116" s="99"/>
      <c r="JXY116" s="99"/>
      <c r="JXZ116" s="99"/>
      <c r="JYA116" s="99"/>
      <c r="JYB116" s="99"/>
      <c r="JYC116" s="99"/>
      <c r="JYD116" s="99"/>
      <c r="JYE116" s="99"/>
      <c r="JYF116" s="99"/>
      <c r="JYG116" s="99"/>
      <c r="JYH116" s="99"/>
      <c r="JYI116" s="99"/>
      <c r="JYJ116" s="99"/>
      <c r="JYK116" s="99"/>
      <c r="JYL116" s="99"/>
      <c r="JYM116" s="99"/>
      <c r="JYN116" s="99"/>
      <c r="JYO116" s="99"/>
      <c r="JYP116" s="99"/>
      <c r="JYQ116" s="99"/>
      <c r="JYR116" s="99"/>
      <c r="JYS116" s="99"/>
      <c r="JYT116" s="99"/>
      <c r="JYU116" s="99"/>
      <c r="JYV116" s="99"/>
      <c r="JYW116" s="99"/>
      <c r="JYX116" s="99"/>
      <c r="JYY116" s="99"/>
      <c r="JYZ116" s="99"/>
      <c r="JZA116" s="99"/>
      <c r="JZB116" s="99"/>
      <c r="JZC116" s="99"/>
      <c r="JZD116" s="99"/>
      <c r="JZE116" s="99"/>
      <c r="JZF116" s="99"/>
      <c r="JZG116" s="99"/>
      <c r="JZH116" s="99"/>
      <c r="JZI116" s="99"/>
      <c r="JZJ116" s="99"/>
      <c r="JZK116" s="99"/>
      <c r="JZL116" s="99"/>
      <c r="JZM116" s="99"/>
      <c r="JZN116" s="99"/>
      <c r="JZO116" s="99"/>
      <c r="JZP116" s="99"/>
      <c r="JZQ116" s="99"/>
      <c r="JZR116" s="99"/>
      <c r="JZS116" s="99"/>
      <c r="JZT116" s="99"/>
      <c r="JZU116" s="99"/>
      <c r="JZV116" s="99"/>
      <c r="JZW116" s="99"/>
      <c r="JZX116" s="99"/>
      <c r="JZY116" s="99"/>
      <c r="JZZ116" s="99"/>
      <c r="KAA116" s="99"/>
      <c r="KAB116" s="99"/>
      <c r="KAC116" s="99"/>
      <c r="KAD116" s="99"/>
      <c r="KAE116" s="99"/>
      <c r="KAF116" s="99"/>
      <c r="KAG116" s="99"/>
      <c r="KAH116" s="99"/>
      <c r="KAI116" s="99"/>
      <c r="KAJ116" s="99"/>
      <c r="KAK116" s="99"/>
      <c r="KAL116" s="99"/>
      <c r="KAM116" s="99"/>
      <c r="KAN116" s="99"/>
      <c r="KAO116" s="99"/>
      <c r="KAP116" s="99"/>
      <c r="KAQ116" s="99"/>
      <c r="KAR116" s="99"/>
      <c r="KAS116" s="99"/>
      <c r="KAT116" s="99"/>
      <c r="KAU116" s="99"/>
      <c r="KAV116" s="99"/>
      <c r="KAW116" s="99"/>
      <c r="KAX116" s="99"/>
      <c r="KAY116" s="99"/>
      <c r="KAZ116" s="99"/>
      <c r="KBA116" s="99"/>
      <c r="KBB116" s="99"/>
      <c r="KBC116" s="99"/>
      <c r="KBD116" s="99"/>
      <c r="KBE116" s="99"/>
      <c r="KBF116" s="99"/>
      <c r="KBG116" s="99"/>
      <c r="KBH116" s="99"/>
      <c r="KBI116" s="99"/>
      <c r="KBJ116" s="99"/>
      <c r="KBK116" s="99"/>
      <c r="KBL116" s="99"/>
      <c r="KBM116" s="99"/>
      <c r="KBN116" s="99"/>
      <c r="KBO116" s="99"/>
      <c r="KBP116" s="99"/>
      <c r="KBQ116" s="99"/>
      <c r="KBR116" s="99"/>
      <c r="KBS116" s="99"/>
      <c r="KBT116" s="99"/>
      <c r="KBU116" s="99"/>
      <c r="KBV116" s="99"/>
      <c r="KBW116" s="99"/>
      <c r="KBX116" s="99"/>
      <c r="KBY116" s="99"/>
      <c r="KBZ116" s="99"/>
      <c r="KCA116" s="99"/>
      <c r="KCB116" s="99"/>
      <c r="KCC116" s="99"/>
      <c r="KCD116" s="99"/>
      <c r="KCE116" s="99"/>
      <c r="KCF116" s="99"/>
      <c r="KCG116" s="99"/>
      <c r="KCH116" s="99"/>
      <c r="KCI116" s="99"/>
      <c r="KCJ116" s="99"/>
      <c r="KCK116" s="99"/>
      <c r="KCL116" s="99"/>
      <c r="KCM116" s="99"/>
      <c r="KCN116" s="99"/>
      <c r="KCO116" s="99"/>
      <c r="KCP116" s="99"/>
      <c r="KCQ116" s="99"/>
      <c r="KCR116" s="99"/>
      <c r="KCS116" s="99"/>
      <c r="KCT116" s="99"/>
      <c r="KCU116" s="99"/>
      <c r="KCV116" s="99"/>
      <c r="KCW116" s="99"/>
      <c r="KCX116" s="99"/>
      <c r="KCY116" s="99"/>
      <c r="KCZ116" s="99"/>
      <c r="KDA116" s="99"/>
      <c r="KDB116" s="99"/>
      <c r="KDC116" s="99"/>
      <c r="KDD116" s="99"/>
      <c r="KDE116" s="99"/>
      <c r="KDF116" s="99"/>
      <c r="KDG116" s="99"/>
      <c r="KDH116" s="99"/>
      <c r="KDI116" s="99"/>
      <c r="KDJ116" s="99"/>
      <c r="KDK116" s="99"/>
      <c r="KDL116" s="99"/>
      <c r="KDM116" s="99"/>
      <c r="KDN116" s="99"/>
      <c r="KDO116" s="99"/>
      <c r="KDP116" s="99"/>
      <c r="KDQ116" s="99"/>
      <c r="KDR116" s="99"/>
      <c r="KDS116" s="99"/>
      <c r="KDT116" s="99"/>
      <c r="KDU116" s="99"/>
      <c r="KDV116" s="99"/>
      <c r="KDW116" s="99"/>
      <c r="KDX116" s="99"/>
      <c r="KDY116" s="99"/>
      <c r="KDZ116" s="99"/>
      <c r="KEA116" s="99"/>
      <c r="KEB116" s="99"/>
      <c r="KEC116" s="99"/>
      <c r="KED116" s="99"/>
      <c r="KEE116" s="99"/>
      <c r="KEF116" s="99"/>
      <c r="KEG116" s="99"/>
      <c r="KEH116" s="99"/>
      <c r="KEI116" s="99"/>
      <c r="KEJ116" s="99"/>
      <c r="KEK116" s="99"/>
      <c r="KEL116" s="99"/>
      <c r="KEM116" s="99"/>
      <c r="KEN116" s="99"/>
      <c r="KEO116" s="99"/>
      <c r="KEP116" s="99"/>
      <c r="KEQ116" s="99"/>
      <c r="KER116" s="99"/>
      <c r="KES116" s="99"/>
      <c r="KET116" s="99"/>
      <c r="KEU116" s="99"/>
      <c r="KEV116" s="99"/>
      <c r="KEW116" s="99"/>
      <c r="KEX116" s="99"/>
      <c r="KEY116" s="99"/>
      <c r="KEZ116" s="99"/>
      <c r="KFA116" s="99"/>
      <c r="KFB116" s="99"/>
      <c r="KFC116" s="99"/>
      <c r="KFD116" s="99"/>
      <c r="KFE116" s="99"/>
      <c r="KFF116" s="99"/>
      <c r="KFG116" s="99"/>
      <c r="KFH116" s="99"/>
      <c r="KFI116" s="99"/>
      <c r="KFJ116" s="99"/>
      <c r="KFK116" s="99"/>
      <c r="KFL116" s="99"/>
      <c r="KFM116" s="99"/>
      <c r="KFN116" s="99"/>
      <c r="KFO116" s="99"/>
      <c r="KFP116" s="99"/>
      <c r="KFQ116" s="99"/>
      <c r="KFR116" s="99"/>
      <c r="KFS116" s="99"/>
      <c r="KFT116" s="99"/>
      <c r="KFU116" s="99"/>
      <c r="KFV116" s="99"/>
      <c r="KFW116" s="99"/>
      <c r="KFX116" s="99"/>
      <c r="KFY116" s="99"/>
      <c r="KFZ116" s="99"/>
      <c r="KGA116" s="99"/>
      <c r="KGB116" s="99"/>
      <c r="KGC116" s="99"/>
      <c r="KGD116" s="99"/>
      <c r="KGE116" s="99"/>
      <c r="KGF116" s="99"/>
      <c r="KGG116" s="99"/>
      <c r="KGH116" s="99"/>
      <c r="KGI116" s="99"/>
      <c r="KGJ116" s="99"/>
      <c r="KGK116" s="99"/>
      <c r="KGL116" s="99"/>
      <c r="KGM116" s="99"/>
      <c r="KGN116" s="99"/>
      <c r="KGO116" s="99"/>
      <c r="KGP116" s="99"/>
      <c r="KGQ116" s="99"/>
      <c r="KGR116" s="99"/>
      <c r="KGS116" s="99"/>
      <c r="KGT116" s="99"/>
      <c r="KGU116" s="99"/>
      <c r="KGV116" s="99"/>
      <c r="KGW116" s="99"/>
      <c r="KGX116" s="99"/>
      <c r="KGY116" s="99"/>
      <c r="KGZ116" s="99"/>
      <c r="KHA116" s="99"/>
      <c r="KHB116" s="99"/>
      <c r="KHC116" s="99"/>
      <c r="KHD116" s="99"/>
      <c r="KHE116" s="99"/>
      <c r="KHF116" s="99"/>
      <c r="KHG116" s="99"/>
      <c r="KHH116" s="99"/>
      <c r="KHI116" s="99"/>
      <c r="KHJ116" s="99"/>
      <c r="KHK116" s="99"/>
      <c r="KHL116" s="99"/>
      <c r="KHM116" s="99"/>
      <c r="KHN116" s="99"/>
      <c r="KHO116" s="99"/>
      <c r="KHP116" s="99"/>
      <c r="KHQ116" s="99"/>
      <c r="KHR116" s="99"/>
      <c r="KHS116" s="99"/>
      <c r="KHT116" s="99"/>
      <c r="KHU116" s="99"/>
      <c r="KHV116" s="99"/>
      <c r="KHW116" s="99"/>
      <c r="KHX116" s="99"/>
      <c r="KHY116" s="99"/>
      <c r="KHZ116" s="99"/>
      <c r="KIA116" s="99"/>
      <c r="KIB116" s="99"/>
      <c r="KIC116" s="99"/>
      <c r="KID116" s="99"/>
      <c r="KIE116" s="99"/>
      <c r="KIF116" s="99"/>
      <c r="KIG116" s="99"/>
      <c r="KIH116" s="99"/>
      <c r="KII116" s="99"/>
      <c r="KIJ116" s="99"/>
      <c r="KIK116" s="99"/>
      <c r="KIL116" s="99"/>
      <c r="KIM116" s="99"/>
      <c r="KIN116" s="99"/>
      <c r="KIO116" s="99"/>
      <c r="KIP116" s="99"/>
      <c r="KIQ116" s="99"/>
      <c r="KIR116" s="99"/>
      <c r="KIS116" s="99"/>
      <c r="KIT116" s="99"/>
      <c r="KIU116" s="99"/>
      <c r="KIV116" s="99"/>
      <c r="KIW116" s="99"/>
      <c r="KIX116" s="99"/>
      <c r="KIY116" s="99"/>
      <c r="KIZ116" s="99"/>
      <c r="KJA116" s="99"/>
      <c r="KJB116" s="99"/>
      <c r="KJC116" s="99"/>
      <c r="KJD116" s="99"/>
      <c r="KJE116" s="99"/>
      <c r="KJF116" s="99"/>
      <c r="KJG116" s="99"/>
      <c r="KJH116" s="99"/>
      <c r="KJI116" s="99"/>
      <c r="KJJ116" s="99"/>
      <c r="KJK116" s="99"/>
      <c r="KJL116" s="99"/>
      <c r="KJM116" s="99"/>
      <c r="KJN116" s="99"/>
      <c r="KJO116" s="99"/>
      <c r="KJP116" s="99"/>
      <c r="KJQ116" s="99"/>
      <c r="KJR116" s="99"/>
      <c r="KJS116" s="99"/>
      <c r="KJT116" s="99"/>
      <c r="KJU116" s="99"/>
      <c r="KJV116" s="99"/>
      <c r="KJW116" s="99"/>
      <c r="KJX116" s="99"/>
      <c r="KJY116" s="99"/>
      <c r="KJZ116" s="99"/>
      <c r="KKA116" s="99"/>
      <c r="KKB116" s="99"/>
      <c r="KKC116" s="99"/>
      <c r="KKD116" s="99"/>
      <c r="KKE116" s="99"/>
      <c r="KKF116" s="99"/>
      <c r="KKG116" s="99"/>
      <c r="KKH116" s="99"/>
      <c r="KKI116" s="99"/>
      <c r="KKJ116" s="99"/>
      <c r="KKK116" s="99"/>
      <c r="KKL116" s="99"/>
      <c r="KKM116" s="99"/>
      <c r="KKN116" s="99"/>
      <c r="KKO116" s="99"/>
      <c r="KKP116" s="99"/>
      <c r="KKQ116" s="99"/>
      <c r="KKR116" s="99"/>
      <c r="KKS116" s="99"/>
      <c r="KKT116" s="99"/>
      <c r="KKU116" s="99"/>
      <c r="KKV116" s="99"/>
      <c r="KKW116" s="99"/>
      <c r="KKX116" s="99"/>
      <c r="KKY116" s="99"/>
      <c r="KKZ116" s="99"/>
      <c r="KLA116" s="99"/>
      <c r="KLB116" s="99"/>
      <c r="KLC116" s="99"/>
      <c r="KLD116" s="99"/>
      <c r="KLE116" s="99"/>
      <c r="KLF116" s="99"/>
      <c r="KLG116" s="99"/>
      <c r="KLH116" s="99"/>
      <c r="KLI116" s="99"/>
      <c r="KLJ116" s="99"/>
      <c r="KLK116" s="99"/>
      <c r="KLL116" s="99"/>
      <c r="KLM116" s="99"/>
      <c r="KLN116" s="99"/>
      <c r="KLO116" s="99"/>
      <c r="KLP116" s="99"/>
      <c r="KLQ116" s="99"/>
      <c r="KLR116" s="99"/>
      <c r="KLS116" s="99"/>
      <c r="KLT116" s="99"/>
      <c r="KLU116" s="99"/>
      <c r="KLV116" s="99"/>
      <c r="KLW116" s="99"/>
      <c r="KLX116" s="99"/>
      <c r="KLY116" s="99"/>
      <c r="KLZ116" s="99"/>
      <c r="KMA116" s="99"/>
      <c r="KMB116" s="99"/>
      <c r="KMC116" s="99"/>
      <c r="KMD116" s="99"/>
      <c r="KME116" s="99"/>
      <c r="KMF116" s="99"/>
      <c r="KMG116" s="99"/>
      <c r="KMH116" s="99"/>
      <c r="KMI116" s="99"/>
      <c r="KMJ116" s="99"/>
      <c r="KMK116" s="99"/>
      <c r="KML116" s="99"/>
      <c r="KMM116" s="99"/>
      <c r="KMN116" s="99"/>
      <c r="KMO116" s="99"/>
      <c r="KMP116" s="99"/>
      <c r="KMQ116" s="99"/>
      <c r="KMR116" s="99"/>
      <c r="KMS116" s="99"/>
      <c r="KMT116" s="99"/>
      <c r="KMU116" s="99"/>
      <c r="KMV116" s="99"/>
      <c r="KMW116" s="99"/>
      <c r="KMX116" s="99"/>
      <c r="KMY116" s="99"/>
      <c r="KMZ116" s="99"/>
      <c r="KNA116" s="99"/>
      <c r="KNB116" s="99"/>
      <c r="KNC116" s="99"/>
      <c r="KND116" s="99"/>
      <c r="KNE116" s="99"/>
      <c r="KNF116" s="99"/>
      <c r="KNG116" s="99"/>
      <c r="KNH116" s="99"/>
      <c r="KNI116" s="99"/>
      <c r="KNJ116" s="99"/>
      <c r="KNK116" s="99"/>
      <c r="KNL116" s="99"/>
      <c r="KNM116" s="99"/>
      <c r="KNN116" s="99"/>
      <c r="KNO116" s="99"/>
      <c r="KNP116" s="99"/>
      <c r="KNQ116" s="99"/>
      <c r="KNR116" s="99"/>
      <c r="KNS116" s="99"/>
      <c r="KNT116" s="99"/>
      <c r="KNU116" s="99"/>
      <c r="KNV116" s="99"/>
      <c r="KNW116" s="99"/>
      <c r="KNX116" s="99"/>
      <c r="KNY116" s="99"/>
      <c r="KNZ116" s="99"/>
      <c r="KOA116" s="99"/>
      <c r="KOB116" s="99"/>
      <c r="KOC116" s="99"/>
      <c r="KOD116" s="99"/>
      <c r="KOE116" s="99"/>
      <c r="KOF116" s="99"/>
      <c r="KOG116" s="99"/>
      <c r="KOH116" s="99"/>
      <c r="KOI116" s="99"/>
      <c r="KOJ116" s="99"/>
      <c r="KOK116" s="99"/>
      <c r="KOL116" s="99"/>
      <c r="KOM116" s="99"/>
      <c r="KON116" s="99"/>
      <c r="KOO116" s="99"/>
      <c r="KOP116" s="99"/>
      <c r="KOQ116" s="99"/>
      <c r="KOR116" s="99"/>
      <c r="KOS116" s="99"/>
      <c r="KOT116" s="99"/>
      <c r="KOU116" s="99"/>
      <c r="KOV116" s="99"/>
      <c r="KOW116" s="99"/>
      <c r="KOX116" s="99"/>
      <c r="KOY116" s="99"/>
      <c r="KOZ116" s="99"/>
      <c r="KPA116" s="99"/>
      <c r="KPB116" s="99"/>
      <c r="KPC116" s="99"/>
      <c r="KPD116" s="99"/>
      <c r="KPE116" s="99"/>
      <c r="KPF116" s="99"/>
      <c r="KPG116" s="99"/>
      <c r="KPH116" s="99"/>
      <c r="KPI116" s="99"/>
      <c r="KPJ116" s="99"/>
      <c r="KPK116" s="99"/>
      <c r="KPL116" s="99"/>
      <c r="KPM116" s="99"/>
      <c r="KPN116" s="99"/>
      <c r="KPO116" s="99"/>
      <c r="KPP116" s="99"/>
      <c r="KPQ116" s="99"/>
      <c r="KPR116" s="99"/>
      <c r="KPS116" s="99"/>
      <c r="KPT116" s="99"/>
      <c r="KPU116" s="99"/>
      <c r="KPV116" s="99"/>
      <c r="KPW116" s="99"/>
      <c r="KPX116" s="99"/>
      <c r="KPY116" s="99"/>
      <c r="KPZ116" s="99"/>
      <c r="KQA116" s="99"/>
      <c r="KQB116" s="99"/>
      <c r="KQC116" s="99"/>
      <c r="KQD116" s="99"/>
      <c r="KQE116" s="99"/>
      <c r="KQF116" s="99"/>
      <c r="KQG116" s="99"/>
      <c r="KQH116" s="99"/>
      <c r="KQI116" s="99"/>
      <c r="KQJ116" s="99"/>
      <c r="KQK116" s="99"/>
      <c r="KQL116" s="99"/>
      <c r="KQM116" s="99"/>
      <c r="KQN116" s="99"/>
      <c r="KQO116" s="99"/>
      <c r="KQP116" s="99"/>
      <c r="KQQ116" s="99"/>
      <c r="KQR116" s="99"/>
      <c r="KQS116" s="99"/>
      <c r="KQT116" s="99"/>
      <c r="KQU116" s="99"/>
      <c r="KQV116" s="99"/>
      <c r="KQW116" s="99"/>
      <c r="KQX116" s="99"/>
      <c r="KQY116" s="99"/>
      <c r="KQZ116" s="99"/>
      <c r="KRA116" s="99"/>
      <c r="KRB116" s="99"/>
      <c r="KRC116" s="99"/>
      <c r="KRD116" s="99"/>
      <c r="KRE116" s="99"/>
      <c r="KRF116" s="99"/>
      <c r="KRG116" s="99"/>
      <c r="KRH116" s="99"/>
      <c r="KRI116" s="99"/>
      <c r="KRJ116" s="99"/>
      <c r="KRK116" s="99"/>
      <c r="KRL116" s="99"/>
      <c r="KRM116" s="99"/>
      <c r="KRN116" s="99"/>
      <c r="KRO116" s="99"/>
      <c r="KRP116" s="99"/>
      <c r="KRQ116" s="99"/>
      <c r="KRR116" s="99"/>
      <c r="KRS116" s="99"/>
      <c r="KRT116" s="99"/>
      <c r="KRU116" s="99"/>
      <c r="KRV116" s="99"/>
      <c r="KRW116" s="99"/>
      <c r="KRX116" s="99"/>
      <c r="KRY116" s="99"/>
      <c r="KRZ116" s="99"/>
      <c r="KSA116" s="99"/>
      <c r="KSB116" s="99"/>
      <c r="KSC116" s="99"/>
      <c r="KSD116" s="99"/>
      <c r="KSE116" s="99"/>
      <c r="KSF116" s="99"/>
      <c r="KSG116" s="99"/>
      <c r="KSH116" s="99"/>
      <c r="KSI116" s="99"/>
      <c r="KSJ116" s="99"/>
      <c r="KSK116" s="99"/>
      <c r="KSL116" s="99"/>
      <c r="KSM116" s="99"/>
      <c r="KSN116" s="99"/>
      <c r="KSO116" s="99"/>
      <c r="KSP116" s="99"/>
      <c r="KSQ116" s="99"/>
      <c r="KSR116" s="99"/>
      <c r="KSS116" s="99"/>
      <c r="KST116" s="99"/>
      <c r="KSU116" s="99"/>
      <c r="KSV116" s="99"/>
      <c r="KSW116" s="99"/>
      <c r="KSX116" s="99"/>
      <c r="KSY116" s="99"/>
      <c r="KSZ116" s="99"/>
      <c r="KTA116" s="99"/>
      <c r="KTB116" s="99"/>
      <c r="KTC116" s="99"/>
      <c r="KTD116" s="99"/>
      <c r="KTE116" s="99"/>
      <c r="KTF116" s="99"/>
      <c r="KTG116" s="99"/>
      <c r="KTH116" s="99"/>
      <c r="KTI116" s="99"/>
      <c r="KTJ116" s="99"/>
      <c r="KTK116" s="99"/>
      <c r="KTL116" s="99"/>
      <c r="KTM116" s="99"/>
      <c r="KTN116" s="99"/>
      <c r="KTO116" s="99"/>
      <c r="KTP116" s="99"/>
      <c r="KTQ116" s="99"/>
      <c r="KTR116" s="99"/>
      <c r="KTS116" s="99"/>
      <c r="KTT116" s="99"/>
      <c r="KTU116" s="99"/>
      <c r="KTV116" s="99"/>
      <c r="KTW116" s="99"/>
      <c r="KTX116" s="99"/>
      <c r="KTY116" s="99"/>
      <c r="KTZ116" s="99"/>
      <c r="KUA116" s="99"/>
      <c r="KUB116" s="99"/>
      <c r="KUC116" s="99"/>
      <c r="KUD116" s="99"/>
      <c r="KUE116" s="99"/>
      <c r="KUF116" s="99"/>
      <c r="KUG116" s="99"/>
      <c r="KUH116" s="99"/>
      <c r="KUI116" s="99"/>
      <c r="KUJ116" s="99"/>
      <c r="KUK116" s="99"/>
      <c r="KUL116" s="99"/>
      <c r="KUM116" s="99"/>
      <c r="KUN116" s="99"/>
      <c r="KUO116" s="99"/>
      <c r="KUP116" s="99"/>
      <c r="KUQ116" s="99"/>
      <c r="KUR116" s="99"/>
      <c r="KUS116" s="99"/>
      <c r="KUT116" s="99"/>
      <c r="KUU116" s="99"/>
      <c r="KUV116" s="99"/>
      <c r="KUW116" s="99"/>
      <c r="KUX116" s="99"/>
      <c r="KUY116" s="99"/>
      <c r="KUZ116" s="99"/>
      <c r="KVA116" s="99"/>
      <c r="KVB116" s="99"/>
      <c r="KVC116" s="99"/>
      <c r="KVD116" s="99"/>
      <c r="KVE116" s="99"/>
      <c r="KVF116" s="99"/>
      <c r="KVG116" s="99"/>
      <c r="KVH116" s="99"/>
      <c r="KVI116" s="99"/>
      <c r="KVJ116" s="99"/>
      <c r="KVK116" s="99"/>
      <c r="KVL116" s="99"/>
      <c r="KVM116" s="99"/>
      <c r="KVN116" s="99"/>
      <c r="KVO116" s="99"/>
      <c r="KVP116" s="99"/>
      <c r="KVQ116" s="99"/>
      <c r="KVR116" s="99"/>
      <c r="KVS116" s="99"/>
      <c r="KVT116" s="99"/>
      <c r="KVU116" s="99"/>
      <c r="KVV116" s="99"/>
      <c r="KVW116" s="99"/>
      <c r="KVX116" s="99"/>
      <c r="KVY116" s="99"/>
      <c r="KVZ116" s="99"/>
      <c r="KWA116" s="99"/>
      <c r="KWB116" s="99"/>
      <c r="KWC116" s="99"/>
      <c r="KWD116" s="99"/>
      <c r="KWE116" s="99"/>
      <c r="KWF116" s="99"/>
      <c r="KWG116" s="99"/>
      <c r="KWH116" s="99"/>
      <c r="KWI116" s="99"/>
      <c r="KWJ116" s="99"/>
      <c r="KWK116" s="99"/>
      <c r="KWL116" s="99"/>
      <c r="KWM116" s="99"/>
      <c r="KWN116" s="99"/>
      <c r="KWO116" s="99"/>
      <c r="KWP116" s="99"/>
      <c r="KWQ116" s="99"/>
      <c r="KWR116" s="99"/>
      <c r="KWS116" s="99"/>
      <c r="KWT116" s="99"/>
      <c r="KWU116" s="99"/>
      <c r="KWV116" s="99"/>
      <c r="KWW116" s="99"/>
      <c r="KWX116" s="99"/>
      <c r="KWY116" s="99"/>
      <c r="KWZ116" s="99"/>
      <c r="KXA116" s="99"/>
      <c r="KXB116" s="99"/>
      <c r="KXC116" s="99"/>
      <c r="KXD116" s="99"/>
      <c r="KXE116" s="99"/>
      <c r="KXF116" s="99"/>
      <c r="KXG116" s="99"/>
      <c r="KXH116" s="99"/>
      <c r="KXI116" s="99"/>
      <c r="KXJ116" s="99"/>
      <c r="KXK116" s="99"/>
      <c r="KXL116" s="99"/>
      <c r="KXM116" s="99"/>
      <c r="KXN116" s="99"/>
      <c r="KXO116" s="99"/>
      <c r="KXP116" s="99"/>
      <c r="KXQ116" s="99"/>
      <c r="KXR116" s="99"/>
      <c r="KXS116" s="99"/>
      <c r="KXT116" s="99"/>
      <c r="KXU116" s="99"/>
      <c r="KXV116" s="99"/>
      <c r="KXW116" s="99"/>
      <c r="KXX116" s="99"/>
      <c r="KXY116" s="99"/>
      <c r="KXZ116" s="99"/>
      <c r="KYA116" s="99"/>
      <c r="KYB116" s="99"/>
      <c r="KYC116" s="99"/>
      <c r="KYD116" s="99"/>
      <c r="KYE116" s="99"/>
      <c r="KYF116" s="99"/>
      <c r="KYG116" s="99"/>
      <c r="KYH116" s="99"/>
      <c r="KYI116" s="99"/>
      <c r="KYJ116" s="99"/>
      <c r="KYK116" s="99"/>
      <c r="KYL116" s="99"/>
      <c r="KYM116" s="99"/>
      <c r="KYN116" s="99"/>
      <c r="KYO116" s="99"/>
      <c r="KYP116" s="99"/>
      <c r="KYQ116" s="99"/>
      <c r="KYR116" s="99"/>
      <c r="KYS116" s="99"/>
      <c r="KYT116" s="99"/>
      <c r="KYU116" s="99"/>
      <c r="KYV116" s="99"/>
      <c r="KYW116" s="99"/>
      <c r="KYX116" s="99"/>
      <c r="KYY116" s="99"/>
      <c r="KYZ116" s="99"/>
      <c r="KZA116" s="99"/>
      <c r="KZB116" s="99"/>
      <c r="KZC116" s="99"/>
      <c r="KZD116" s="99"/>
      <c r="KZE116" s="99"/>
      <c r="KZF116" s="99"/>
      <c r="KZG116" s="99"/>
      <c r="KZH116" s="99"/>
      <c r="KZI116" s="99"/>
      <c r="KZJ116" s="99"/>
      <c r="KZK116" s="99"/>
      <c r="KZL116" s="99"/>
      <c r="KZM116" s="99"/>
      <c r="KZN116" s="99"/>
      <c r="KZO116" s="99"/>
      <c r="KZP116" s="99"/>
      <c r="KZQ116" s="99"/>
      <c r="KZR116" s="99"/>
      <c r="KZS116" s="99"/>
      <c r="KZT116" s="99"/>
      <c r="KZU116" s="99"/>
      <c r="KZV116" s="99"/>
      <c r="KZW116" s="99"/>
      <c r="KZX116" s="99"/>
      <c r="KZY116" s="99"/>
      <c r="KZZ116" s="99"/>
      <c r="LAA116" s="99"/>
      <c r="LAB116" s="99"/>
      <c r="LAC116" s="99"/>
      <c r="LAD116" s="99"/>
      <c r="LAE116" s="99"/>
      <c r="LAF116" s="99"/>
      <c r="LAG116" s="99"/>
      <c r="LAH116" s="99"/>
      <c r="LAI116" s="99"/>
      <c r="LAJ116" s="99"/>
      <c r="LAK116" s="99"/>
      <c r="LAL116" s="99"/>
      <c r="LAM116" s="99"/>
      <c r="LAN116" s="99"/>
      <c r="LAO116" s="99"/>
      <c r="LAP116" s="99"/>
      <c r="LAQ116" s="99"/>
      <c r="LAR116" s="99"/>
      <c r="LAS116" s="99"/>
      <c r="LAT116" s="99"/>
      <c r="LAU116" s="99"/>
      <c r="LAV116" s="99"/>
      <c r="LAW116" s="99"/>
      <c r="LAX116" s="99"/>
      <c r="LAY116" s="99"/>
      <c r="LAZ116" s="99"/>
      <c r="LBA116" s="99"/>
      <c r="LBB116" s="99"/>
      <c r="LBC116" s="99"/>
      <c r="LBD116" s="99"/>
      <c r="LBE116" s="99"/>
      <c r="LBF116" s="99"/>
      <c r="LBG116" s="99"/>
      <c r="LBH116" s="99"/>
      <c r="LBI116" s="99"/>
      <c r="LBJ116" s="99"/>
      <c r="LBK116" s="99"/>
      <c r="LBL116" s="99"/>
      <c r="LBM116" s="99"/>
      <c r="LBN116" s="99"/>
      <c r="LBO116" s="99"/>
      <c r="LBP116" s="99"/>
      <c r="LBQ116" s="99"/>
      <c r="LBR116" s="99"/>
      <c r="LBS116" s="99"/>
      <c r="LBT116" s="99"/>
      <c r="LBU116" s="99"/>
      <c r="LBV116" s="99"/>
      <c r="LBW116" s="99"/>
      <c r="LBX116" s="99"/>
      <c r="LBY116" s="99"/>
      <c r="LBZ116" s="99"/>
      <c r="LCA116" s="99"/>
      <c r="LCB116" s="99"/>
      <c r="LCC116" s="99"/>
      <c r="LCD116" s="99"/>
      <c r="LCE116" s="99"/>
      <c r="LCF116" s="99"/>
      <c r="LCG116" s="99"/>
      <c r="LCH116" s="99"/>
      <c r="LCI116" s="99"/>
      <c r="LCJ116" s="99"/>
      <c r="LCK116" s="99"/>
      <c r="LCL116" s="99"/>
      <c r="LCM116" s="99"/>
      <c r="LCN116" s="99"/>
      <c r="LCO116" s="99"/>
      <c r="LCP116" s="99"/>
      <c r="LCQ116" s="99"/>
      <c r="LCR116" s="99"/>
      <c r="LCS116" s="99"/>
      <c r="LCT116" s="99"/>
      <c r="LCU116" s="99"/>
      <c r="LCV116" s="99"/>
      <c r="LCW116" s="99"/>
      <c r="LCX116" s="99"/>
      <c r="LCY116" s="99"/>
      <c r="LCZ116" s="99"/>
      <c r="LDA116" s="99"/>
      <c r="LDB116" s="99"/>
      <c r="LDC116" s="99"/>
      <c r="LDD116" s="99"/>
      <c r="LDE116" s="99"/>
      <c r="LDF116" s="99"/>
      <c r="LDG116" s="99"/>
      <c r="LDH116" s="99"/>
      <c r="LDI116" s="99"/>
      <c r="LDJ116" s="99"/>
      <c r="LDK116" s="99"/>
      <c r="LDL116" s="99"/>
      <c r="LDM116" s="99"/>
      <c r="LDN116" s="99"/>
      <c r="LDO116" s="99"/>
      <c r="LDP116" s="99"/>
      <c r="LDQ116" s="99"/>
      <c r="LDR116" s="99"/>
      <c r="LDS116" s="99"/>
      <c r="LDT116" s="99"/>
      <c r="LDU116" s="99"/>
      <c r="LDV116" s="99"/>
      <c r="LDW116" s="99"/>
      <c r="LDX116" s="99"/>
      <c r="LDY116" s="99"/>
      <c r="LDZ116" s="99"/>
      <c r="LEA116" s="99"/>
      <c r="LEB116" s="99"/>
      <c r="LEC116" s="99"/>
      <c r="LED116" s="99"/>
      <c r="LEE116" s="99"/>
      <c r="LEF116" s="99"/>
      <c r="LEG116" s="99"/>
      <c r="LEH116" s="99"/>
      <c r="LEI116" s="99"/>
      <c r="LEJ116" s="99"/>
      <c r="LEK116" s="99"/>
      <c r="LEL116" s="99"/>
      <c r="LEM116" s="99"/>
      <c r="LEN116" s="99"/>
      <c r="LEO116" s="99"/>
      <c r="LEP116" s="99"/>
      <c r="LEQ116" s="99"/>
      <c r="LER116" s="99"/>
      <c r="LES116" s="99"/>
      <c r="LET116" s="99"/>
      <c r="LEU116" s="99"/>
      <c r="LEV116" s="99"/>
      <c r="LEW116" s="99"/>
      <c r="LEX116" s="99"/>
      <c r="LEY116" s="99"/>
      <c r="LEZ116" s="99"/>
      <c r="LFA116" s="99"/>
      <c r="LFB116" s="99"/>
      <c r="LFC116" s="99"/>
      <c r="LFD116" s="99"/>
      <c r="LFE116" s="99"/>
      <c r="LFF116" s="99"/>
      <c r="LFG116" s="99"/>
      <c r="LFH116" s="99"/>
      <c r="LFI116" s="99"/>
      <c r="LFJ116" s="99"/>
      <c r="LFK116" s="99"/>
      <c r="LFL116" s="99"/>
      <c r="LFM116" s="99"/>
      <c r="LFN116" s="99"/>
      <c r="LFO116" s="99"/>
      <c r="LFP116" s="99"/>
      <c r="LFQ116" s="99"/>
      <c r="LFR116" s="99"/>
      <c r="LFS116" s="99"/>
      <c r="LFT116" s="99"/>
      <c r="LFU116" s="99"/>
      <c r="LFV116" s="99"/>
      <c r="LFW116" s="99"/>
      <c r="LFX116" s="99"/>
      <c r="LFY116" s="99"/>
      <c r="LFZ116" s="99"/>
      <c r="LGA116" s="99"/>
      <c r="LGB116" s="99"/>
      <c r="LGC116" s="99"/>
      <c r="LGD116" s="99"/>
      <c r="LGE116" s="99"/>
      <c r="LGF116" s="99"/>
      <c r="LGG116" s="99"/>
      <c r="LGH116" s="99"/>
      <c r="LGI116" s="99"/>
      <c r="LGJ116" s="99"/>
      <c r="LGK116" s="99"/>
      <c r="LGL116" s="99"/>
      <c r="LGM116" s="99"/>
      <c r="LGN116" s="99"/>
      <c r="LGO116" s="99"/>
      <c r="LGP116" s="99"/>
      <c r="LGQ116" s="99"/>
      <c r="LGR116" s="99"/>
      <c r="LGS116" s="99"/>
      <c r="LGT116" s="99"/>
      <c r="LGU116" s="99"/>
      <c r="LGV116" s="99"/>
      <c r="LGW116" s="99"/>
      <c r="LGX116" s="99"/>
      <c r="LGY116" s="99"/>
      <c r="LGZ116" s="99"/>
      <c r="LHA116" s="99"/>
      <c r="LHB116" s="99"/>
      <c r="LHC116" s="99"/>
      <c r="LHD116" s="99"/>
      <c r="LHE116" s="99"/>
      <c r="LHF116" s="99"/>
      <c r="LHG116" s="99"/>
      <c r="LHH116" s="99"/>
      <c r="LHI116" s="99"/>
      <c r="LHJ116" s="99"/>
      <c r="LHK116" s="99"/>
      <c r="LHL116" s="99"/>
      <c r="LHM116" s="99"/>
      <c r="LHN116" s="99"/>
      <c r="LHO116" s="99"/>
      <c r="LHP116" s="99"/>
      <c r="LHQ116" s="99"/>
      <c r="LHR116" s="99"/>
      <c r="LHS116" s="99"/>
      <c r="LHT116" s="99"/>
      <c r="LHU116" s="99"/>
      <c r="LHV116" s="99"/>
      <c r="LHW116" s="99"/>
      <c r="LHX116" s="99"/>
      <c r="LHY116" s="99"/>
      <c r="LHZ116" s="99"/>
      <c r="LIA116" s="99"/>
      <c r="LIB116" s="99"/>
      <c r="LIC116" s="99"/>
      <c r="LID116" s="99"/>
      <c r="LIE116" s="99"/>
      <c r="LIF116" s="99"/>
      <c r="LIG116" s="99"/>
      <c r="LIH116" s="99"/>
      <c r="LII116" s="99"/>
      <c r="LIJ116" s="99"/>
      <c r="LIK116" s="99"/>
      <c r="LIL116" s="99"/>
      <c r="LIM116" s="99"/>
      <c r="LIN116" s="99"/>
      <c r="LIO116" s="99"/>
      <c r="LIP116" s="99"/>
      <c r="LIQ116" s="99"/>
      <c r="LIR116" s="99"/>
      <c r="LIS116" s="99"/>
      <c r="LIT116" s="99"/>
      <c r="LIU116" s="99"/>
      <c r="LIV116" s="99"/>
      <c r="LIW116" s="99"/>
      <c r="LIX116" s="99"/>
      <c r="LIY116" s="99"/>
      <c r="LIZ116" s="99"/>
      <c r="LJA116" s="99"/>
      <c r="LJB116" s="99"/>
      <c r="LJC116" s="99"/>
      <c r="LJD116" s="99"/>
      <c r="LJE116" s="99"/>
      <c r="LJF116" s="99"/>
      <c r="LJG116" s="99"/>
      <c r="LJH116" s="99"/>
      <c r="LJI116" s="99"/>
      <c r="LJJ116" s="99"/>
      <c r="LJK116" s="99"/>
      <c r="LJL116" s="99"/>
      <c r="LJM116" s="99"/>
      <c r="LJN116" s="99"/>
      <c r="LJO116" s="99"/>
      <c r="LJP116" s="99"/>
      <c r="LJQ116" s="99"/>
      <c r="LJR116" s="99"/>
      <c r="LJS116" s="99"/>
      <c r="LJT116" s="99"/>
      <c r="LJU116" s="99"/>
      <c r="LJV116" s="99"/>
      <c r="LJW116" s="99"/>
      <c r="LJX116" s="99"/>
      <c r="LJY116" s="99"/>
      <c r="LJZ116" s="99"/>
      <c r="LKA116" s="99"/>
      <c r="LKB116" s="99"/>
      <c r="LKC116" s="99"/>
      <c r="LKD116" s="99"/>
      <c r="LKE116" s="99"/>
      <c r="LKF116" s="99"/>
      <c r="LKG116" s="99"/>
      <c r="LKH116" s="99"/>
      <c r="LKI116" s="99"/>
      <c r="LKJ116" s="99"/>
      <c r="LKK116" s="99"/>
      <c r="LKL116" s="99"/>
      <c r="LKM116" s="99"/>
      <c r="LKN116" s="99"/>
      <c r="LKO116" s="99"/>
      <c r="LKP116" s="99"/>
      <c r="LKQ116" s="99"/>
      <c r="LKR116" s="99"/>
      <c r="LKS116" s="99"/>
      <c r="LKT116" s="99"/>
      <c r="LKU116" s="99"/>
      <c r="LKV116" s="99"/>
      <c r="LKW116" s="99"/>
      <c r="LKX116" s="99"/>
      <c r="LKY116" s="99"/>
      <c r="LKZ116" s="99"/>
      <c r="LLA116" s="99"/>
      <c r="LLB116" s="99"/>
      <c r="LLC116" s="99"/>
      <c r="LLD116" s="99"/>
      <c r="LLE116" s="99"/>
      <c r="LLF116" s="99"/>
      <c r="LLG116" s="99"/>
      <c r="LLH116" s="99"/>
      <c r="LLI116" s="99"/>
      <c r="LLJ116" s="99"/>
      <c r="LLK116" s="99"/>
      <c r="LLL116" s="99"/>
      <c r="LLM116" s="99"/>
      <c r="LLN116" s="99"/>
      <c r="LLO116" s="99"/>
      <c r="LLP116" s="99"/>
      <c r="LLQ116" s="99"/>
      <c r="LLR116" s="99"/>
      <c r="LLS116" s="99"/>
      <c r="LLT116" s="99"/>
      <c r="LLU116" s="99"/>
      <c r="LLV116" s="99"/>
      <c r="LLW116" s="99"/>
      <c r="LLX116" s="99"/>
      <c r="LLY116" s="99"/>
      <c r="LLZ116" s="99"/>
      <c r="LMA116" s="99"/>
      <c r="LMB116" s="99"/>
      <c r="LMC116" s="99"/>
      <c r="LMD116" s="99"/>
      <c r="LME116" s="99"/>
      <c r="LMF116" s="99"/>
      <c r="LMG116" s="99"/>
      <c r="LMH116" s="99"/>
      <c r="LMI116" s="99"/>
      <c r="LMJ116" s="99"/>
      <c r="LMK116" s="99"/>
      <c r="LML116" s="99"/>
      <c r="LMM116" s="99"/>
      <c r="LMN116" s="99"/>
      <c r="LMO116" s="99"/>
      <c r="LMP116" s="99"/>
      <c r="LMQ116" s="99"/>
      <c r="LMR116" s="99"/>
      <c r="LMS116" s="99"/>
      <c r="LMT116" s="99"/>
      <c r="LMU116" s="99"/>
      <c r="LMV116" s="99"/>
      <c r="LMW116" s="99"/>
      <c r="LMX116" s="99"/>
      <c r="LMY116" s="99"/>
      <c r="LMZ116" s="99"/>
      <c r="LNA116" s="99"/>
      <c r="LNB116" s="99"/>
      <c r="LNC116" s="99"/>
      <c r="LND116" s="99"/>
      <c r="LNE116" s="99"/>
      <c r="LNF116" s="99"/>
      <c r="LNG116" s="99"/>
      <c r="LNH116" s="99"/>
      <c r="LNI116" s="99"/>
      <c r="LNJ116" s="99"/>
      <c r="LNK116" s="99"/>
      <c r="LNL116" s="99"/>
      <c r="LNM116" s="99"/>
      <c r="LNN116" s="99"/>
      <c r="LNO116" s="99"/>
      <c r="LNP116" s="99"/>
      <c r="LNQ116" s="99"/>
      <c r="LNR116" s="99"/>
      <c r="LNS116" s="99"/>
      <c r="LNT116" s="99"/>
      <c r="LNU116" s="99"/>
      <c r="LNV116" s="99"/>
      <c r="LNW116" s="99"/>
      <c r="LNX116" s="99"/>
      <c r="LNY116" s="99"/>
      <c r="LNZ116" s="99"/>
      <c r="LOA116" s="99"/>
      <c r="LOB116" s="99"/>
      <c r="LOC116" s="99"/>
      <c r="LOD116" s="99"/>
      <c r="LOE116" s="99"/>
      <c r="LOF116" s="99"/>
      <c r="LOG116" s="99"/>
      <c r="LOH116" s="99"/>
      <c r="LOI116" s="99"/>
      <c r="LOJ116" s="99"/>
      <c r="LOK116" s="99"/>
      <c r="LOL116" s="99"/>
      <c r="LOM116" s="99"/>
      <c r="LON116" s="99"/>
      <c r="LOO116" s="99"/>
      <c r="LOP116" s="99"/>
      <c r="LOQ116" s="99"/>
      <c r="LOR116" s="99"/>
      <c r="LOS116" s="99"/>
      <c r="LOT116" s="99"/>
      <c r="LOU116" s="99"/>
      <c r="LOV116" s="99"/>
      <c r="LOW116" s="99"/>
      <c r="LOX116" s="99"/>
      <c r="LOY116" s="99"/>
      <c r="LOZ116" s="99"/>
      <c r="LPA116" s="99"/>
      <c r="LPB116" s="99"/>
      <c r="LPC116" s="99"/>
      <c r="LPD116" s="99"/>
      <c r="LPE116" s="99"/>
      <c r="LPF116" s="99"/>
      <c r="LPG116" s="99"/>
      <c r="LPH116" s="99"/>
      <c r="LPI116" s="99"/>
      <c r="LPJ116" s="99"/>
      <c r="LPK116" s="99"/>
      <c r="LPL116" s="99"/>
      <c r="LPM116" s="99"/>
      <c r="LPN116" s="99"/>
      <c r="LPO116" s="99"/>
      <c r="LPP116" s="99"/>
      <c r="LPQ116" s="99"/>
      <c r="LPR116" s="99"/>
      <c r="LPS116" s="99"/>
      <c r="LPT116" s="99"/>
      <c r="LPU116" s="99"/>
      <c r="LPV116" s="99"/>
      <c r="LPW116" s="99"/>
      <c r="LPX116" s="99"/>
      <c r="LPY116" s="99"/>
      <c r="LPZ116" s="99"/>
      <c r="LQA116" s="99"/>
      <c r="LQB116" s="99"/>
      <c r="LQC116" s="99"/>
      <c r="LQD116" s="99"/>
      <c r="LQE116" s="99"/>
      <c r="LQF116" s="99"/>
      <c r="LQG116" s="99"/>
      <c r="LQH116" s="99"/>
      <c r="LQI116" s="99"/>
      <c r="LQJ116" s="99"/>
      <c r="LQK116" s="99"/>
      <c r="LQL116" s="99"/>
      <c r="LQM116" s="99"/>
      <c r="LQN116" s="99"/>
      <c r="LQO116" s="99"/>
      <c r="LQP116" s="99"/>
      <c r="LQQ116" s="99"/>
      <c r="LQR116" s="99"/>
      <c r="LQS116" s="99"/>
      <c r="LQT116" s="99"/>
      <c r="LQU116" s="99"/>
      <c r="LQV116" s="99"/>
      <c r="LQW116" s="99"/>
      <c r="LQX116" s="99"/>
      <c r="LQY116" s="99"/>
      <c r="LQZ116" s="99"/>
      <c r="LRA116" s="99"/>
      <c r="LRB116" s="99"/>
      <c r="LRC116" s="99"/>
      <c r="LRD116" s="99"/>
      <c r="LRE116" s="99"/>
      <c r="LRF116" s="99"/>
      <c r="LRG116" s="99"/>
      <c r="LRH116" s="99"/>
      <c r="LRI116" s="99"/>
      <c r="LRJ116" s="99"/>
      <c r="LRK116" s="99"/>
      <c r="LRL116" s="99"/>
      <c r="LRM116" s="99"/>
      <c r="LRN116" s="99"/>
      <c r="LRO116" s="99"/>
      <c r="LRP116" s="99"/>
      <c r="LRQ116" s="99"/>
      <c r="LRR116" s="99"/>
      <c r="LRS116" s="99"/>
      <c r="LRT116" s="99"/>
      <c r="LRU116" s="99"/>
      <c r="LRV116" s="99"/>
      <c r="LRW116" s="99"/>
      <c r="LRX116" s="99"/>
      <c r="LRY116" s="99"/>
      <c r="LRZ116" s="99"/>
      <c r="LSA116" s="99"/>
      <c r="LSB116" s="99"/>
      <c r="LSC116" s="99"/>
      <c r="LSD116" s="99"/>
      <c r="LSE116" s="99"/>
      <c r="LSF116" s="99"/>
      <c r="LSG116" s="99"/>
      <c r="LSH116" s="99"/>
      <c r="LSI116" s="99"/>
      <c r="LSJ116" s="99"/>
      <c r="LSK116" s="99"/>
      <c r="LSL116" s="99"/>
      <c r="LSM116" s="99"/>
      <c r="LSN116" s="99"/>
      <c r="LSO116" s="99"/>
      <c r="LSP116" s="99"/>
      <c r="LSQ116" s="99"/>
      <c r="LSR116" s="99"/>
      <c r="LSS116" s="99"/>
      <c r="LST116" s="99"/>
      <c r="LSU116" s="99"/>
      <c r="LSV116" s="99"/>
      <c r="LSW116" s="99"/>
      <c r="LSX116" s="99"/>
      <c r="LSY116" s="99"/>
      <c r="LSZ116" s="99"/>
      <c r="LTA116" s="99"/>
      <c r="LTB116" s="99"/>
      <c r="LTC116" s="99"/>
      <c r="LTD116" s="99"/>
      <c r="LTE116" s="99"/>
      <c r="LTF116" s="99"/>
      <c r="LTG116" s="99"/>
      <c r="LTH116" s="99"/>
      <c r="LTI116" s="99"/>
      <c r="LTJ116" s="99"/>
      <c r="LTK116" s="99"/>
      <c r="LTL116" s="99"/>
      <c r="LTM116" s="99"/>
      <c r="LTN116" s="99"/>
      <c r="LTO116" s="99"/>
      <c r="LTP116" s="99"/>
      <c r="LTQ116" s="99"/>
      <c r="LTR116" s="99"/>
      <c r="LTS116" s="99"/>
      <c r="LTT116" s="99"/>
      <c r="LTU116" s="99"/>
      <c r="LTV116" s="99"/>
      <c r="LTW116" s="99"/>
      <c r="LTX116" s="99"/>
      <c r="LTY116" s="99"/>
      <c r="LTZ116" s="99"/>
      <c r="LUA116" s="99"/>
      <c r="LUB116" s="99"/>
      <c r="LUC116" s="99"/>
      <c r="LUD116" s="99"/>
      <c r="LUE116" s="99"/>
      <c r="LUF116" s="99"/>
      <c r="LUG116" s="99"/>
      <c r="LUH116" s="99"/>
      <c r="LUI116" s="99"/>
      <c r="LUJ116" s="99"/>
      <c r="LUK116" s="99"/>
      <c r="LUL116" s="99"/>
      <c r="LUM116" s="99"/>
      <c r="LUN116" s="99"/>
      <c r="LUO116" s="99"/>
      <c r="LUP116" s="99"/>
      <c r="LUQ116" s="99"/>
      <c r="LUR116" s="99"/>
      <c r="LUS116" s="99"/>
      <c r="LUT116" s="99"/>
      <c r="LUU116" s="99"/>
      <c r="LUV116" s="99"/>
      <c r="LUW116" s="99"/>
      <c r="LUX116" s="99"/>
      <c r="LUY116" s="99"/>
      <c r="LUZ116" s="99"/>
      <c r="LVA116" s="99"/>
      <c r="LVB116" s="99"/>
      <c r="LVC116" s="99"/>
      <c r="LVD116" s="99"/>
      <c r="LVE116" s="99"/>
      <c r="LVF116" s="99"/>
      <c r="LVG116" s="99"/>
      <c r="LVH116" s="99"/>
      <c r="LVI116" s="99"/>
      <c r="LVJ116" s="99"/>
      <c r="LVK116" s="99"/>
      <c r="LVL116" s="99"/>
      <c r="LVM116" s="99"/>
      <c r="LVN116" s="99"/>
      <c r="LVO116" s="99"/>
      <c r="LVP116" s="99"/>
      <c r="LVQ116" s="99"/>
      <c r="LVR116" s="99"/>
      <c r="LVS116" s="99"/>
      <c r="LVT116" s="99"/>
      <c r="LVU116" s="99"/>
      <c r="LVV116" s="99"/>
      <c r="LVW116" s="99"/>
      <c r="LVX116" s="99"/>
      <c r="LVY116" s="99"/>
      <c r="LVZ116" s="99"/>
      <c r="LWA116" s="99"/>
      <c r="LWB116" s="99"/>
      <c r="LWC116" s="99"/>
      <c r="LWD116" s="99"/>
      <c r="LWE116" s="99"/>
      <c r="LWF116" s="99"/>
      <c r="LWG116" s="99"/>
      <c r="LWH116" s="99"/>
      <c r="LWI116" s="99"/>
      <c r="LWJ116" s="99"/>
      <c r="LWK116" s="99"/>
      <c r="LWL116" s="99"/>
      <c r="LWM116" s="99"/>
      <c r="LWN116" s="99"/>
      <c r="LWO116" s="99"/>
      <c r="LWP116" s="99"/>
      <c r="LWQ116" s="99"/>
      <c r="LWR116" s="99"/>
      <c r="LWS116" s="99"/>
      <c r="LWT116" s="99"/>
      <c r="LWU116" s="99"/>
      <c r="LWV116" s="99"/>
      <c r="LWW116" s="99"/>
      <c r="LWX116" s="99"/>
      <c r="LWY116" s="99"/>
      <c r="LWZ116" s="99"/>
      <c r="LXA116" s="99"/>
      <c r="LXB116" s="99"/>
      <c r="LXC116" s="99"/>
      <c r="LXD116" s="99"/>
      <c r="LXE116" s="99"/>
      <c r="LXF116" s="99"/>
      <c r="LXG116" s="99"/>
      <c r="LXH116" s="99"/>
      <c r="LXI116" s="99"/>
      <c r="LXJ116" s="99"/>
      <c r="LXK116" s="99"/>
      <c r="LXL116" s="99"/>
      <c r="LXM116" s="99"/>
      <c r="LXN116" s="99"/>
      <c r="LXO116" s="99"/>
      <c r="LXP116" s="99"/>
      <c r="LXQ116" s="99"/>
      <c r="LXR116" s="99"/>
      <c r="LXS116" s="99"/>
      <c r="LXT116" s="99"/>
      <c r="LXU116" s="99"/>
      <c r="LXV116" s="99"/>
      <c r="LXW116" s="99"/>
      <c r="LXX116" s="99"/>
      <c r="LXY116" s="99"/>
      <c r="LXZ116" s="99"/>
      <c r="LYA116" s="99"/>
      <c r="LYB116" s="99"/>
      <c r="LYC116" s="99"/>
      <c r="LYD116" s="99"/>
      <c r="LYE116" s="99"/>
      <c r="LYF116" s="99"/>
      <c r="LYG116" s="99"/>
      <c r="LYH116" s="99"/>
      <c r="LYI116" s="99"/>
      <c r="LYJ116" s="99"/>
      <c r="LYK116" s="99"/>
      <c r="LYL116" s="99"/>
      <c r="LYM116" s="99"/>
      <c r="LYN116" s="99"/>
      <c r="LYO116" s="99"/>
      <c r="LYP116" s="99"/>
      <c r="LYQ116" s="99"/>
      <c r="LYR116" s="99"/>
      <c r="LYS116" s="99"/>
      <c r="LYT116" s="99"/>
      <c r="LYU116" s="99"/>
      <c r="LYV116" s="99"/>
      <c r="LYW116" s="99"/>
      <c r="LYX116" s="99"/>
      <c r="LYY116" s="99"/>
      <c r="LYZ116" s="99"/>
      <c r="LZA116" s="99"/>
      <c r="LZB116" s="99"/>
      <c r="LZC116" s="99"/>
      <c r="LZD116" s="99"/>
      <c r="LZE116" s="99"/>
      <c r="LZF116" s="99"/>
      <c r="LZG116" s="99"/>
      <c r="LZH116" s="99"/>
      <c r="LZI116" s="99"/>
      <c r="LZJ116" s="99"/>
      <c r="LZK116" s="99"/>
      <c r="LZL116" s="99"/>
      <c r="LZM116" s="99"/>
      <c r="LZN116" s="99"/>
      <c r="LZO116" s="99"/>
      <c r="LZP116" s="99"/>
      <c r="LZQ116" s="99"/>
      <c r="LZR116" s="99"/>
      <c r="LZS116" s="99"/>
      <c r="LZT116" s="99"/>
      <c r="LZU116" s="99"/>
      <c r="LZV116" s="99"/>
      <c r="LZW116" s="99"/>
      <c r="LZX116" s="99"/>
      <c r="LZY116" s="99"/>
      <c r="LZZ116" s="99"/>
      <c r="MAA116" s="99"/>
      <c r="MAB116" s="99"/>
      <c r="MAC116" s="99"/>
      <c r="MAD116" s="99"/>
      <c r="MAE116" s="99"/>
      <c r="MAF116" s="99"/>
      <c r="MAG116" s="99"/>
      <c r="MAH116" s="99"/>
      <c r="MAI116" s="99"/>
      <c r="MAJ116" s="99"/>
      <c r="MAK116" s="99"/>
      <c r="MAL116" s="99"/>
      <c r="MAM116" s="99"/>
      <c r="MAN116" s="99"/>
      <c r="MAO116" s="99"/>
      <c r="MAP116" s="99"/>
      <c r="MAQ116" s="99"/>
      <c r="MAR116" s="99"/>
      <c r="MAS116" s="99"/>
      <c r="MAT116" s="99"/>
      <c r="MAU116" s="99"/>
      <c r="MAV116" s="99"/>
      <c r="MAW116" s="99"/>
      <c r="MAX116" s="99"/>
      <c r="MAY116" s="99"/>
      <c r="MAZ116" s="99"/>
      <c r="MBA116" s="99"/>
      <c r="MBB116" s="99"/>
      <c r="MBC116" s="99"/>
      <c r="MBD116" s="99"/>
      <c r="MBE116" s="99"/>
      <c r="MBF116" s="99"/>
      <c r="MBG116" s="99"/>
      <c r="MBH116" s="99"/>
      <c r="MBI116" s="99"/>
      <c r="MBJ116" s="99"/>
      <c r="MBK116" s="99"/>
      <c r="MBL116" s="99"/>
      <c r="MBM116" s="99"/>
      <c r="MBN116" s="99"/>
      <c r="MBO116" s="99"/>
      <c r="MBP116" s="99"/>
      <c r="MBQ116" s="99"/>
      <c r="MBR116" s="99"/>
      <c r="MBS116" s="99"/>
      <c r="MBT116" s="99"/>
      <c r="MBU116" s="99"/>
      <c r="MBV116" s="99"/>
      <c r="MBW116" s="99"/>
      <c r="MBX116" s="99"/>
      <c r="MBY116" s="99"/>
      <c r="MBZ116" s="99"/>
      <c r="MCA116" s="99"/>
      <c r="MCB116" s="99"/>
      <c r="MCC116" s="99"/>
      <c r="MCD116" s="99"/>
      <c r="MCE116" s="99"/>
      <c r="MCF116" s="99"/>
      <c r="MCG116" s="99"/>
      <c r="MCH116" s="99"/>
      <c r="MCI116" s="99"/>
      <c r="MCJ116" s="99"/>
      <c r="MCK116" s="99"/>
      <c r="MCL116" s="99"/>
      <c r="MCM116" s="99"/>
      <c r="MCN116" s="99"/>
      <c r="MCO116" s="99"/>
      <c r="MCP116" s="99"/>
      <c r="MCQ116" s="99"/>
      <c r="MCR116" s="99"/>
      <c r="MCS116" s="99"/>
      <c r="MCT116" s="99"/>
      <c r="MCU116" s="99"/>
      <c r="MCV116" s="99"/>
      <c r="MCW116" s="99"/>
      <c r="MCX116" s="99"/>
      <c r="MCY116" s="99"/>
      <c r="MCZ116" s="99"/>
      <c r="MDA116" s="99"/>
      <c r="MDB116" s="99"/>
      <c r="MDC116" s="99"/>
      <c r="MDD116" s="99"/>
      <c r="MDE116" s="99"/>
      <c r="MDF116" s="99"/>
      <c r="MDG116" s="99"/>
      <c r="MDH116" s="99"/>
      <c r="MDI116" s="99"/>
      <c r="MDJ116" s="99"/>
      <c r="MDK116" s="99"/>
      <c r="MDL116" s="99"/>
      <c r="MDM116" s="99"/>
      <c r="MDN116" s="99"/>
      <c r="MDO116" s="99"/>
      <c r="MDP116" s="99"/>
      <c r="MDQ116" s="99"/>
      <c r="MDR116" s="99"/>
      <c r="MDS116" s="99"/>
      <c r="MDT116" s="99"/>
      <c r="MDU116" s="99"/>
      <c r="MDV116" s="99"/>
      <c r="MDW116" s="99"/>
      <c r="MDX116" s="99"/>
      <c r="MDY116" s="99"/>
      <c r="MDZ116" s="99"/>
      <c r="MEA116" s="99"/>
      <c r="MEB116" s="99"/>
      <c r="MEC116" s="99"/>
      <c r="MED116" s="99"/>
      <c r="MEE116" s="99"/>
      <c r="MEF116" s="99"/>
      <c r="MEG116" s="99"/>
      <c r="MEH116" s="99"/>
      <c r="MEI116" s="99"/>
      <c r="MEJ116" s="99"/>
      <c r="MEK116" s="99"/>
      <c r="MEL116" s="99"/>
      <c r="MEM116" s="99"/>
      <c r="MEN116" s="99"/>
      <c r="MEO116" s="99"/>
      <c r="MEP116" s="99"/>
      <c r="MEQ116" s="99"/>
      <c r="MER116" s="99"/>
      <c r="MES116" s="99"/>
      <c r="MET116" s="99"/>
      <c r="MEU116" s="99"/>
      <c r="MEV116" s="99"/>
      <c r="MEW116" s="99"/>
      <c r="MEX116" s="99"/>
      <c r="MEY116" s="99"/>
      <c r="MEZ116" s="99"/>
      <c r="MFA116" s="99"/>
      <c r="MFB116" s="99"/>
      <c r="MFC116" s="99"/>
      <c r="MFD116" s="99"/>
      <c r="MFE116" s="99"/>
      <c r="MFF116" s="99"/>
      <c r="MFG116" s="99"/>
      <c r="MFH116" s="99"/>
      <c r="MFI116" s="99"/>
      <c r="MFJ116" s="99"/>
      <c r="MFK116" s="99"/>
      <c r="MFL116" s="99"/>
      <c r="MFM116" s="99"/>
      <c r="MFN116" s="99"/>
      <c r="MFO116" s="99"/>
      <c r="MFP116" s="99"/>
      <c r="MFQ116" s="99"/>
      <c r="MFR116" s="99"/>
      <c r="MFS116" s="99"/>
      <c r="MFT116" s="99"/>
      <c r="MFU116" s="99"/>
      <c r="MFV116" s="99"/>
      <c r="MFW116" s="99"/>
      <c r="MFX116" s="99"/>
      <c r="MFY116" s="99"/>
      <c r="MFZ116" s="99"/>
      <c r="MGA116" s="99"/>
      <c r="MGB116" s="99"/>
      <c r="MGC116" s="99"/>
      <c r="MGD116" s="99"/>
      <c r="MGE116" s="99"/>
      <c r="MGF116" s="99"/>
      <c r="MGG116" s="99"/>
      <c r="MGH116" s="99"/>
      <c r="MGI116" s="99"/>
      <c r="MGJ116" s="99"/>
      <c r="MGK116" s="99"/>
      <c r="MGL116" s="99"/>
      <c r="MGM116" s="99"/>
      <c r="MGN116" s="99"/>
      <c r="MGO116" s="99"/>
      <c r="MGP116" s="99"/>
      <c r="MGQ116" s="99"/>
      <c r="MGR116" s="99"/>
      <c r="MGS116" s="99"/>
      <c r="MGT116" s="99"/>
      <c r="MGU116" s="99"/>
      <c r="MGV116" s="99"/>
      <c r="MGW116" s="99"/>
      <c r="MGX116" s="99"/>
      <c r="MGY116" s="99"/>
      <c r="MGZ116" s="99"/>
      <c r="MHA116" s="99"/>
      <c r="MHB116" s="99"/>
      <c r="MHC116" s="99"/>
      <c r="MHD116" s="99"/>
      <c r="MHE116" s="99"/>
      <c r="MHF116" s="99"/>
      <c r="MHG116" s="99"/>
      <c r="MHH116" s="99"/>
      <c r="MHI116" s="99"/>
      <c r="MHJ116" s="99"/>
      <c r="MHK116" s="99"/>
      <c r="MHL116" s="99"/>
      <c r="MHM116" s="99"/>
      <c r="MHN116" s="99"/>
      <c r="MHO116" s="99"/>
      <c r="MHP116" s="99"/>
      <c r="MHQ116" s="99"/>
      <c r="MHR116" s="99"/>
      <c r="MHS116" s="99"/>
      <c r="MHT116" s="99"/>
      <c r="MHU116" s="99"/>
      <c r="MHV116" s="99"/>
      <c r="MHW116" s="99"/>
      <c r="MHX116" s="99"/>
      <c r="MHY116" s="99"/>
      <c r="MHZ116" s="99"/>
      <c r="MIA116" s="99"/>
      <c r="MIB116" s="99"/>
      <c r="MIC116" s="99"/>
      <c r="MID116" s="99"/>
      <c r="MIE116" s="99"/>
      <c r="MIF116" s="99"/>
      <c r="MIG116" s="99"/>
      <c r="MIH116" s="99"/>
      <c r="MII116" s="99"/>
      <c r="MIJ116" s="99"/>
      <c r="MIK116" s="99"/>
      <c r="MIL116" s="99"/>
      <c r="MIM116" s="99"/>
      <c r="MIN116" s="99"/>
      <c r="MIO116" s="99"/>
      <c r="MIP116" s="99"/>
      <c r="MIQ116" s="99"/>
      <c r="MIR116" s="99"/>
      <c r="MIS116" s="99"/>
      <c r="MIT116" s="99"/>
      <c r="MIU116" s="99"/>
      <c r="MIV116" s="99"/>
      <c r="MIW116" s="99"/>
      <c r="MIX116" s="99"/>
      <c r="MIY116" s="99"/>
      <c r="MIZ116" s="99"/>
      <c r="MJA116" s="99"/>
      <c r="MJB116" s="99"/>
      <c r="MJC116" s="99"/>
      <c r="MJD116" s="99"/>
      <c r="MJE116" s="99"/>
      <c r="MJF116" s="99"/>
      <c r="MJG116" s="99"/>
      <c r="MJH116" s="99"/>
      <c r="MJI116" s="99"/>
      <c r="MJJ116" s="99"/>
      <c r="MJK116" s="99"/>
      <c r="MJL116" s="99"/>
      <c r="MJM116" s="99"/>
      <c r="MJN116" s="99"/>
      <c r="MJO116" s="99"/>
      <c r="MJP116" s="99"/>
      <c r="MJQ116" s="99"/>
      <c r="MJR116" s="99"/>
      <c r="MJS116" s="99"/>
      <c r="MJT116" s="99"/>
      <c r="MJU116" s="99"/>
      <c r="MJV116" s="99"/>
      <c r="MJW116" s="99"/>
      <c r="MJX116" s="99"/>
      <c r="MJY116" s="99"/>
      <c r="MJZ116" s="99"/>
      <c r="MKA116" s="99"/>
      <c r="MKB116" s="99"/>
      <c r="MKC116" s="99"/>
      <c r="MKD116" s="99"/>
      <c r="MKE116" s="99"/>
      <c r="MKF116" s="99"/>
      <c r="MKG116" s="99"/>
      <c r="MKH116" s="99"/>
      <c r="MKI116" s="99"/>
      <c r="MKJ116" s="99"/>
      <c r="MKK116" s="99"/>
      <c r="MKL116" s="99"/>
      <c r="MKM116" s="99"/>
      <c r="MKN116" s="99"/>
      <c r="MKO116" s="99"/>
      <c r="MKP116" s="99"/>
      <c r="MKQ116" s="99"/>
      <c r="MKR116" s="99"/>
      <c r="MKS116" s="99"/>
      <c r="MKT116" s="99"/>
      <c r="MKU116" s="99"/>
      <c r="MKV116" s="99"/>
      <c r="MKW116" s="99"/>
      <c r="MKX116" s="99"/>
      <c r="MKY116" s="99"/>
      <c r="MKZ116" s="99"/>
      <c r="MLA116" s="99"/>
      <c r="MLB116" s="99"/>
      <c r="MLC116" s="99"/>
      <c r="MLD116" s="99"/>
      <c r="MLE116" s="99"/>
      <c r="MLF116" s="99"/>
      <c r="MLG116" s="99"/>
      <c r="MLH116" s="99"/>
      <c r="MLI116" s="99"/>
      <c r="MLJ116" s="99"/>
      <c r="MLK116" s="99"/>
      <c r="MLL116" s="99"/>
      <c r="MLM116" s="99"/>
      <c r="MLN116" s="99"/>
      <c r="MLO116" s="99"/>
      <c r="MLP116" s="99"/>
      <c r="MLQ116" s="99"/>
      <c r="MLR116" s="99"/>
      <c r="MLS116" s="99"/>
      <c r="MLT116" s="99"/>
      <c r="MLU116" s="99"/>
      <c r="MLV116" s="99"/>
      <c r="MLW116" s="99"/>
      <c r="MLX116" s="99"/>
      <c r="MLY116" s="99"/>
      <c r="MLZ116" s="99"/>
      <c r="MMA116" s="99"/>
      <c r="MMB116" s="99"/>
      <c r="MMC116" s="99"/>
      <c r="MMD116" s="99"/>
      <c r="MME116" s="99"/>
      <c r="MMF116" s="99"/>
      <c r="MMG116" s="99"/>
      <c r="MMH116" s="99"/>
      <c r="MMI116" s="99"/>
      <c r="MMJ116" s="99"/>
      <c r="MMK116" s="99"/>
      <c r="MML116" s="99"/>
      <c r="MMM116" s="99"/>
      <c r="MMN116" s="99"/>
      <c r="MMO116" s="99"/>
      <c r="MMP116" s="99"/>
      <c r="MMQ116" s="99"/>
      <c r="MMR116" s="99"/>
      <c r="MMS116" s="99"/>
      <c r="MMT116" s="99"/>
      <c r="MMU116" s="99"/>
      <c r="MMV116" s="99"/>
      <c r="MMW116" s="99"/>
      <c r="MMX116" s="99"/>
      <c r="MMY116" s="99"/>
      <c r="MMZ116" s="99"/>
      <c r="MNA116" s="99"/>
      <c r="MNB116" s="99"/>
      <c r="MNC116" s="99"/>
      <c r="MND116" s="99"/>
      <c r="MNE116" s="99"/>
      <c r="MNF116" s="99"/>
      <c r="MNG116" s="99"/>
      <c r="MNH116" s="99"/>
      <c r="MNI116" s="99"/>
      <c r="MNJ116" s="99"/>
      <c r="MNK116" s="99"/>
      <c r="MNL116" s="99"/>
      <c r="MNM116" s="99"/>
      <c r="MNN116" s="99"/>
      <c r="MNO116" s="99"/>
      <c r="MNP116" s="99"/>
      <c r="MNQ116" s="99"/>
      <c r="MNR116" s="99"/>
      <c r="MNS116" s="99"/>
      <c r="MNT116" s="99"/>
      <c r="MNU116" s="99"/>
      <c r="MNV116" s="99"/>
      <c r="MNW116" s="99"/>
      <c r="MNX116" s="99"/>
      <c r="MNY116" s="99"/>
      <c r="MNZ116" s="99"/>
      <c r="MOA116" s="99"/>
      <c r="MOB116" s="99"/>
      <c r="MOC116" s="99"/>
      <c r="MOD116" s="99"/>
      <c r="MOE116" s="99"/>
      <c r="MOF116" s="99"/>
      <c r="MOG116" s="99"/>
      <c r="MOH116" s="99"/>
      <c r="MOI116" s="99"/>
      <c r="MOJ116" s="99"/>
      <c r="MOK116" s="99"/>
      <c r="MOL116" s="99"/>
      <c r="MOM116" s="99"/>
      <c r="MON116" s="99"/>
      <c r="MOO116" s="99"/>
      <c r="MOP116" s="99"/>
      <c r="MOQ116" s="99"/>
      <c r="MOR116" s="99"/>
      <c r="MOS116" s="99"/>
      <c r="MOT116" s="99"/>
      <c r="MOU116" s="99"/>
      <c r="MOV116" s="99"/>
      <c r="MOW116" s="99"/>
      <c r="MOX116" s="99"/>
      <c r="MOY116" s="99"/>
      <c r="MOZ116" s="99"/>
      <c r="MPA116" s="99"/>
      <c r="MPB116" s="99"/>
      <c r="MPC116" s="99"/>
      <c r="MPD116" s="99"/>
      <c r="MPE116" s="99"/>
      <c r="MPF116" s="99"/>
      <c r="MPG116" s="99"/>
      <c r="MPH116" s="99"/>
      <c r="MPI116" s="99"/>
      <c r="MPJ116" s="99"/>
      <c r="MPK116" s="99"/>
      <c r="MPL116" s="99"/>
      <c r="MPM116" s="99"/>
      <c r="MPN116" s="99"/>
      <c r="MPO116" s="99"/>
      <c r="MPP116" s="99"/>
      <c r="MPQ116" s="99"/>
      <c r="MPR116" s="99"/>
      <c r="MPS116" s="99"/>
      <c r="MPT116" s="99"/>
      <c r="MPU116" s="99"/>
      <c r="MPV116" s="99"/>
      <c r="MPW116" s="99"/>
      <c r="MPX116" s="99"/>
      <c r="MPY116" s="99"/>
      <c r="MPZ116" s="99"/>
      <c r="MQA116" s="99"/>
      <c r="MQB116" s="99"/>
      <c r="MQC116" s="99"/>
      <c r="MQD116" s="99"/>
      <c r="MQE116" s="99"/>
      <c r="MQF116" s="99"/>
      <c r="MQG116" s="99"/>
      <c r="MQH116" s="99"/>
      <c r="MQI116" s="99"/>
      <c r="MQJ116" s="99"/>
      <c r="MQK116" s="99"/>
      <c r="MQL116" s="99"/>
      <c r="MQM116" s="99"/>
      <c r="MQN116" s="99"/>
      <c r="MQO116" s="99"/>
      <c r="MQP116" s="99"/>
      <c r="MQQ116" s="99"/>
      <c r="MQR116" s="99"/>
      <c r="MQS116" s="99"/>
      <c r="MQT116" s="99"/>
      <c r="MQU116" s="99"/>
      <c r="MQV116" s="99"/>
      <c r="MQW116" s="99"/>
      <c r="MQX116" s="99"/>
      <c r="MQY116" s="99"/>
      <c r="MQZ116" s="99"/>
      <c r="MRA116" s="99"/>
      <c r="MRB116" s="99"/>
      <c r="MRC116" s="99"/>
      <c r="MRD116" s="99"/>
      <c r="MRE116" s="99"/>
      <c r="MRF116" s="99"/>
      <c r="MRG116" s="99"/>
      <c r="MRH116" s="99"/>
      <c r="MRI116" s="99"/>
      <c r="MRJ116" s="99"/>
      <c r="MRK116" s="99"/>
      <c r="MRL116" s="99"/>
      <c r="MRM116" s="99"/>
      <c r="MRN116" s="99"/>
      <c r="MRO116" s="99"/>
      <c r="MRP116" s="99"/>
      <c r="MRQ116" s="99"/>
      <c r="MRR116" s="99"/>
      <c r="MRS116" s="99"/>
      <c r="MRT116" s="99"/>
      <c r="MRU116" s="99"/>
      <c r="MRV116" s="99"/>
      <c r="MRW116" s="99"/>
      <c r="MRX116" s="99"/>
      <c r="MRY116" s="99"/>
      <c r="MRZ116" s="99"/>
      <c r="MSA116" s="99"/>
      <c r="MSB116" s="99"/>
      <c r="MSC116" s="99"/>
      <c r="MSD116" s="99"/>
      <c r="MSE116" s="99"/>
      <c r="MSF116" s="99"/>
      <c r="MSG116" s="99"/>
      <c r="MSH116" s="99"/>
      <c r="MSI116" s="99"/>
      <c r="MSJ116" s="99"/>
      <c r="MSK116" s="99"/>
      <c r="MSL116" s="99"/>
      <c r="MSM116" s="99"/>
      <c r="MSN116" s="99"/>
      <c r="MSO116" s="99"/>
      <c r="MSP116" s="99"/>
      <c r="MSQ116" s="99"/>
      <c r="MSR116" s="99"/>
      <c r="MSS116" s="99"/>
      <c r="MST116" s="99"/>
      <c r="MSU116" s="99"/>
      <c r="MSV116" s="99"/>
      <c r="MSW116" s="99"/>
      <c r="MSX116" s="99"/>
      <c r="MSY116" s="99"/>
      <c r="MSZ116" s="99"/>
      <c r="MTA116" s="99"/>
      <c r="MTB116" s="99"/>
      <c r="MTC116" s="99"/>
      <c r="MTD116" s="99"/>
      <c r="MTE116" s="99"/>
      <c r="MTF116" s="99"/>
      <c r="MTG116" s="99"/>
      <c r="MTH116" s="99"/>
      <c r="MTI116" s="99"/>
      <c r="MTJ116" s="99"/>
      <c r="MTK116" s="99"/>
      <c r="MTL116" s="99"/>
      <c r="MTM116" s="99"/>
      <c r="MTN116" s="99"/>
      <c r="MTO116" s="99"/>
      <c r="MTP116" s="99"/>
      <c r="MTQ116" s="99"/>
      <c r="MTR116" s="99"/>
      <c r="MTS116" s="99"/>
      <c r="MTT116" s="99"/>
      <c r="MTU116" s="99"/>
      <c r="MTV116" s="99"/>
      <c r="MTW116" s="99"/>
      <c r="MTX116" s="99"/>
      <c r="MTY116" s="99"/>
      <c r="MTZ116" s="99"/>
      <c r="MUA116" s="99"/>
      <c r="MUB116" s="99"/>
      <c r="MUC116" s="99"/>
      <c r="MUD116" s="99"/>
      <c r="MUE116" s="99"/>
      <c r="MUF116" s="99"/>
      <c r="MUG116" s="99"/>
      <c r="MUH116" s="99"/>
      <c r="MUI116" s="99"/>
      <c r="MUJ116" s="99"/>
      <c r="MUK116" s="99"/>
      <c r="MUL116" s="99"/>
      <c r="MUM116" s="99"/>
      <c r="MUN116" s="99"/>
      <c r="MUO116" s="99"/>
      <c r="MUP116" s="99"/>
      <c r="MUQ116" s="99"/>
      <c r="MUR116" s="99"/>
      <c r="MUS116" s="99"/>
      <c r="MUT116" s="99"/>
      <c r="MUU116" s="99"/>
      <c r="MUV116" s="99"/>
      <c r="MUW116" s="99"/>
      <c r="MUX116" s="99"/>
      <c r="MUY116" s="99"/>
      <c r="MUZ116" s="99"/>
      <c r="MVA116" s="99"/>
      <c r="MVB116" s="99"/>
      <c r="MVC116" s="99"/>
      <c r="MVD116" s="99"/>
      <c r="MVE116" s="99"/>
      <c r="MVF116" s="99"/>
      <c r="MVG116" s="99"/>
      <c r="MVH116" s="99"/>
      <c r="MVI116" s="99"/>
      <c r="MVJ116" s="99"/>
      <c r="MVK116" s="99"/>
      <c r="MVL116" s="99"/>
      <c r="MVM116" s="99"/>
      <c r="MVN116" s="99"/>
      <c r="MVO116" s="99"/>
      <c r="MVP116" s="99"/>
      <c r="MVQ116" s="99"/>
      <c r="MVR116" s="99"/>
      <c r="MVS116" s="99"/>
      <c r="MVT116" s="99"/>
      <c r="MVU116" s="99"/>
      <c r="MVV116" s="99"/>
      <c r="MVW116" s="99"/>
      <c r="MVX116" s="99"/>
      <c r="MVY116" s="99"/>
      <c r="MVZ116" s="99"/>
      <c r="MWA116" s="99"/>
      <c r="MWB116" s="99"/>
      <c r="MWC116" s="99"/>
      <c r="MWD116" s="99"/>
      <c r="MWE116" s="99"/>
      <c r="MWF116" s="99"/>
      <c r="MWG116" s="99"/>
      <c r="MWH116" s="99"/>
      <c r="MWI116" s="99"/>
      <c r="MWJ116" s="99"/>
      <c r="MWK116" s="99"/>
      <c r="MWL116" s="99"/>
      <c r="MWM116" s="99"/>
      <c r="MWN116" s="99"/>
      <c r="MWO116" s="99"/>
      <c r="MWP116" s="99"/>
      <c r="MWQ116" s="99"/>
      <c r="MWR116" s="99"/>
      <c r="MWS116" s="99"/>
      <c r="MWT116" s="99"/>
      <c r="MWU116" s="99"/>
      <c r="MWV116" s="99"/>
      <c r="MWW116" s="99"/>
      <c r="MWX116" s="99"/>
      <c r="MWY116" s="99"/>
      <c r="MWZ116" s="99"/>
      <c r="MXA116" s="99"/>
      <c r="MXB116" s="99"/>
      <c r="MXC116" s="99"/>
      <c r="MXD116" s="99"/>
      <c r="MXE116" s="99"/>
      <c r="MXF116" s="99"/>
      <c r="MXG116" s="99"/>
      <c r="MXH116" s="99"/>
      <c r="MXI116" s="99"/>
      <c r="MXJ116" s="99"/>
      <c r="MXK116" s="99"/>
      <c r="MXL116" s="99"/>
      <c r="MXM116" s="99"/>
      <c r="MXN116" s="99"/>
      <c r="MXO116" s="99"/>
      <c r="MXP116" s="99"/>
      <c r="MXQ116" s="99"/>
      <c r="MXR116" s="99"/>
      <c r="MXS116" s="99"/>
      <c r="MXT116" s="99"/>
      <c r="MXU116" s="99"/>
      <c r="MXV116" s="99"/>
      <c r="MXW116" s="99"/>
      <c r="MXX116" s="99"/>
      <c r="MXY116" s="99"/>
      <c r="MXZ116" s="99"/>
      <c r="MYA116" s="99"/>
      <c r="MYB116" s="99"/>
      <c r="MYC116" s="99"/>
      <c r="MYD116" s="99"/>
      <c r="MYE116" s="99"/>
      <c r="MYF116" s="99"/>
      <c r="MYG116" s="99"/>
      <c r="MYH116" s="99"/>
      <c r="MYI116" s="99"/>
      <c r="MYJ116" s="99"/>
      <c r="MYK116" s="99"/>
      <c r="MYL116" s="99"/>
      <c r="MYM116" s="99"/>
      <c r="MYN116" s="99"/>
      <c r="MYO116" s="99"/>
      <c r="MYP116" s="99"/>
      <c r="MYQ116" s="99"/>
      <c r="MYR116" s="99"/>
      <c r="MYS116" s="99"/>
      <c r="MYT116" s="99"/>
      <c r="MYU116" s="99"/>
      <c r="MYV116" s="99"/>
      <c r="MYW116" s="99"/>
      <c r="MYX116" s="99"/>
      <c r="MYY116" s="99"/>
      <c r="MYZ116" s="99"/>
      <c r="MZA116" s="99"/>
      <c r="MZB116" s="99"/>
      <c r="MZC116" s="99"/>
      <c r="MZD116" s="99"/>
      <c r="MZE116" s="99"/>
      <c r="MZF116" s="99"/>
      <c r="MZG116" s="99"/>
      <c r="MZH116" s="99"/>
      <c r="MZI116" s="99"/>
      <c r="MZJ116" s="99"/>
      <c r="MZK116" s="99"/>
      <c r="MZL116" s="99"/>
      <c r="MZM116" s="99"/>
      <c r="MZN116" s="99"/>
      <c r="MZO116" s="99"/>
      <c r="MZP116" s="99"/>
      <c r="MZQ116" s="99"/>
      <c r="MZR116" s="99"/>
      <c r="MZS116" s="99"/>
      <c r="MZT116" s="99"/>
      <c r="MZU116" s="99"/>
      <c r="MZV116" s="99"/>
      <c r="MZW116" s="99"/>
      <c r="MZX116" s="99"/>
      <c r="MZY116" s="99"/>
      <c r="MZZ116" s="99"/>
      <c r="NAA116" s="99"/>
      <c r="NAB116" s="99"/>
      <c r="NAC116" s="99"/>
      <c r="NAD116" s="99"/>
      <c r="NAE116" s="99"/>
      <c r="NAF116" s="99"/>
      <c r="NAG116" s="99"/>
      <c r="NAH116" s="99"/>
      <c r="NAI116" s="99"/>
      <c r="NAJ116" s="99"/>
      <c r="NAK116" s="99"/>
      <c r="NAL116" s="99"/>
      <c r="NAM116" s="99"/>
      <c r="NAN116" s="99"/>
      <c r="NAO116" s="99"/>
      <c r="NAP116" s="99"/>
      <c r="NAQ116" s="99"/>
      <c r="NAR116" s="99"/>
      <c r="NAS116" s="99"/>
      <c r="NAT116" s="99"/>
      <c r="NAU116" s="99"/>
      <c r="NAV116" s="99"/>
      <c r="NAW116" s="99"/>
      <c r="NAX116" s="99"/>
      <c r="NAY116" s="99"/>
      <c r="NAZ116" s="99"/>
      <c r="NBA116" s="99"/>
      <c r="NBB116" s="99"/>
      <c r="NBC116" s="99"/>
      <c r="NBD116" s="99"/>
      <c r="NBE116" s="99"/>
      <c r="NBF116" s="99"/>
      <c r="NBG116" s="99"/>
      <c r="NBH116" s="99"/>
      <c r="NBI116" s="99"/>
      <c r="NBJ116" s="99"/>
      <c r="NBK116" s="99"/>
      <c r="NBL116" s="99"/>
      <c r="NBM116" s="99"/>
      <c r="NBN116" s="99"/>
      <c r="NBO116" s="99"/>
      <c r="NBP116" s="99"/>
      <c r="NBQ116" s="99"/>
      <c r="NBR116" s="99"/>
      <c r="NBS116" s="99"/>
      <c r="NBT116" s="99"/>
      <c r="NBU116" s="99"/>
      <c r="NBV116" s="99"/>
      <c r="NBW116" s="99"/>
      <c r="NBX116" s="99"/>
      <c r="NBY116" s="99"/>
      <c r="NBZ116" s="99"/>
      <c r="NCA116" s="99"/>
      <c r="NCB116" s="99"/>
      <c r="NCC116" s="99"/>
      <c r="NCD116" s="99"/>
      <c r="NCE116" s="99"/>
      <c r="NCF116" s="99"/>
      <c r="NCG116" s="99"/>
      <c r="NCH116" s="99"/>
      <c r="NCI116" s="99"/>
      <c r="NCJ116" s="99"/>
      <c r="NCK116" s="99"/>
      <c r="NCL116" s="99"/>
      <c r="NCM116" s="99"/>
      <c r="NCN116" s="99"/>
      <c r="NCO116" s="99"/>
      <c r="NCP116" s="99"/>
      <c r="NCQ116" s="99"/>
      <c r="NCR116" s="99"/>
      <c r="NCS116" s="99"/>
      <c r="NCT116" s="99"/>
      <c r="NCU116" s="99"/>
      <c r="NCV116" s="99"/>
      <c r="NCW116" s="99"/>
      <c r="NCX116" s="99"/>
      <c r="NCY116" s="99"/>
      <c r="NCZ116" s="99"/>
      <c r="NDA116" s="99"/>
      <c r="NDB116" s="99"/>
      <c r="NDC116" s="99"/>
      <c r="NDD116" s="99"/>
      <c r="NDE116" s="99"/>
      <c r="NDF116" s="99"/>
      <c r="NDG116" s="99"/>
      <c r="NDH116" s="99"/>
      <c r="NDI116" s="99"/>
      <c r="NDJ116" s="99"/>
      <c r="NDK116" s="99"/>
      <c r="NDL116" s="99"/>
      <c r="NDM116" s="99"/>
      <c r="NDN116" s="99"/>
      <c r="NDO116" s="99"/>
      <c r="NDP116" s="99"/>
      <c r="NDQ116" s="99"/>
      <c r="NDR116" s="99"/>
      <c r="NDS116" s="99"/>
      <c r="NDT116" s="99"/>
      <c r="NDU116" s="99"/>
      <c r="NDV116" s="99"/>
      <c r="NDW116" s="99"/>
      <c r="NDX116" s="99"/>
      <c r="NDY116" s="99"/>
      <c r="NDZ116" s="99"/>
      <c r="NEA116" s="99"/>
      <c r="NEB116" s="99"/>
      <c r="NEC116" s="99"/>
      <c r="NED116" s="99"/>
      <c r="NEE116" s="99"/>
      <c r="NEF116" s="99"/>
      <c r="NEG116" s="99"/>
      <c r="NEH116" s="99"/>
      <c r="NEI116" s="99"/>
      <c r="NEJ116" s="99"/>
      <c r="NEK116" s="99"/>
      <c r="NEL116" s="99"/>
      <c r="NEM116" s="99"/>
      <c r="NEN116" s="99"/>
      <c r="NEO116" s="99"/>
      <c r="NEP116" s="99"/>
      <c r="NEQ116" s="99"/>
      <c r="NER116" s="99"/>
      <c r="NES116" s="99"/>
      <c r="NET116" s="99"/>
      <c r="NEU116" s="99"/>
      <c r="NEV116" s="99"/>
      <c r="NEW116" s="99"/>
      <c r="NEX116" s="99"/>
      <c r="NEY116" s="99"/>
      <c r="NEZ116" s="99"/>
      <c r="NFA116" s="99"/>
      <c r="NFB116" s="99"/>
      <c r="NFC116" s="99"/>
      <c r="NFD116" s="99"/>
      <c r="NFE116" s="99"/>
      <c r="NFF116" s="99"/>
      <c r="NFG116" s="99"/>
      <c r="NFH116" s="99"/>
      <c r="NFI116" s="99"/>
      <c r="NFJ116" s="99"/>
      <c r="NFK116" s="99"/>
      <c r="NFL116" s="99"/>
      <c r="NFM116" s="99"/>
      <c r="NFN116" s="99"/>
      <c r="NFO116" s="99"/>
      <c r="NFP116" s="99"/>
      <c r="NFQ116" s="99"/>
      <c r="NFR116" s="99"/>
      <c r="NFS116" s="99"/>
      <c r="NFT116" s="99"/>
      <c r="NFU116" s="99"/>
      <c r="NFV116" s="99"/>
      <c r="NFW116" s="99"/>
      <c r="NFX116" s="99"/>
      <c r="NFY116" s="99"/>
      <c r="NFZ116" s="99"/>
      <c r="NGA116" s="99"/>
      <c r="NGB116" s="99"/>
      <c r="NGC116" s="99"/>
      <c r="NGD116" s="99"/>
      <c r="NGE116" s="99"/>
      <c r="NGF116" s="99"/>
      <c r="NGG116" s="99"/>
      <c r="NGH116" s="99"/>
      <c r="NGI116" s="99"/>
      <c r="NGJ116" s="99"/>
      <c r="NGK116" s="99"/>
      <c r="NGL116" s="99"/>
      <c r="NGM116" s="99"/>
      <c r="NGN116" s="99"/>
      <c r="NGO116" s="99"/>
      <c r="NGP116" s="99"/>
      <c r="NGQ116" s="99"/>
      <c r="NGR116" s="99"/>
      <c r="NGS116" s="99"/>
      <c r="NGT116" s="99"/>
      <c r="NGU116" s="99"/>
      <c r="NGV116" s="99"/>
      <c r="NGW116" s="99"/>
      <c r="NGX116" s="99"/>
      <c r="NGY116" s="99"/>
      <c r="NGZ116" s="99"/>
      <c r="NHA116" s="99"/>
      <c r="NHB116" s="99"/>
      <c r="NHC116" s="99"/>
      <c r="NHD116" s="99"/>
      <c r="NHE116" s="99"/>
      <c r="NHF116" s="99"/>
      <c r="NHG116" s="99"/>
      <c r="NHH116" s="99"/>
      <c r="NHI116" s="99"/>
      <c r="NHJ116" s="99"/>
      <c r="NHK116" s="99"/>
      <c r="NHL116" s="99"/>
      <c r="NHM116" s="99"/>
      <c r="NHN116" s="99"/>
      <c r="NHO116" s="99"/>
      <c r="NHP116" s="99"/>
      <c r="NHQ116" s="99"/>
      <c r="NHR116" s="99"/>
      <c r="NHS116" s="99"/>
      <c r="NHT116" s="99"/>
      <c r="NHU116" s="99"/>
      <c r="NHV116" s="99"/>
      <c r="NHW116" s="99"/>
      <c r="NHX116" s="99"/>
      <c r="NHY116" s="99"/>
      <c r="NHZ116" s="99"/>
      <c r="NIA116" s="99"/>
      <c r="NIB116" s="99"/>
      <c r="NIC116" s="99"/>
      <c r="NID116" s="99"/>
      <c r="NIE116" s="99"/>
      <c r="NIF116" s="99"/>
      <c r="NIG116" s="99"/>
      <c r="NIH116" s="99"/>
      <c r="NII116" s="99"/>
      <c r="NIJ116" s="99"/>
      <c r="NIK116" s="99"/>
      <c r="NIL116" s="99"/>
      <c r="NIM116" s="99"/>
      <c r="NIN116" s="99"/>
      <c r="NIO116" s="99"/>
      <c r="NIP116" s="99"/>
      <c r="NIQ116" s="99"/>
      <c r="NIR116" s="99"/>
      <c r="NIS116" s="99"/>
      <c r="NIT116" s="99"/>
      <c r="NIU116" s="99"/>
      <c r="NIV116" s="99"/>
      <c r="NIW116" s="99"/>
      <c r="NIX116" s="99"/>
      <c r="NIY116" s="99"/>
      <c r="NIZ116" s="99"/>
      <c r="NJA116" s="99"/>
      <c r="NJB116" s="99"/>
      <c r="NJC116" s="99"/>
      <c r="NJD116" s="99"/>
      <c r="NJE116" s="99"/>
      <c r="NJF116" s="99"/>
      <c r="NJG116" s="99"/>
      <c r="NJH116" s="99"/>
      <c r="NJI116" s="99"/>
      <c r="NJJ116" s="99"/>
      <c r="NJK116" s="99"/>
      <c r="NJL116" s="99"/>
      <c r="NJM116" s="99"/>
      <c r="NJN116" s="99"/>
      <c r="NJO116" s="99"/>
      <c r="NJP116" s="99"/>
      <c r="NJQ116" s="99"/>
      <c r="NJR116" s="99"/>
      <c r="NJS116" s="99"/>
      <c r="NJT116" s="99"/>
      <c r="NJU116" s="99"/>
      <c r="NJV116" s="99"/>
      <c r="NJW116" s="99"/>
      <c r="NJX116" s="99"/>
      <c r="NJY116" s="99"/>
      <c r="NJZ116" s="99"/>
      <c r="NKA116" s="99"/>
      <c r="NKB116" s="99"/>
      <c r="NKC116" s="99"/>
      <c r="NKD116" s="99"/>
      <c r="NKE116" s="99"/>
      <c r="NKF116" s="99"/>
      <c r="NKG116" s="99"/>
      <c r="NKH116" s="99"/>
      <c r="NKI116" s="99"/>
      <c r="NKJ116" s="99"/>
      <c r="NKK116" s="99"/>
      <c r="NKL116" s="99"/>
      <c r="NKM116" s="99"/>
      <c r="NKN116" s="99"/>
      <c r="NKO116" s="99"/>
      <c r="NKP116" s="99"/>
      <c r="NKQ116" s="99"/>
      <c r="NKR116" s="99"/>
      <c r="NKS116" s="99"/>
      <c r="NKT116" s="99"/>
      <c r="NKU116" s="99"/>
      <c r="NKV116" s="99"/>
      <c r="NKW116" s="99"/>
      <c r="NKX116" s="99"/>
      <c r="NKY116" s="99"/>
      <c r="NKZ116" s="99"/>
      <c r="NLA116" s="99"/>
      <c r="NLB116" s="99"/>
      <c r="NLC116" s="99"/>
      <c r="NLD116" s="99"/>
      <c r="NLE116" s="99"/>
      <c r="NLF116" s="99"/>
      <c r="NLG116" s="99"/>
      <c r="NLH116" s="99"/>
      <c r="NLI116" s="99"/>
      <c r="NLJ116" s="99"/>
      <c r="NLK116" s="99"/>
      <c r="NLL116" s="99"/>
      <c r="NLM116" s="99"/>
      <c r="NLN116" s="99"/>
      <c r="NLO116" s="99"/>
      <c r="NLP116" s="99"/>
      <c r="NLQ116" s="99"/>
      <c r="NLR116" s="99"/>
      <c r="NLS116" s="99"/>
      <c r="NLT116" s="99"/>
      <c r="NLU116" s="99"/>
      <c r="NLV116" s="99"/>
      <c r="NLW116" s="99"/>
      <c r="NLX116" s="99"/>
      <c r="NLY116" s="99"/>
      <c r="NLZ116" s="99"/>
      <c r="NMA116" s="99"/>
      <c r="NMB116" s="99"/>
      <c r="NMC116" s="99"/>
      <c r="NMD116" s="99"/>
      <c r="NME116" s="99"/>
      <c r="NMF116" s="99"/>
      <c r="NMG116" s="99"/>
      <c r="NMH116" s="99"/>
      <c r="NMI116" s="99"/>
      <c r="NMJ116" s="99"/>
      <c r="NMK116" s="99"/>
      <c r="NML116" s="99"/>
      <c r="NMM116" s="99"/>
      <c r="NMN116" s="99"/>
      <c r="NMO116" s="99"/>
      <c r="NMP116" s="99"/>
      <c r="NMQ116" s="99"/>
      <c r="NMR116" s="99"/>
      <c r="NMS116" s="99"/>
      <c r="NMT116" s="99"/>
      <c r="NMU116" s="99"/>
      <c r="NMV116" s="99"/>
      <c r="NMW116" s="99"/>
      <c r="NMX116" s="99"/>
      <c r="NMY116" s="99"/>
      <c r="NMZ116" s="99"/>
      <c r="NNA116" s="99"/>
      <c r="NNB116" s="99"/>
      <c r="NNC116" s="99"/>
      <c r="NND116" s="99"/>
      <c r="NNE116" s="99"/>
      <c r="NNF116" s="99"/>
      <c r="NNG116" s="99"/>
      <c r="NNH116" s="99"/>
      <c r="NNI116" s="99"/>
      <c r="NNJ116" s="99"/>
      <c r="NNK116" s="99"/>
      <c r="NNL116" s="99"/>
      <c r="NNM116" s="99"/>
      <c r="NNN116" s="99"/>
      <c r="NNO116" s="99"/>
      <c r="NNP116" s="99"/>
      <c r="NNQ116" s="99"/>
      <c r="NNR116" s="99"/>
      <c r="NNS116" s="99"/>
      <c r="NNT116" s="99"/>
      <c r="NNU116" s="99"/>
      <c r="NNV116" s="99"/>
      <c r="NNW116" s="99"/>
      <c r="NNX116" s="99"/>
      <c r="NNY116" s="99"/>
      <c r="NNZ116" s="99"/>
      <c r="NOA116" s="99"/>
      <c r="NOB116" s="99"/>
      <c r="NOC116" s="99"/>
      <c r="NOD116" s="99"/>
      <c r="NOE116" s="99"/>
      <c r="NOF116" s="99"/>
      <c r="NOG116" s="99"/>
      <c r="NOH116" s="99"/>
      <c r="NOI116" s="99"/>
      <c r="NOJ116" s="99"/>
      <c r="NOK116" s="99"/>
      <c r="NOL116" s="99"/>
      <c r="NOM116" s="99"/>
      <c r="NON116" s="99"/>
      <c r="NOO116" s="99"/>
      <c r="NOP116" s="99"/>
      <c r="NOQ116" s="99"/>
      <c r="NOR116" s="99"/>
      <c r="NOS116" s="99"/>
      <c r="NOT116" s="99"/>
      <c r="NOU116" s="99"/>
      <c r="NOV116" s="99"/>
      <c r="NOW116" s="99"/>
      <c r="NOX116" s="99"/>
      <c r="NOY116" s="99"/>
      <c r="NOZ116" s="99"/>
      <c r="NPA116" s="99"/>
      <c r="NPB116" s="99"/>
      <c r="NPC116" s="99"/>
      <c r="NPD116" s="99"/>
      <c r="NPE116" s="99"/>
      <c r="NPF116" s="99"/>
      <c r="NPG116" s="99"/>
      <c r="NPH116" s="99"/>
      <c r="NPI116" s="99"/>
      <c r="NPJ116" s="99"/>
      <c r="NPK116" s="99"/>
      <c r="NPL116" s="99"/>
      <c r="NPM116" s="99"/>
      <c r="NPN116" s="99"/>
      <c r="NPO116" s="99"/>
      <c r="NPP116" s="99"/>
      <c r="NPQ116" s="99"/>
      <c r="NPR116" s="99"/>
      <c r="NPS116" s="99"/>
      <c r="NPT116" s="99"/>
      <c r="NPU116" s="99"/>
      <c r="NPV116" s="99"/>
      <c r="NPW116" s="99"/>
      <c r="NPX116" s="99"/>
      <c r="NPY116" s="99"/>
      <c r="NPZ116" s="99"/>
      <c r="NQA116" s="99"/>
      <c r="NQB116" s="99"/>
      <c r="NQC116" s="99"/>
      <c r="NQD116" s="99"/>
      <c r="NQE116" s="99"/>
      <c r="NQF116" s="99"/>
      <c r="NQG116" s="99"/>
      <c r="NQH116" s="99"/>
      <c r="NQI116" s="99"/>
      <c r="NQJ116" s="99"/>
      <c r="NQK116" s="99"/>
      <c r="NQL116" s="99"/>
      <c r="NQM116" s="99"/>
      <c r="NQN116" s="99"/>
      <c r="NQO116" s="99"/>
      <c r="NQP116" s="99"/>
      <c r="NQQ116" s="99"/>
      <c r="NQR116" s="99"/>
      <c r="NQS116" s="99"/>
      <c r="NQT116" s="99"/>
      <c r="NQU116" s="99"/>
      <c r="NQV116" s="99"/>
      <c r="NQW116" s="99"/>
      <c r="NQX116" s="99"/>
      <c r="NQY116" s="99"/>
      <c r="NQZ116" s="99"/>
      <c r="NRA116" s="99"/>
      <c r="NRB116" s="99"/>
      <c r="NRC116" s="99"/>
      <c r="NRD116" s="99"/>
      <c r="NRE116" s="99"/>
      <c r="NRF116" s="99"/>
      <c r="NRG116" s="99"/>
      <c r="NRH116" s="99"/>
      <c r="NRI116" s="99"/>
      <c r="NRJ116" s="99"/>
      <c r="NRK116" s="99"/>
      <c r="NRL116" s="99"/>
      <c r="NRM116" s="99"/>
      <c r="NRN116" s="99"/>
      <c r="NRO116" s="99"/>
      <c r="NRP116" s="99"/>
      <c r="NRQ116" s="99"/>
      <c r="NRR116" s="99"/>
      <c r="NRS116" s="99"/>
      <c r="NRT116" s="99"/>
      <c r="NRU116" s="99"/>
      <c r="NRV116" s="99"/>
      <c r="NRW116" s="99"/>
      <c r="NRX116" s="99"/>
      <c r="NRY116" s="99"/>
      <c r="NRZ116" s="99"/>
      <c r="NSA116" s="99"/>
      <c r="NSB116" s="99"/>
      <c r="NSC116" s="99"/>
      <c r="NSD116" s="99"/>
      <c r="NSE116" s="99"/>
      <c r="NSF116" s="99"/>
      <c r="NSG116" s="99"/>
      <c r="NSH116" s="99"/>
      <c r="NSI116" s="99"/>
      <c r="NSJ116" s="99"/>
      <c r="NSK116" s="99"/>
      <c r="NSL116" s="99"/>
      <c r="NSM116" s="99"/>
      <c r="NSN116" s="99"/>
      <c r="NSO116" s="99"/>
      <c r="NSP116" s="99"/>
      <c r="NSQ116" s="99"/>
      <c r="NSR116" s="99"/>
      <c r="NSS116" s="99"/>
      <c r="NST116" s="99"/>
      <c r="NSU116" s="99"/>
      <c r="NSV116" s="99"/>
      <c r="NSW116" s="99"/>
      <c r="NSX116" s="99"/>
      <c r="NSY116" s="99"/>
      <c r="NSZ116" s="99"/>
      <c r="NTA116" s="99"/>
      <c r="NTB116" s="99"/>
      <c r="NTC116" s="99"/>
      <c r="NTD116" s="99"/>
      <c r="NTE116" s="99"/>
      <c r="NTF116" s="99"/>
      <c r="NTG116" s="99"/>
      <c r="NTH116" s="99"/>
      <c r="NTI116" s="99"/>
      <c r="NTJ116" s="99"/>
      <c r="NTK116" s="99"/>
      <c r="NTL116" s="99"/>
      <c r="NTM116" s="99"/>
      <c r="NTN116" s="99"/>
      <c r="NTO116" s="99"/>
      <c r="NTP116" s="99"/>
      <c r="NTQ116" s="99"/>
      <c r="NTR116" s="99"/>
      <c r="NTS116" s="99"/>
      <c r="NTT116" s="99"/>
      <c r="NTU116" s="99"/>
      <c r="NTV116" s="99"/>
      <c r="NTW116" s="99"/>
      <c r="NTX116" s="99"/>
      <c r="NTY116" s="99"/>
      <c r="NTZ116" s="99"/>
      <c r="NUA116" s="99"/>
      <c r="NUB116" s="99"/>
      <c r="NUC116" s="99"/>
      <c r="NUD116" s="99"/>
      <c r="NUE116" s="99"/>
      <c r="NUF116" s="99"/>
      <c r="NUG116" s="99"/>
      <c r="NUH116" s="99"/>
      <c r="NUI116" s="99"/>
      <c r="NUJ116" s="99"/>
      <c r="NUK116" s="99"/>
      <c r="NUL116" s="99"/>
      <c r="NUM116" s="99"/>
      <c r="NUN116" s="99"/>
      <c r="NUO116" s="99"/>
      <c r="NUP116" s="99"/>
      <c r="NUQ116" s="99"/>
      <c r="NUR116" s="99"/>
      <c r="NUS116" s="99"/>
      <c r="NUT116" s="99"/>
      <c r="NUU116" s="99"/>
      <c r="NUV116" s="99"/>
      <c r="NUW116" s="99"/>
      <c r="NUX116" s="99"/>
      <c r="NUY116" s="99"/>
      <c r="NUZ116" s="99"/>
      <c r="NVA116" s="99"/>
      <c r="NVB116" s="99"/>
      <c r="NVC116" s="99"/>
      <c r="NVD116" s="99"/>
      <c r="NVE116" s="99"/>
      <c r="NVF116" s="99"/>
      <c r="NVG116" s="99"/>
      <c r="NVH116" s="99"/>
      <c r="NVI116" s="99"/>
      <c r="NVJ116" s="99"/>
      <c r="NVK116" s="99"/>
      <c r="NVL116" s="99"/>
      <c r="NVM116" s="99"/>
      <c r="NVN116" s="99"/>
      <c r="NVO116" s="99"/>
      <c r="NVP116" s="99"/>
      <c r="NVQ116" s="99"/>
      <c r="NVR116" s="99"/>
      <c r="NVS116" s="99"/>
      <c r="NVT116" s="99"/>
      <c r="NVU116" s="99"/>
      <c r="NVV116" s="99"/>
      <c r="NVW116" s="99"/>
      <c r="NVX116" s="99"/>
      <c r="NVY116" s="99"/>
      <c r="NVZ116" s="99"/>
      <c r="NWA116" s="99"/>
      <c r="NWB116" s="99"/>
      <c r="NWC116" s="99"/>
      <c r="NWD116" s="99"/>
      <c r="NWE116" s="99"/>
      <c r="NWF116" s="99"/>
      <c r="NWG116" s="99"/>
      <c r="NWH116" s="99"/>
      <c r="NWI116" s="99"/>
      <c r="NWJ116" s="99"/>
      <c r="NWK116" s="99"/>
      <c r="NWL116" s="99"/>
      <c r="NWM116" s="99"/>
      <c r="NWN116" s="99"/>
      <c r="NWO116" s="99"/>
      <c r="NWP116" s="99"/>
      <c r="NWQ116" s="99"/>
      <c r="NWR116" s="99"/>
      <c r="NWS116" s="99"/>
      <c r="NWT116" s="99"/>
      <c r="NWU116" s="99"/>
      <c r="NWV116" s="99"/>
      <c r="NWW116" s="99"/>
      <c r="NWX116" s="99"/>
      <c r="NWY116" s="99"/>
      <c r="NWZ116" s="99"/>
      <c r="NXA116" s="99"/>
      <c r="NXB116" s="99"/>
      <c r="NXC116" s="99"/>
      <c r="NXD116" s="99"/>
      <c r="NXE116" s="99"/>
      <c r="NXF116" s="99"/>
      <c r="NXG116" s="99"/>
      <c r="NXH116" s="99"/>
      <c r="NXI116" s="99"/>
      <c r="NXJ116" s="99"/>
      <c r="NXK116" s="99"/>
      <c r="NXL116" s="99"/>
      <c r="NXM116" s="99"/>
      <c r="NXN116" s="99"/>
      <c r="NXO116" s="99"/>
      <c r="NXP116" s="99"/>
      <c r="NXQ116" s="99"/>
      <c r="NXR116" s="99"/>
      <c r="NXS116" s="99"/>
      <c r="NXT116" s="99"/>
      <c r="NXU116" s="99"/>
      <c r="NXV116" s="99"/>
      <c r="NXW116" s="99"/>
      <c r="NXX116" s="99"/>
      <c r="NXY116" s="99"/>
      <c r="NXZ116" s="99"/>
      <c r="NYA116" s="99"/>
      <c r="NYB116" s="99"/>
      <c r="NYC116" s="99"/>
      <c r="NYD116" s="99"/>
      <c r="NYE116" s="99"/>
      <c r="NYF116" s="99"/>
      <c r="NYG116" s="99"/>
      <c r="NYH116" s="99"/>
      <c r="NYI116" s="99"/>
      <c r="NYJ116" s="99"/>
      <c r="NYK116" s="99"/>
      <c r="NYL116" s="99"/>
      <c r="NYM116" s="99"/>
      <c r="NYN116" s="99"/>
      <c r="NYO116" s="99"/>
      <c r="NYP116" s="99"/>
      <c r="NYQ116" s="99"/>
      <c r="NYR116" s="99"/>
      <c r="NYS116" s="99"/>
      <c r="NYT116" s="99"/>
      <c r="NYU116" s="99"/>
      <c r="NYV116" s="99"/>
      <c r="NYW116" s="99"/>
      <c r="NYX116" s="99"/>
      <c r="NYY116" s="99"/>
      <c r="NYZ116" s="99"/>
      <c r="NZA116" s="99"/>
      <c r="NZB116" s="99"/>
      <c r="NZC116" s="99"/>
      <c r="NZD116" s="99"/>
      <c r="NZE116" s="99"/>
      <c r="NZF116" s="99"/>
      <c r="NZG116" s="99"/>
      <c r="NZH116" s="99"/>
      <c r="NZI116" s="99"/>
      <c r="NZJ116" s="99"/>
      <c r="NZK116" s="99"/>
      <c r="NZL116" s="99"/>
      <c r="NZM116" s="99"/>
      <c r="NZN116" s="99"/>
      <c r="NZO116" s="99"/>
      <c r="NZP116" s="99"/>
      <c r="NZQ116" s="99"/>
      <c r="NZR116" s="99"/>
      <c r="NZS116" s="99"/>
      <c r="NZT116" s="99"/>
      <c r="NZU116" s="99"/>
      <c r="NZV116" s="99"/>
      <c r="NZW116" s="99"/>
      <c r="NZX116" s="99"/>
      <c r="NZY116" s="99"/>
      <c r="NZZ116" s="99"/>
      <c r="OAA116" s="99"/>
      <c r="OAB116" s="99"/>
      <c r="OAC116" s="99"/>
      <c r="OAD116" s="99"/>
      <c r="OAE116" s="99"/>
      <c r="OAF116" s="99"/>
      <c r="OAG116" s="99"/>
      <c r="OAH116" s="99"/>
      <c r="OAI116" s="99"/>
      <c r="OAJ116" s="99"/>
      <c r="OAK116" s="99"/>
      <c r="OAL116" s="99"/>
      <c r="OAM116" s="99"/>
      <c r="OAN116" s="99"/>
      <c r="OAO116" s="99"/>
      <c r="OAP116" s="99"/>
      <c r="OAQ116" s="99"/>
      <c r="OAR116" s="99"/>
      <c r="OAS116" s="99"/>
      <c r="OAT116" s="99"/>
      <c r="OAU116" s="99"/>
      <c r="OAV116" s="99"/>
      <c r="OAW116" s="99"/>
      <c r="OAX116" s="99"/>
      <c r="OAY116" s="99"/>
      <c r="OAZ116" s="99"/>
      <c r="OBA116" s="99"/>
      <c r="OBB116" s="99"/>
      <c r="OBC116" s="99"/>
      <c r="OBD116" s="99"/>
      <c r="OBE116" s="99"/>
      <c r="OBF116" s="99"/>
      <c r="OBG116" s="99"/>
      <c r="OBH116" s="99"/>
      <c r="OBI116" s="99"/>
      <c r="OBJ116" s="99"/>
      <c r="OBK116" s="99"/>
      <c r="OBL116" s="99"/>
      <c r="OBM116" s="99"/>
      <c r="OBN116" s="99"/>
      <c r="OBO116" s="99"/>
      <c r="OBP116" s="99"/>
      <c r="OBQ116" s="99"/>
      <c r="OBR116" s="99"/>
      <c r="OBS116" s="99"/>
      <c r="OBT116" s="99"/>
      <c r="OBU116" s="99"/>
      <c r="OBV116" s="99"/>
      <c r="OBW116" s="99"/>
      <c r="OBX116" s="99"/>
      <c r="OBY116" s="99"/>
      <c r="OBZ116" s="99"/>
      <c r="OCA116" s="99"/>
      <c r="OCB116" s="99"/>
      <c r="OCC116" s="99"/>
      <c r="OCD116" s="99"/>
      <c r="OCE116" s="99"/>
      <c r="OCF116" s="99"/>
      <c r="OCG116" s="99"/>
      <c r="OCH116" s="99"/>
      <c r="OCI116" s="99"/>
      <c r="OCJ116" s="99"/>
      <c r="OCK116" s="99"/>
      <c r="OCL116" s="99"/>
      <c r="OCM116" s="99"/>
      <c r="OCN116" s="99"/>
      <c r="OCO116" s="99"/>
      <c r="OCP116" s="99"/>
      <c r="OCQ116" s="99"/>
      <c r="OCR116" s="99"/>
      <c r="OCS116" s="99"/>
      <c r="OCT116" s="99"/>
      <c r="OCU116" s="99"/>
      <c r="OCV116" s="99"/>
      <c r="OCW116" s="99"/>
      <c r="OCX116" s="99"/>
      <c r="OCY116" s="99"/>
      <c r="OCZ116" s="99"/>
      <c r="ODA116" s="99"/>
      <c r="ODB116" s="99"/>
      <c r="ODC116" s="99"/>
      <c r="ODD116" s="99"/>
      <c r="ODE116" s="99"/>
      <c r="ODF116" s="99"/>
      <c r="ODG116" s="99"/>
      <c r="ODH116" s="99"/>
      <c r="ODI116" s="99"/>
      <c r="ODJ116" s="99"/>
      <c r="ODK116" s="99"/>
      <c r="ODL116" s="99"/>
      <c r="ODM116" s="99"/>
      <c r="ODN116" s="99"/>
      <c r="ODO116" s="99"/>
      <c r="ODP116" s="99"/>
      <c r="ODQ116" s="99"/>
      <c r="ODR116" s="99"/>
      <c r="ODS116" s="99"/>
      <c r="ODT116" s="99"/>
      <c r="ODU116" s="99"/>
      <c r="ODV116" s="99"/>
      <c r="ODW116" s="99"/>
      <c r="ODX116" s="99"/>
      <c r="ODY116" s="99"/>
      <c r="ODZ116" s="99"/>
      <c r="OEA116" s="99"/>
      <c r="OEB116" s="99"/>
      <c r="OEC116" s="99"/>
      <c r="OED116" s="99"/>
      <c r="OEE116" s="99"/>
      <c r="OEF116" s="99"/>
      <c r="OEG116" s="99"/>
      <c r="OEH116" s="99"/>
      <c r="OEI116" s="99"/>
      <c r="OEJ116" s="99"/>
      <c r="OEK116" s="99"/>
      <c r="OEL116" s="99"/>
      <c r="OEM116" s="99"/>
      <c r="OEN116" s="99"/>
      <c r="OEO116" s="99"/>
      <c r="OEP116" s="99"/>
      <c r="OEQ116" s="99"/>
      <c r="OER116" s="99"/>
      <c r="OES116" s="99"/>
      <c r="OET116" s="99"/>
      <c r="OEU116" s="99"/>
      <c r="OEV116" s="99"/>
      <c r="OEW116" s="99"/>
      <c r="OEX116" s="99"/>
      <c r="OEY116" s="99"/>
      <c r="OEZ116" s="99"/>
      <c r="OFA116" s="99"/>
      <c r="OFB116" s="99"/>
      <c r="OFC116" s="99"/>
      <c r="OFD116" s="99"/>
      <c r="OFE116" s="99"/>
      <c r="OFF116" s="99"/>
      <c r="OFG116" s="99"/>
      <c r="OFH116" s="99"/>
      <c r="OFI116" s="99"/>
      <c r="OFJ116" s="99"/>
      <c r="OFK116" s="99"/>
      <c r="OFL116" s="99"/>
      <c r="OFM116" s="99"/>
      <c r="OFN116" s="99"/>
      <c r="OFO116" s="99"/>
      <c r="OFP116" s="99"/>
      <c r="OFQ116" s="99"/>
      <c r="OFR116" s="99"/>
      <c r="OFS116" s="99"/>
      <c r="OFT116" s="99"/>
      <c r="OFU116" s="99"/>
      <c r="OFV116" s="99"/>
      <c r="OFW116" s="99"/>
      <c r="OFX116" s="99"/>
      <c r="OFY116" s="99"/>
      <c r="OFZ116" s="99"/>
      <c r="OGA116" s="99"/>
      <c r="OGB116" s="99"/>
      <c r="OGC116" s="99"/>
      <c r="OGD116" s="99"/>
      <c r="OGE116" s="99"/>
      <c r="OGF116" s="99"/>
      <c r="OGG116" s="99"/>
      <c r="OGH116" s="99"/>
      <c r="OGI116" s="99"/>
      <c r="OGJ116" s="99"/>
      <c r="OGK116" s="99"/>
      <c r="OGL116" s="99"/>
      <c r="OGM116" s="99"/>
      <c r="OGN116" s="99"/>
      <c r="OGO116" s="99"/>
      <c r="OGP116" s="99"/>
      <c r="OGQ116" s="99"/>
      <c r="OGR116" s="99"/>
      <c r="OGS116" s="99"/>
      <c r="OGT116" s="99"/>
      <c r="OGU116" s="99"/>
      <c r="OGV116" s="99"/>
      <c r="OGW116" s="99"/>
      <c r="OGX116" s="99"/>
      <c r="OGY116" s="99"/>
      <c r="OGZ116" s="99"/>
      <c r="OHA116" s="99"/>
      <c r="OHB116" s="99"/>
      <c r="OHC116" s="99"/>
      <c r="OHD116" s="99"/>
      <c r="OHE116" s="99"/>
      <c r="OHF116" s="99"/>
      <c r="OHG116" s="99"/>
      <c r="OHH116" s="99"/>
      <c r="OHI116" s="99"/>
      <c r="OHJ116" s="99"/>
      <c r="OHK116" s="99"/>
      <c r="OHL116" s="99"/>
      <c r="OHM116" s="99"/>
      <c r="OHN116" s="99"/>
      <c r="OHO116" s="99"/>
      <c r="OHP116" s="99"/>
      <c r="OHQ116" s="99"/>
      <c r="OHR116" s="99"/>
      <c r="OHS116" s="99"/>
      <c r="OHT116" s="99"/>
      <c r="OHU116" s="99"/>
      <c r="OHV116" s="99"/>
      <c r="OHW116" s="99"/>
      <c r="OHX116" s="99"/>
      <c r="OHY116" s="99"/>
      <c r="OHZ116" s="99"/>
      <c r="OIA116" s="99"/>
      <c r="OIB116" s="99"/>
      <c r="OIC116" s="99"/>
      <c r="OID116" s="99"/>
      <c r="OIE116" s="99"/>
      <c r="OIF116" s="99"/>
      <c r="OIG116" s="99"/>
      <c r="OIH116" s="99"/>
      <c r="OII116" s="99"/>
      <c r="OIJ116" s="99"/>
      <c r="OIK116" s="99"/>
      <c r="OIL116" s="99"/>
      <c r="OIM116" s="99"/>
      <c r="OIN116" s="99"/>
      <c r="OIO116" s="99"/>
      <c r="OIP116" s="99"/>
      <c r="OIQ116" s="99"/>
      <c r="OIR116" s="99"/>
      <c r="OIS116" s="99"/>
      <c r="OIT116" s="99"/>
      <c r="OIU116" s="99"/>
      <c r="OIV116" s="99"/>
      <c r="OIW116" s="99"/>
      <c r="OIX116" s="99"/>
      <c r="OIY116" s="99"/>
      <c r="OIZ116" s="99"/>
      <c r="OJA116" s="99"/>
      <c r="OJB116" s="99"/>
      <c r="OJC116" s="99"/>
      <c r="OJD116" s="99"/>
      <c r="OJE116" s="99"/>
      <c r="OJF116" s="99"/>
      <c r="OJG116" s="99"/>
      <c r="OJH116" s="99"/>
      <c r="OJI116" s="99"/>
      <c r="OJJ116" s="99"/>
      <c r="OJK116" s="99"/>
      <c r="OJL116" s="99"/>
      <c r="OJM116" s="99"/>
      <c r="OJN116" s="99"/>
      <c r="OJO116" s="99"/>
      <c r="OJP116" s="99"/>
      <c r="OJQ116" s="99"/>
      <c r="OJR116" s="99"/>
      <c r="OJS116" s="99"/>
      <c r="OJT116" s="99"/>
      <c r="OJU116" s="99"/>
      <c r="OJV116" s="99"/>
      <c r="OJW116" s="99"/>
      <c r="OJX116" s="99"/>
      <c r="OJY116" s="99"/>
      <c r="OJZ116" s="99"/>
      <c r="OKA116" s="99"/>
      <c r="OKB116" s="99"/>
      <c r="OKC116" s="99"/>
      <c r="OKD116" s="99"/>
      <c r="OKE116" s="99"/>
      <c r="OKF116" s="99"/>
      <c r="OKG116" s="99"/>
      <c r="OKH116" s="99"/>
      <c r="OKI116" s="99"/>
      <c r="OKJ116" s="99"/>
      <c r="OKK116" s="99"/>
      <c r="OKL116" s="99"/>
      <c r="OKM116" s="99"/>
      <c r="OKN116" s="99"/>
      <c r="OKO116" s="99"/>
      <c r="OKP116" s="99"/>
      <c r="OKQ116" s="99"/>
      <c r="OKR116" s="99"/>
      <c r="OKS116" s="99"/>
      <c r="OKT116" s="99"/>
      <c r="OKU116" s="99"/>
      <c r="OKV116" s="99"/>
      <c r="OKW116" s="99"/>
      <c r="OKX116" s="99"/>
      <c r="OKY116" s="99"/>
      <c r="OKZ116" s="99"/>
      <c r="OLA116" s="99"/>
      <c r="OLB116" s="99"/>
      <c r="OLC116" s="99"/>
      <c r="OLD116" s="99"/>
      <c r="OLE116" s="99"/>
      <c r="OLF116" s="99"/>
      <c r="OLG116" s="99"/>
      <c r="OLH116" s="99"/>
      <c r="OLI116" s="99"/>
      <c r="OLJ116" s="99"/>
      <c r="OLK116" s="99"/>
      <c r="OLL116" s="99"/>
      <c r="OLM116" s="99"/>
      <c r="OLN116" s="99"/>
      <c r="OLO116" s="99"/>
      <c r="OLP116" s="99"/>
      <c r="OLQ116" s="99"/>
      <c r="OLR116" s="99"/>
      <c r="OLS116" s="99"/>
      <c r="OLT116" s="99"/>
      <c r="OLU116" s="99"/>
      <c r="OLV116" s="99"/>
      <c r="OLW116" s="99"/>
      <c r="OLX116" s="99"/>
      <c r="OLY116" s="99"/>
      <c r="OLZ116" s="99"/>
      <c r="OMA116" s="99"/>
      <c r="OMB116" s="99"/>
      <c r="OMC116" s="99"/>
      <c r="OMD116" s="99"/>
      <c r="OME116" s="99"/>
      <c r="OMF116" s="99"/>
      <c r="OMG116" s="99"/>
      <c r="OMH116" s="99"/>
      <c r="OMI116" s="99"/>
      <c r="OMJ116" s="99"/>
      <c r="OMK116" s="99"/>
      <c r="OML116" s="99"/>
      <c r="OMM116" s="99"/>
      <c r="OMN116" s="99"/>
      <c r="OMO116" s="99"/>
      <c r="OMP116" s="99"/>
      <c r="OMQ116" s="99"/>
      <c r="OMR116" s="99"/>
      <c r="OMS116" s="99"/>
      <c r="OMT116" s="99"/>
      <c r="OMU116" s="99"/>
      <c r="OMV116" s="99"/>
      <c r="OMW116" s="99"/>
      <c r="OMX116" s="99"/>
      <c r="OMY116" s="99"/>
      <c r="OMZ116" s="99"/>
      <c r="ONA116" s="99"/>
      <c r="ONB116" s="99"/>
      <c r="ONC116" s="99"/>
      <c r="OND116" s="99"/>
      <c r="ONE116" s="99"/>
      <c r="ONF116" s="99"/>
      <c r="ONG116" s="99"/>
      <c r="ONH116" s="99"/>
      <c r="ONI116" s="99"/>
      <c r="ONJ116" s="99"/>
      <c r="ONK116" s="99"/>
      <c r="ONL116" s="99"/>
      <c r="ONM116" s="99"/>
      <c r="ONN116" s="99"/>
      <c r="ONO116" s="99"/>
      <c r="ONP116" s="99"/>
      <c r="ONQ116" s="99"/>
      <c r="ONR116" s="99"/>
      <c r="ONS116" s="99"/>
      <c r="ONT116" s="99"/>
      <c r="ONU116" s="99"/>
      <c r="ONV116" s="99"/>
      <c r="ONW116" s="99"/>
      <c r="ONX116" s="99"/>
      <c r="ONY116" s="99"/>
      <c r="ONZ116" s="99"/>
      <c r="OOA116" s="99"/>
      <c r="OOB116" s="99"/>
      <c r="OOC116" s="99"/>
      <c r="OOD116" s="99"/>
      <c r="OOE116" s="99"/>
      <c r="OOF116" s="99"/>
      <c r="OOG116" s="99"/>
      <c r="OOH116" s="99"/>
      <c r="OOI116" s="99"/>
      <c r="OOJ116" s="99"/>
      <c r="OOK116" s="99"/>
      <c r="OOL116" s="99"/>
      <c r="OOM116" s="99"/>
      <c r="OON116" s="99"/>
      <c r="OOO116" s="99"/>
      <c r="OOP116" s="99"/>
      <c r="OOQ116" s="99"/>
      <c r="OOR116" s="99"/>
      <c r="OOS116" s="99"/>
      <c r="OOT116" s="99"/>
      <c r="OOU116" s="99"/>
      <c r="OOV116" s="99"/>
      <c r="OOW116" s="99"/>
      <c r="OOX116" s="99"/>
      <c r="OOY116" s="99"/>
      <c r="OOZ116" s="99"/>
      <c r="OPA116" s="99"/>
      <c r="OPB116" s="99"/>
      <c r="OPC116" s="99"/>
      <c r="OPD116" s="99"/>
      <c r="OPE116" s="99"/>
      <c r="OPF116" s="99"/>
      <c r="OPG116" s="99"/>
      <c r="OPH116" s="99"/>
      <c r="OPI116" s="99"/>
      <c r="OPJ116" s="99"/>
      <c r="OPK116" s="99"/>
      <c r="OPL116" s="99"/>
      <c r="OPM116" s="99"/>
      <c r="OPN116" s="99"/>
      <c r="OPO116" s="99"/>
      <c r="OPP116" s="99"/>
      <c r="OPQ116" s="99"/>
      <c r="OPR116" s="99"/>
      <c r="OPS116" s="99"/>
      <c r="OPT116" s="99"/>
      <c r="OPU116" s="99"/>
      <c r="OPV116" s="99"/>
      <c r="OPW116" s="99"/>
      <c r="OPX116" s="99"/>
      <c r="OPY116" s="99"/>
      <c r="OPZ116" s="99"/>
      <c r="OQA116" s="99"/>
      <c r="OQB116" s="99"/>
      <c r="OQC116" s="99"/>
      <c r="OQD116" s="99"/>
      <c r="OQE116" s="99"/>
      <c r="OQF116" s="99"/>
      <c r="OQG116" s="99"/>
      <c r="OQH116" s="99"/>
      <c r="OQI116" s="99"/>
      <c r="OQJ116" s="99"/>
      <c r="OQK116" s="99"/>
      <c r="OQL116" s="99"/>
      <c r="OQM116" s="99"/>
      <c r="OQN116" s="99"/>
      <c r="OQO116" s="99"/>
      <c r="OQP116" s="99"/>
      <c r="OQQ116" s="99"/>
      <c r="OQR116" s="99"/>
      <c r="OQS116" s="99"/>
      <c r="OQT116" s="99"/>
      <c r="OQU116" s="99"/>
      <c r="OQV116" s="99"/>
      <c r="OQW116" s="99"/>
      <c r="OQX116" s="99"/>
      <c r="OQY116" s="99"/>
      <c r="OQZ116" s="99"/>
      <c r="ORA116" s="99"/>
      <c r="ORB116" s="99"/>
      <c r="ORC116" s="99"/>
      <c r="ORD116" s="99"/>
      <c r="ORE116" s="99"/>
      <c r="ORF116" s="99"/>
      <c r="ORG116" s="99"/>
      <c r="ORH116" s="99"/>
      <c r="ORI116" s="99"/>
      <c r="ORJ116" s="99"/>
      <c r="ORK116" s="99"/>
      <c r="ORL116" s="99"/>
      <c r="ORM116" s="99"/>
      <c r="ORN116" s="99"/>
      <c r="ORO116" s="99"/>
      <c r="ORP116" s="99"/>
      <c r="ORQ116" s="99"/>
      <c r="ORR116" s="99"/>
      <c r="ORS116" s="99"/>
      <c r="ORT116" s="99"/>
      <c r="ORU116" s="99"/>
      <c r="ORV116" s="99"/>
      <c r="ORW116" s="99"/>
      <c r="ORX116" s="99"/>
      <c r="ORY116" s="99"/>
      <c r="ORZ116" s="99"/>
      <c r="OSA116" s="99"/>
      <c r="OSB116" s="99"/>
      <c r="OSC116" s="99"/>
      <c r="OSD116" s="99"/>
      <c r="OSE116" s="99"/>
      <c r="OSF116" s="99"/>
      <c r="OSG116" s="99"/>
      <c r="OSH116" s="99"/>
      <c r="OSI116" s="99"/>
      <c r="OSJ116" s="99"/>
      <c r="OSK116" s="99"/>
      <c r="OSL116" s="99"/>
      <c r="OSM116" s="99"/>
      <c r="OSN116" s="99"/>
      <c r="OSO116" s="99"/>
      <c r="OSP116" s="99"/>
      <c r="OSQ116" s="99"/>
      <c r="OSR116" s="99"/>
      <c r="OSS116" s="99"/>
      <c r="OST116" s="99"/>
      <c r="OSU116" s="99"/>
      <c r="OSV116" s="99"/>
      <c r="OSW116" s="99"/>
      <c r="OSX116" s="99"/>
      <c r="OSY116" s="99"/>
      <c r="OSZ116" s="99"/>
      <c r="OTA116" s="99"/>
      <c r="OTB116" s="99"/>
      <c r="OTC116" s="99"/>
      <c r="OTD116" s="99"/>
      <c r="OTE116" s="99"/>
      <c r="OTF116" s="99"/>
      <c r="OTG116" s="99"/>
      <c r="OTH116" s="99"/>
      <c r="OTI116" s="99"/>
      <c r="OTJ116" s="99"/>
      <c r="OTK116" s="99"/>
      <c r="OTL116" s="99"/>
      <c r="OTM116" s="99"/>
      <c r="OTN116" s="99"/>
      <c r="OTO116" s="99"/>
      <c r="OTP116" s="99"/>
      <c r="OTQ116" s="99"/>
      <c r="OTR116" s="99"/>
      <c r="OTS116" s="99"/>
      <c r="OTT116" s="99"/>
      <c r="OTU116" s="99"/>
      <c r="OTV116" s="99"/>
      <c r="OTW116" s="99"/>
      <c r="OTX116" s="99"/>
      <c r="OTY116" s="99"/>
      <c r="OTZ116" s="99"/>
      <c r="OUA116" s="99"/>
      <c r="OUB116" s="99"/>
      <c r="OUC116" s="99"/>
      <c r="OUD116" s="99"/>
      <c r="OUE116" s="99"/>
      <c r="OUF116" s="99"/>
      <c r="OUG116" s="99"/>
      <c r="OUH116" s="99"/>
      <c r="OUI116" s="99"/>
      <c r="OUJ116" s="99"/>
      <c r="OUK116" s="99"/>
      <c r="OUL116" s="99"/>
      <c r="OUM116" s="99"/>
      <c r="OUN116" s="99"/>
      <c r="OUO116" s="99"/>
      <c r="OUP116" s="99"/>
      <c r="OUQ116" s="99"/>
      <c r="OUR116" s="99"/>
      <c r="OUS116" s="99"/>
      <c r="OUT116" s="99"/>
      <c r="OUU116" s="99"/>
      <c r="OUV116" s="99"/>
      <c r="OUW116" s="99"/>
      <c r="OUX116" s="99"/>
      <c r="OUY116" s="99"/>
      <c r="OUZ116" s="99"/>
      <c r="OVA116" s="99"/>
      <c r="OVB116" s="99"/>
      <c r="OVC116" s="99"/>
      <c r="OVD116" s="99"/>
      <c r="OVE116" s="99"/>
      <c r="OVF116" s="99"/>
      <c r="OVG116" s="99"/>
      <c r="OVH116" s="99"/>
      <c r="OVI116" s="99"/>
      <c r="OVJ116" s="99"/>
      <c r="OVK116" s="99"/>
      <c r="OVL116" s="99"/>
      <c r="OVM116" s="99"/>
      <c r="OVN116" s="99"/>
      <c r="OVO116" s="99"/>
      <c r="OVP116" s="99"/>
      <c r="OVQ116" s="99"/>
      <c r="OVR116" s="99"/>
      <c r="OVS116" s="99"/>
      <c r="OVT116" s="99"/>
      <c r="OVU116" s="99"/>
      <c r="OVV116" s="99"/>
      <c r="OVW116" s="99"/>
      <c r="OVX116" s="99"/>
      <c r="OVY116" s="99"/>
      <c r="OVZ116" s="99"/>
      <c r="OWA116" s="99"/>
      <c r="OWB116" s="99"/>
      <c r="OWC116" s="99"/>
      <c r="OWD116" s="99"/>
      <c r="OWE116" s="99"/>
      <c r="OWF116" s="99"/>
      <c r="OWG116" s="99"/>
      <c r="OWH116" s="99"/>
      <c r="OWI116" s="99"/>
      <c r="OWJ116" s="99"/>
      <c r="OWK116" s="99"/>
      <c r="OWL116" s="99"/>
      <c r="OWM116" s="99"/>
      <c r="OWN116" s="99"/>
      <c r="OWO116" s="99"/>
      <c r="OWP116" s="99"/>
      <c r="OWQ116" s="99"/>
      <c r="OWR116" s="99"/>
      <c r="OWS116" s="99"/>
      <c r="OWT116" s="99"/>
      <c r="OWU116" s="99"/>
      <c r="OWV116" s="99"/>
      <c r="OWW116" s="99"/>
      <c r="OWX116" s="99"/>
      <c r="OWY116" s="99"/>
      <c r="OWZ116" s="99"/>
      <c r="OXA116" s="99"/>
      <c r="OXB116" s="99"/>
      <c r="OXC116" s="99"/>
      <c r="OXD116" s="99"/>
      <c r="OXE116" s="99"/>
      <c r="OXF116" s="99"/>
      <c r="OXG116" s="99"/>
      <c r="OXH116" s="99"/>
      <c r="OXI116" s="99"/>
      <c r="OXJ116" s="99"/>
      <c r="OXK116" s="99"/>
      <c r="OXL116" s="99"/>
      <c r="OXM116" s="99"/>
      <c r="OXN116" s="99"/>
      <c r="OXO116" s="99"/>
      <c r="OXP116" s="99"/>
      <c r="OXQ116" s="99"/>
      <c r="OXR116" s="99"/>
      <c r="OXS116" s="99"/>
      <c r="OXT116" s="99"/>
      <c r="OXU116" s="99"/>
      <c r="OXV116" s="99"/>
      <c r="OXW116" s="99"/>
      <c r="OXX116" s="99"/>
      <c r="OXY116" s="99"/>
      <c r="OXZ116" s="99"/>
      <c r="OYA116" s="99"/>
      <c r="OYB116" s="99"/>
      <c r="OYC116" s="99"/>
      <c r="OYD116" s="99"/>
      <c r="OYE116" s="99"/>
      <c r="OYF116" s="99"/>
      <c r="OYG116" s="99"/>
      <c r="OYH116" s="99"/>
      <c r="OYI116" s="99"/>
      <c r="OYJ116" s="99"/>
      <c r="OYK116" s="99"/>
      <c r="OYL116" s="99"/>
      <c r="OYM116" s="99"/>
      <c r="OYN116" s="99"/>
      <c r="OYO116" s="99"/>
      <c r="OYP116" s="99"/>
      <c r="OYQ116" s="99"/>
      <c r="OYR116" s="99"/>
      <c r="OYS116" s="99"/>
      <c r="OYT116" s="99"/>
      <c r="OYU116" s="99"/>
      <c r="OYV116" s="99"/>
      <c r="OYW116" s="99"/>
      <c r="OYX116" s="99"/>
      <c r="OYY116" s="99"/>
      <c r="OYZ116" s="99"/>
      <c r="OZA116" s="99"/>
      <c r="OZB116" s="99"/>
      <c r="OZC116" s="99"/>
      <c r="OZD116" s="99"/>
      <c r="OZE116" s="99"/>
      <c r="OZF116" s="99"/>
      <c r="OZG116" s="99"/>
      <c r="OZH116" s="99"/>
      <c r="OZI116" s="99"/>
      <c r="OZJ116" s="99"/>
      <c r="OZK116" s="99"/>
      <c r="OZL116" s="99"/>
      <c r="OZM116" s="99"/>
      <c r="OZN116" s="99"/>
      <c r="OZO116" s="99"/>
      <c r="OZP116" s="99"/>
      <c r="OZQ116" s="99"/>
      <c r="OZR116" s="99"/>
      <c r="OZS116" s="99"/>
      <c r="OZT116" s="99"/>
      <c r="OZU116" s="99"/>
      <c r="OZV116" s="99"/>
      <c r="OZW116" s="99"/>
      <c r="OZX116" s="99"/>
      <c r="OZY116" s="99"/>
      <c r="OZZ116" s="99"/>
      <c r="PAA116" s="99"/>
      <c r="PAB116" s="99"/>
      <c r="PAC116" s="99"/>
      <c r="PAD116" s="99"/>
      <c r="PAE116" s="99"/>
      <c r="PAF116" s="99"/>
      <c r="PAG116" s="99"/>
      <c r="PAH116" s="99"/>
      <c r="PAI116" s="99"/>
      <c r="PAJ116" s="99"/>
      <c r="PAK116" s="99"/>
      <c r="PAL116" s="99"/>
      <c r="PAM116" s="99"/>
      <c r="PAN116" s="99"/>
      <c r="PAO116" s="99"/>
      <c r="PAP116" s="99"/>
      <c r="PAQ116" s="99"/>
      <c r="PAR116" s="99"/>
      <c r="PAS116" s="99"/>
      <c r="PAT116" s="99"/>
      <c r="PAU116" s="99"/>
      <c r="PAV116" s="99"/>
      <c r="PAW116" s="99"/>
      <c r="PAX116" s="99"/>
      <c r="PAY116" s="99"/>
      <c r="PAZ116" s="99"/>
      <c r="PBA116" s="99"/>
      <c r="PBB116" s="99"/>
      <c r="PBC116" s="99"/>
      <c r="PBD116" s="99"/>
      <c r="PBE116" s="99"/>
      <c r="PBF116" s="99"/>
      <c r="PBG116" s="99"/>
      <c r="PBH116" s="99"/>
      <c r="PBI116" s="99"/>
      <c r="PBJ116" s="99"/>
      <c r="PBK116" s="99"/>
      <c r="PBL116" s="99"/>
      <c r="PBM116" s="99"/>
      <c r="PBN116" s="99"/>
      <c r="PBO116" s="99"/>
      <c r="PBP116" s="99"/>
      <c r="PBQ116" s="99"/>
      <c r="PBR116" s="99"/>
      <c r="PBS116" s="99"/>
      <c r="PBT116" s="99"/>
      <c r="PBU116" s="99"/>
      <c r="PBV116" s="99"/>
      <c r="PBW116" s="99"/>
      <c r="PBX116" s="99"/>
      <c r="PBY116" s="99"/>
      <c r="PBZ116" s="99"/>
      <c r="PCA116" s="99"/>
      <c r="PCB116" s="99"/>
      <c r="PCC116" s="99"/>
      <c r="PCD116" s="99"/>
      <c r="PCE116" s="99"/>
      <c r="PCF116" s="99"/>
      <c r="PCG116" s="99"/>
      <c r="PCH116" s="99"/>
      <c r="PCI116" s="99"/>
      <c r="PCJ116" s="99"/>
      <c r="PCK116" s="99"/>
      <c r="PCL116" s="99"/>
      <c r="PCM116" s="99"/>
      <c r="PCN116" s="99"/>
      <c r="PCO116" s="99"/>
      <c r="PCP116" s="99"/>
      <c r="PCQ116" s="99"/>
      <c r="PCR116" s="99"/>
      <c r="PCS116" s="99"/>
      <c r="PCT116" s="99"/>
      <c r="PCU116" s="99"/>
      <c r="PCV116" s="99"/>
      <c r="PCW116" s="99"/>
      <c r="PCX116" s="99"/>
      <c r="PCY116" s="99"/>
      <c r="PCZ116" s="99"/>
      <c r="PDA116" s="99"/>
      <c r="PDB116" s="99"/>
      <c r="PDC116" s="99"/>
      <c r="PDD116" s="99"/>
      <c r="PDE116" s="99"/>
      <c r="PDF116" s="99"/>
      <c r="PDG116" s="99"/>
      <c r="PDH116" s="99"/>
      <c r="PDI116" s="99"/>
      <c r="PDJ116" s="99"/>
      <c r="PDK116" s="99"/>
      <c r="PDL116" s="99"/>
      <c r="PDM116" s="99"/>
      <c r="PDN116" s="99"/>
      <c r="PDO116" s="99"/>
      <c r="PDP116" s="99"/>
      <c r="PDQ116" s="99"/>
      <c r="PDR116" s="99"/>
      <c r="PDS116" s="99"/>
      <c r="PDT116" s="99"/>
      <c r="PDU116" s="99"/>
      <c r="PDV116" s="99"/>
      <c r="PDW116" s="99"/>
      <c r="PDX116" s="99"/>
      <c r="PDY116" s="99"/>
      <c r="PDZ116" s="99"/>
      <c r="PEA116" s="99"/>
      <c r="PEB116" s="99"/>
      <c r="PEC116" s="99"/>
      <c r="PED116" s="99"/>
      <c r="PEE116" s="99"/>
      <c r="PEF116" s="99"/>
      <c r="PEG116" s="99"/>
      <c r="PEH116" s="99"/>
      <c r="PEI116" s="99"/>
      <c r="PEJ116" s="99"/>
      <c r="PEK116" s="99"/>
      <c r="PEL116" s="99"/>
      <c r="PEM116" s="99"/>
      <c r="PEN116" s="99"/>
      <c r="PEO116" s="99"/>
      <c r="PEP116" s="99"/>
      <c r="PEQ116" s="99"/>
      <c r="PER116" s="99"/>
      <c r="PES116" s="99"/>
      <c r="PET116" s="99"/>
      <c r="PEU116" s="99"/>
      <c r="PEV116" s="99"/>
      <c r="PEW116" s="99"/>
      <c r="PEX116" s="99"/>
      <c r="PEY116" s="99"/>
      <c r="PEZ116" s="99"/>
      <c r="PFA116" s="99"/>
      <c r="PFB116" s="99"/>
      <c r="PFC116" s="99"/>
      <c r="PFD116" s="99"/>
      <c r="PFE116" s="99"/>
      <c r="PFF116" s="99"/>
      <c r="PFG116" s="99"/>
      <c r="PFH116" s="99"/>
      <c r="PFI116" s="99"/>
      <c r="PFJ116" s="99"/>
      <c r="PFK116" s="99"/>
      <c r="PFL116" s="99"/>
      <c r="PFM116" s="99"/>
      <c r="PFN116" s="99"/>
      <c r="PFO116" s="99"/>
      <c r="PFP116" s="99"/>
      <c r="PFQ116" s="99"/>
      <c r="PFR116" s="99"/>
      <c r="PFS116" s="99"/>
      <c r="PFT116" s="99"/>
      <c r="PFU116" s="99"/>
      <c r="PFV116" s="99"/>
      <c r="PFW116" s="99"/>
      <c r="PFX116" s="99"/>
      <c r="PFY116" s="99"/>
      <c r="PFZ116" s="99"/>
      <c r="PGA116" s="99"/>
      <c r="PGB116" s="99"/>
      <c r="PGC116" s="99"/>
      <c r="PGD116" s="99"/>
      <c r="PGE116" s="99"/>
      <c r="PGF116" s="99"/>
      <c r="PGG116" s="99"/>
      <c r="PGH116" s="99"/>
      <c r="PGI116" s="99"/>
      <c r="PGJ116" s="99"/>
      <c r="PGK116" s="99"/>
      <c r="PGL116" s="99"/>
      <c r="PGM116" s="99"/>
      <c r="PGN116" s="99"/>
      <c r="PGO116" s="99"/>
      <c r="PGP116" s="99"/>
      <c r="PGQ116" s="99"/>
      <c r="PGR116" s="99"/>
      <c r="PGS116" s="99"/>
      <c r="PGT116" s="99"/>
      <c r="PGU116" s="99"/>
      <c r="PGV116" s="99"/>
      <c r="PGW116" s="99"/>
      <c r="PGX116" s="99"/>
      <c r="PGY116" s="99"/>
      <c r="PGZ116" s="99"/>
      <c r="PHA116" s="99"/>
      <c r="PHB116" s="99"/>
      <c r="PHC116" s="99"/>
      <c r="PHD116" s="99"/>
      <c r="PHE116" s="99"/>
      <c r="PHF116" s="99"/>
      <c r="PHG116" s="99"/>
      <c r="PHH116" s="99"/>
      <c r="PHI116" s="99"/>
      <c r="PHJ116" s="99"/>
      <c r="PHK116" s="99"/>
      <c r="PHL116" s="99"/>
      <c r="PHM116" s="99"/>
      <c r="PHN116" s="99"/>
      <c r="PHO116" s="99"/>
      <c r="PHP116" s="99"/>
      <c r="PHQ116" s="99"/>
      <c r="PHR116" s="99"/>
      <c r="PHS116" s="99"/>
      <c r="PHT116" s="99"/>
      <c r="PHU116" s="99"/>
      <c r="PHV116" s="99"/>
      <c r="PHW116" s="99"/>
      <c r="PHX116" s="99"/>
      <c r="PHY116" s="99"/>
      <c r="PHZ116" s="99"/>
      <c r="PIA116" s="99"/>
      <c r="PIB116" s="99"/>
      <c r="PIC116" s="99"/>
      <c r="PID116" s="99"/>
      <c r="PIE116" s="99"/>
      <c r="PIF116" s="99"/>
      <c r="PIG116" s="99"/>
      <c r="PIH116" s="99"/>
      <c r="PII116" s="99"/>
      <c r="PIJ116" s="99"/>
      <c r="PIK116" s="99"/>
      <c r="PIL116" s="99"/>
      <c r="PIM116" s="99"/>
      <c r="PIN116" s="99"/>
      <c r="PIO116" s="99"/>
      <c r="PIP116" s="99"/>
      <c r="PIQ116" s="99"/>
      <c r="PIR116" s="99"/>
      <c r="PIS116" s="99"/>
      <c r="PIT116" s="99"/>
      <c r="PIU116" s="99"/>
      <c r="PIV116" s="99"/>
      <c r="PIW116" s="99"/>
      <c r="PIX116" s="99"/>
      <c r="PIY116" s="99"/>
      <c r="PIZ116" s="99"/>
      <c r="PJA116" s="99"/>
      <c r="PJB116" s="99"/>
      <c r="PJC116" s="99"/>
      <c r="PJD116" s="99"/>
      <c r="PJE116" s="99"/>
      <c r="PJF116" s="99"/>
      <c r="PJG116" s="99"/>
      <c r="PJH116" s="99"/>
      <c r="PJI116" s="99"/>
      <c r="PJJ116" s="99"/>
      <c r="PJK116" s="99"/>
      <c r="PJL116" s="99"/>
      <c r="PJM116" s="99"/>
      <c r="PJN116" s="99"/>
      <c r="PJO116" s="99"/>
      <c r="PJP116" s="99"/>
      <c r="PJQ116" s="99"/>
      <c r="PJR116" s="99"/>
      <c r="PJS116" s="99"/>
      <c r="PJT116" s="99"/>
      <c r="PJU116" s="99"/>
      <c r="PJV116" s="99"/>
      <c r="PJW116" s="99"/>
      <c r="PJX116" s="99"/>
      <c r="PJY116" s="99"/>
      <c r="PJZ116" s="99"/>
      <c r="PKA116" s="99"/>
      <c r="PKB116" s="99"/>
      <c r="PKC116" s="99"/>
      <c r="PKD116" s="99"/>
      <c r="PKE116" s="99"/>
      <c r="PKF116" s="99"/>
      <c r="PKG116" s="99"/>
      <c r="PKH116" s="99"/>
      <c r="PKI116" s="99"/>
      <c r="PKJ116" s="99"/>
      <c r="PKK116" s="99"/>
      <c r="PKL116" s="99"/>
      <c r="PKM116" s="99"/>
      <c r="PKN116" s="99"/>
      <c r="PKO116" s="99"/>
      <c r="PKP116" s="99"/>
      <c r="PKQ116" s="99"/>
      <c r="PKR116" s="99"/>
      <c r="PKS116" s="99"/>
      <c r="PKT116" s="99"/>
      <c r="PKU116" s="99"/>
      <c r="PKV116" s="99"/>
      <c r="PKW116" s="99"/>
      <c r="PKX116" s="99"/>
      <c r="PKY116" s="99"/>
      <c r="PKZ116" s="99"/>
      <c r="PLA116" s="99"/>
      <c r="PLB116" s="99"/>
      <c r="PLC116" s="99"/>
      <c r="PLD116" s="99"/>
      <c r="PLE116" s="99"/>
      <c r="PLF116" s="99"/>
      <c r="PLG116" s="99"/>
      <c r="PLH116" s="99"/>
      <c r="PLI116" s="99"/>
      <c r="PLJ116" s="99"/>
      <c r="PLK116" s="99"/>
      <c r="PLL116" s="99"/>
      <c r="PLM116" s="99"/>
      <c r="PLN116" s="99"/>
      <c r="PLO116" s="99"/>
      <c r="PLP116" s="99"/>
      <c r="PLQ116" s="99"/>
      <c r="PLR116" s="99"/>
      <c r="PLS116" s="99"/>
      <c r="PLT116" s="99"/>
      <c r="PLU116" s="99"/>
      <c r="PLV116" s="99"/>
      <c r="PLW116" s="99"/>
      <c r="PLX116" s="99"/>
      <c r="PLY116" s="99"/>
      <c r="PLZ116" s="99"/>
      <c r="PMA116" s="99"/>
      <c r="PMB116" s="99"/>
      <c r="PMC116" s="99"/>
      <c r="PMD116" s="99"/>
      <c r="PME116" s="99"/>
      <c r="PMF116" s="99"/>
      <c r="PMG116" s="99"/>
      <c r="PMH116" s="99"/>
      <c r="PMI116" s="99"/>
      <c r="PMJ116" s="99"/>
      <c r="PMK116" s="99"/>
      <c r="PML116" s="99"/>
      <c r="PMM116" s="99"/>
      <c r="PMN116" s="99"/>
      <c r="PMO116" s="99"/>
      <c r="PMP116" s="99"/>
      <c r="PMQ116" s="99"/>
      <c r="PMR116" s="99"/>
      <c r="PMS116" s="99"/>
      <c r="PMT116" s="99"/>
      <c r="PMU116" s="99"/>
      <c r="PMV116" s="99"/>
      <c r="PMW116" s="99"/>
      <c r="PMX116" s="99"/>
      <c r="PMY116" s="99"/>
      <c r="PMZ116" s="99"/>
      <c r="PNA116" s="99"/>
      <c r="PNB116" s="99"/>
      <c r="PNC116" s="99"/>
      <c r="PND116" s="99"/>
      <c r="PNE116" s="99"/>
      <c r="PNF116" s="99"/>
      <c r="PNG116" s="99"/>
      <c r="PNH116" s="99"/>
      <c r="PNI116" s="99"/>
      <c r="PNJ116" s="99"/>
      <c r="PNK116" s="99"/>
      <c r="PNL116" s="99"/>
      <c r="PNM116" s="99"/>
      <c r="PNN116" s="99"/>
      <c r="PNO116" s="99"/>
      <c r="PNP116" s="99"/>
      <c r="PNQ116" s="99"/>
      <c r="PNR116" s="99"/>
      <c r="PNS116" s="99"/>
      <c r="PNT116" s="99"/>
      <c r="PNU116" s="99"/>
      <c r="PNV116" s="99"/>
      <c r="PNW116" s="99"/>
      <c r="PNX116" s="99"/>
      <c r="PNY116" s="99"/>
      <c r="PNZ116" s="99"/>
      <c r="POA116" s="99"/>
      <c r="POB116" s="99"/>
      <c r="POC116" s="99"/>
      <c r="POD116" s="99"/>
      <c r="POE116" s="99"/>
      <c r="POF116" s="99"/>
      <c r="POG116" s="99"/>
      <c r="POH116" s="99"/>
      <c r="POI116" s="99"/>
      <c r="POJ116" s="99"/>
      <c r="POK116" s="99"/>
      <c r="POL116" s="99"/>
      <c r="POM116" s="99"/>
      <c r="PON116" s="99"/>
      <c r="POO116" s="99"/>
      <c r="POP116" s="99"/>
      <c r="POQ116" s="99"/>
      <c r="POR116" s="99"/>
      <c r="POS116" s="99"/>
      <c r="POT116" s="99"/>
      <c r="POU116" s="99"/>
      <c r="POV116" s="99"/>
      <c r="POW116" s="99"/>
      <c r="POX116" s="99"/>
      <c r="POY116" s="99"/>
      <c r="POZ116" s="99"/>
      <c r="PPA116" s="99"/>
      <c r="PPB116" s="99"/>
      <c r="PPC116" s="99"/>
      <c r="PPD116" s="99"/>
      <c r="PPE116" s="99"/>
      <c r="PPF116" s="99"/>
      <c r="PPG116" s="99"/>
      <c r="PPH116" s="99"/>
      <c r="PPI116" s="99"/>
      <c r="PPJ116" s="99"/>
      <c r="PPK116" s="99"/>
      <c r="PPL116" s="99"/>
      <c r="PPM116" s="99"/>
      <c r="PPN116" s="99"/>
      <c r="PPO116" s="99"/>
      <c r="PPP116" s="99"/>
      <c r="PPQ116" s="99"/>
      <c r="PPR116" s="99"/>
      <c r="PPS116" s="99"/>
      <c r="PPT116" s="99"/>
      <c r="PPU116" s="99"/>
      <c r="PPV116" s="99"/>
      <c r="PPW116" s="99"/>
      <c r="PPX116" s="99"/>
      <c r="PPY116" s="99"/>
      <c r="PPZ116" s="99"/>
      <c r="PQA116" s="99"/>
      <c r="PQB116" s="99"/>
      <c r="PQC116" s="99"/>
      <c r="PQD116" s="99"/>
      <c r="PQE116" s="99"/>
      <c r="PQF116" s="99"/>
      <c r="PQG116" s="99"/>
      <c r="PQH116" s="99"/>
      <c r="PQI116" s="99"/>
      <c r="PQJ116" s="99"/>
      <c r="PQK116" s="99"/>
      <c r="PQL116" s="99"/>
      <c r="PQM116" s="99"/>
      <c r="PQN116" s="99"/>
      <c r="PQO116" s="99"/>
      <c r="PQP116" s="99"/>
      <c r="PQQ116" s="99"/>
      <c r="PQR116" s="99"/>
      <c r="PQS116" s="99"/>
      <c r="PQT116" s="99"/>
      <c r="PQU116" s="99"/>
      <c r="PQV116" s="99"/>
      <c r="PQW116" s="99"/>
      <c r="PQX116" s="99"/>
      <c r="PQY116" s="99"/>
      <c r="PQZ116" s="99"/>
      <c r="PRA116" s="99"/>
      <c r="PRB116" s="99"/>
      <c r="PRC116" s="99"/>
      <c r="PRD116" s="99"/>
      <c r="PRE116" s="99"/>
      <c r="PRF116" s="99"/>
      <c r="PRG116" s="99"/>
      <c r="PRH116" s="99"/>
      <c r="PRI116" s="99"/>
      <c r="PRJ116" s="99"/>
      <c r="PRK116" s="99"/>
      <c r="PRL116" s="99"/>
      <c r="PRM116" s="99"/>
      <c r="PRN116" s="99"/>
      <c r="PRO116" s="99"/>
      <c r="PRP116" s="99"/>
      <c r="PRQ116" s="99"/>
      <c r="PRR116" s="99"/>
      <c r="PRS116" s="99"/>
      <c r="PRT116" s="99"/>
      <c r="PRU116" s="99"/>
      <c r="PRV116" s="99"/>
      <c r="PRW116" s="99"/>
      <c r="PRX116" s="99"/>
      <c r="PRY116" s="99"/>
      <c r="PRZ116" s="99"/>
      <c r="PSA116" s="99"/>
      <c r="PSB116" s="99"/>
      <c r="PSC116" s="99"/>
      <c r="PSD116" s="99"/>
      <c r="PSE116" s="99"/>
      <c r="PSF116" s="99"/>
      <c r="PSG116" s="99"/>
      <c r="PSH116" s="99"/>
      <c r="PSI116" s="99"/>
      <c r="PSJ116" s="99"/>
      <c r="PSK116" s="99"/>
      <c r="PSL116" s="99"/>
      <c r="PSM116" s="99"/>
      <c r="PSN116" s="99"/>
      <c r="PSO116" s="99"/>
      <c r="PSP116" s="99"/>
      <c r="PSQ116" s="99"/>
      <c r="PSR116" s="99"/>
      <c r="PSS116" s="99"/>
      <c r="PST116" s="99"/>
      <c r="PSU116" s="99"/>
      <c r="PSV116" s="99"/>
      <c r="PSW116" s="99"/>
      <c r="PSX116" s="99"/>
      <c r="PSY116" s="99"/>
      <c r="PSZ116" s="99"/>
      <c r="PTA116" s="99"/>
      <c r="PTB116" s="99"/>
      <c r="PTC116" s="99"/>
      <c r="PTD116" s="99"/>
      <c r="PTE116" s="99"/>
      <c r="PTF116" s="99"/>
      <c r="PTG116" s="99"/>
      <c r="PTH116" s="99"/>
      <c r="PTI116" s="99"/>
      <c r="PTJ116" s="99"/>
      <c r="PTK116" s="99"/>
      <c r="PTL116" s="99"/>
      <c r="PTM116" s="99"/>
      <c r="PTN116" s="99"/>
      <c r="PTO116" s="99"/>
      <c r="PTP116" s="99"/>
      <c r="PTQ116" s="99"/>
      <c r="PTR116" s="99"/>
      <c r="PTS116" s="99"/>
      <c r="PTT116" s="99"/>
      <c r="PTU116" s="99"/>
      <c r="PTV116" s="99"/>
      <c r="PTW116" s="99"/>
      <c r="PTX116" s="99"/>
      <c r="PTY116" s="99"/>
      <c r="PTZ116" s="99"/>
      <c r="PUA116" s="99"/>
      <c r="PUB116" s="99"/>
      <c r="PUC116" s="99"/>
      <c r="PUD116" s="99"/>
      <c r="PUE116" s="99"/>
      <c r="PUF116" s="99"/>
      <c r="PUG116" s="99"/>
      <c r="PUH116" s="99"/>
      <c r="PUI116" s="99"/>
      <c r="PUJ116" s="99"/>
      <c r="PUK116" s="99"/>
      <c r="PUL116" s="99"/>
      <c r="PUM116" s="99"/>
      <c r="PUN116" s="99"/>
      <c r="PUO116" s="99"/>
      <c r="PUP116" s="99"/>
      <c r="PUQ116" s="99"/>
      <c r="PUR116" s="99"/>
      <c r="PUS116" s="99"/>
      <c r="PUT116" s="99"/>
      <c r="PUU116" s="99"/>
      <c r="PUV116" s="99"/>
      <c r="PUW116" s="99"/>
      <c r="PUX116" s="99"/>
      <c r="PUY116" s="99"/>
      <c r="PUZ116" s="99"/>
      <c r="PVA116" s="99"/>
      <c r="PVB116" s="99"/>
      <c r="PVC116" s="99"/>
      <c r="PVD116" s="99"/>
      <c r="PVE116" s="99"/>
      <c r="PVF116" s="99"/>
      <c r="PVG116" s="99"/>
      <c r="PVH116" s="99"/>
      <c r="PVI116" s="99"/>
      <c r="PVJ116" s="99"/>
      <c r="PVK116" s="99"/>
      <c r="PVL116" s="99"/>
      <c r="PVM116" s="99"/>
      <c r="PVN116" s="99"/>
      <c r="PVO116" s="99"/>
      <c r="PVP116" s="99"/>
      <c r="PVQ116" s="99"/>
      <c r="PVR116" s="99"/>
      <c r="PVS116" s="99"/>
      <c r="PVT116" s="99"/>
      <c r="PVU116" s="99"/>
      <c r="PVV116" s="99"/>
      <c r="PVW116" s="99"/>
      <c r="PVX116" s="99"/>
      <c r="PVY116" s="99"/>
      <c r="PVZ116" s="99"/>
      <c r="PWA116" s="99"/>
      <c r="PWB116" s="99"/>
      <c r="PWC116" s="99"/>
      <c r="PWD116" s="99"/>
      <c r="PWE116" s="99"/>
      <c r="PWF116" s="99"/>
      <c r="PWG116" s="99"/>
      <c r="PWH116" s="99"/>
      <c r="PWI116" s="99"/>
      <c r="PWJ116" s="99"/>
      <c r="PWK116" s="99"/>
      <c r="PWL116" s="99"/>
      <c r="PWM116" s="99"/>
      <c r="PWN116" s="99"/>
      <c r="PWO116" s="99"/>
      <c r="PWP116" s="99"/>
      <c r="PWQ116" s="99"/>
      <c r="PWR116" s="99"/>
      <c r="PWS116" s="99"/>
      <c r="PWT116" s="99"/>
      <c r="PWU116" s="99"/>
      <c r="PWV116" s="99"/>
      <c r="PWW116" s="99"/>
      <c r="PWX116" s="99"/>
      <c r="PWY116" s="99"/>
      <c r="PWZ116" s="99"/>
      <c r="PXA116" s="99"/>
      <c r="PXB116" s="99"/>
      <c r="PXC116" s="99"/>
      <c r="PXD116" s="99"/>
      <c r="PXE116" s="99"/>
      <c r="PXF116" s="99"/>
      <c r="PXG116" s="99"/>
      <c r="PXH116" s="99"/>
      <c r="PXI116" s="99"/>
      <c r="PXJ116" s="99"/>
      <c r="PXK116" s="99"/>
      <c r="PXL116" s="99"/>
      <c r="PXM116" s="99"/>
      <c r="PXN116" s="99"/>
      <c r="PXO116" s="99"/>
      <c r="PXP116" s="99"/>
      <c r="PXQ116" s="99"/>
      <c r="PXR116" s="99"/>
      <c r="PXS116" s="99"/>
      <c r="PXT116" s="99"/>
      <c r="PXU116" s="99"/>
      <c r="PXV116" s="99"/>
      <c r="PXW116" s="99"/>
      <c r="PXX116" s="99"/>
      <c r="PXY116" s="99"/>
      <c r="PXZ116" s="99"/>
      <c r="PYA116" s="99"/>
      <c r="PYB116" s="99"/>
      <c r="PYC116" s="99"/>
      <c r="PYD116" s="99"/>
      <c r="PYE116" s="99"/>
      <c r="PYF116" s="99"/>
      <c r="PYG116" s="99"/>
      <c r="PYH116" s="99"/>
      <c r="PYI116" s="99"/>
      <c r="PYJ116" s="99"/>
      <c r="PYK116" s="99"/>
      <c r="PYL116" s="99"/>
      <c r="PYM116" s="99"/>
      <c r="PYN116" s="99"/>
      <c r="PYO116" s="99"/>
      <c r="PYP116" s="99"/>
      <c r="PYQ116" s="99"/>
      <c r="PYR116" s="99"/>
      <c r="PYS116" s="99"/>
      <c r="PYT116" s="99"/>
      <c r="PYU116" s="99"/>
      <c r="PYV116" s="99"/>
      <c r="PYW116" s="99"/>
      <c r="PYX116" s="99"/>
      <c r="PYY116" s="99"/>
      <c r="PYZ116" s="99"/>
      <c r="PZA116" s="99"/>
      <c r="PZB116" s="99"/>
      <c r="PZC116" s="99"/>
      <c r="PZD116" s="99"/>
      <c r="PZE116" s="99"/>
      <c r="PZF116" s="99"/>
      <c r="PZG116" s="99"/>
      <c r="PZH116" s="99"/>
      <c r="PZI116" s="99"/>
      <c r="PZJ116" s="99"/>
      <c r="PZK116" s="99"/>
      <c r="PZL116" s="99"/>
      <c r="PZM116" s="99"/>
      <c r="PZN116" s="99"/>
      <c r="PZO116" s="99"/>
      <c r="PZP116" s="99"/>
      <c r="PZQ116" s="99"/>
      <c r="PZR116" s="99"/>
      <c r="PZS116" s="99"/>
      <c r="PZT116" s="99"/>
      <c r="PZU116" s="99"/>
      <c r="PZV116" s="99"/>
      <c r="PZW116" s="99"/>
      <c r="PZX116" s="99"/>
      <c r="PZY116" s="99"/>
      <c r="PZZ116" s="99"/>
      <c r="QAA116" s="99"/>
      <c r="QAB116" s="99"/>
      <c r="QAC116" s="99"/>
      <c r="QAD116" s="99"/>
      <c r="QAE116" s="99"/>
      <c r="QAF116" s="99"/>
      <c r="QAG116" s="99"/>
      <c r="QAH116" s="99"/>
      <c r="QAI116" s="99"/>
      <c r="QAJ116" s="99"/>
      <c r="QAK116" s="99"/>
      <c r="QAL116" s="99"/>
      <c r="QAM116" s="99"/>
      <c r="QAN116" s="99"/>
      <c r="QAO116" s="99"/>
      <c r="QAP116" s="99"/>
      <c r="QAQ116" s="99"/>
      <c r="QAR116" s="99"/>
      <c r="QAS116" s="99"/>
      <c r="QAT116" s="99"/>
      <c r="QAU116" s="99"/>
      <c r="QAV116" s="99"/>
      <c r="QAW116" s="99"/>
      <c r="QAX116" s="99"/>
      <c r="QAY116" s="99"/>
      <c r="QAZ116" s="99"/>
      <c r="QBA116" s="99"/>
      <c r="QBB116" s="99"/>
      <c r="QBC116" s="99"/>
      <c r="QBD116" s="99"/>
      <c r="QBE116" s="99"/>
      <c r="QBF116" s="99"/>
      <c r="QBG116" s="99"/>
      <c r="QBH116" s="99"/>
      <c r="QBI116" s="99"/>
      <c r="QBJ116" s="99"/>
      <c r="QBK116" s="99"/>
      <c r="QBL116" s="99"/>
      <c r="QBM116" s="99"/>
      <c r="QBN116" s="99"/>
      <c r="QBO116" s="99"/>
      <c r="QBP116" s="99"/>
      <c r="QBQ116" s="99"/>
      <c r="QBR116" s="99"/>
      <c r="QBS116" s="99"/>
      <c r="QBT116" s="99"/>
      <c r="QBU116" s="99"/>
      <c r="QBV116" s="99"/>
      <c r="QBW116" s="99"/>
      <c r="QBX116" s="99"/>
      <c r="QBY116" s="99"/>
      <c r="QBZ116" s="99"/>
      <c r="QCA116" s="99"/>
      <c r="QCB116" s="99"/>
      <c r="QCC116" s="99"/>
      <c r="QCD116" s="99"/>
      <c r="QCE116" s="99"/>
      <c r="QCF116" s="99"/>
      <c r="QCG116" s="99"/>
      <c r="QCH116" s="99"/>
      <c r="QCI116" s="99"/>
      <c r="QCJ116" s="99"/>
      <c r="QCK116" s="99"/>
      <c r="QCL116" s="99"/>
      <c r="QCM116" s="99"/>
      <c r="QCN116" s="99"/>
      <c r="QCO116" s="99"/>
      <c r="QCP116" s="99"/>
      <c r="QCQ116" s="99"/>
      <c r="QCR116" s="99"/>
      <c r="QCS116" s="99"/>
      <c r="QCT116" s="99"/>
      <c r="QCU116" s="99"/>
      <c r="QCV116" s="99"/>
      <c r="QCW116" s="99"/>
      <c r="QCX116" s="99"/>
      <c r="QCY116" s="99"/>
      <c r="QCZ116" s="99"/>
      <c r="QDA116" s="99"/>
      <c r="QDB116" s="99"/>
      <c r="QDC116" s="99"/>
      <c r="QDD116" s="99"/>
      <c r="QDE116" s="99"/>
      <c r="QDF116" s="99"/>
      <c r="QDG116" s="99"/>
      <c r="QDH116" s="99"/>
      <c r="QDI116" s="99"/>
      <c r="QDJ116" s="99"/>
      <c r="QDK116" s="99"/>
      <c r="QDL116" s="99"/>
      <c r="QDM116" s="99"/>
      <c r="QDN116" s="99"/>
      <c r="QDO116" s="99"/>
      <c r="QDP116" s="99"/>
      <c r="QDQ116" s="99"/>
      <c r="QDR116" s="99"/>
      <c r="QDS116" s="99"/>
      <c r="QDT116" s="99"/>
      <c r="QDU116" s="99"/>
      <c r="QDV116" s="99"/>
      <c r="QDW116" s="99"/>
      <c r="QDX116" s="99"/>
      <c r="QDY116" s="99"/>
      <c r="QDZ116" s="99"/>
      <c r="QEA116" s="99"/>
      <c r="QEB116" s="99"/>
      <c r="QEC116" s="99"/>
      <c r="QED116" s="99"/>
      <c r="QEE116" s="99"/>
      <c r="QEF116" s="99"/>
      <c r="QEG116" s="99"/>
      <c r="QEH116" s="99"/>
      <c r="QEI116" s="99"/>
      <c r="QEJ116" s="99"/>
      <c r="QEK116" s="99"/>
      <c r="QEL116" s="99"/>
      <c r="QEM116" s="99"/>
      <c r="QEN116" s="99"/>
      <c r="QEO116" s="99"/>
      <c r="QEP116" s="99"/>
      <c r="QEQ116" s="99"/>
      <c r="QER116" s="99"/>
      <c r="QES116" s="99"/>
      <c r="QET116" s="99"/>
      <c r="QEU116" s="99"/>
      <c r="QEV116" s="99"/>
      <c r="QEW116" s="99"/>
      <c r="QEX116" s="99"/>
      <c r="QEY116" s="99"/>
      <c r="QEZ116" s="99"/>
      <c r="QFA116" s="99"/>
      <c r="QFB116" s="99"/>
      <c r="QFC116" s="99"/>
      <c r="QFD116" s="99"/>
      <c r="QFE116" s="99"/>
      <c r="QFF116" s="99"/>
      <c r="QFG116" s="99"/>
      <c r="QFH116" s="99"/>
      <c r="QFI116" s="99"/>
      <c r="QFJ116" s="99"/>
      <c r="QFK116" s="99"/>
      <c r="QFL116" s="99"/>
      <c r="QFM116" s="99"/>
      <c r="QFN116" s="99"/>
      <c r="QFO116" s="99"/>
      <c r="QFP116" s="99"/>
      <c r="QFQ116" s="99"/>
      <c r="QFR116" s="99"/>
      <c r="QFS116" s="99"/>
      <c r="QFT116" s="99"/>
      <c r="QFU116" s="99"/>
      <c r="QFV116" s="99"/>
      <c r="QFW116" s="99"/>
      <c r="QFX116" s="99"/>
      <c r="QFY116" s="99"/>
      <c r="QFZ116" s="99"/>
      <c r="QGA116" s="99"/>
      <c r="QGB116" s="99"/>
      <c r="QGC116" s="99"/>
      <c r="QGD116" s="99"/>
      <c r="QGE116" s="99"/>
      <c r="QGF116" s="99"/>
      <c r="QGG116" s="99"/>
      <c r="QGH116" s="99"/>
      <c r="QGI116" s="99"/>
      <c r="QGJ116" s="99"/>
      <c r="QGK116" s="99"/>
      <c r="QGL116" s="99"/>
      <c r="QGM116" s="99"/>
      <c r="QGN116" s="99"/>
      <c r="QGO116" s="99"/>
      <c r="QGP116" s="99"/>
      <c r="QGQ116" s="99"/>
      <c r="QGR116" s="99"/>
      <c r="QGS116" s="99"/>
      <c r="QGT116" s="99"/>
      <c r="QGU116" s="99"/>
      <c r="QGV116" s="99"/>
      <c r="QGW116" s="99"/>
      <c r="QGX116" s="99"/>
      <c r="QGY116" s="99"/>
      <c r="QGZ116" s="99"/>
      <c r="QHA116" s="99"/>
      <c r="QHB116" s="99"/>
      <c r="QHC116" s="99"/>
      <c r="QHD116" s="99"/>
      <c r="QHE116" s="99"/>
      <c r="QHF116" s="99"/>
      <c r="QHG116" s="99"/>
      <c r="QHH116" s="99"/>
      <c r="QHI116" s="99"/>
      <c r="QHJ116" s="99"/>
      <c r="QHK116" s="99"/>
      <c r="QHL116" s="99"/>
      <c r="QHM116" s="99"/>
      <c r="QHN116" s="99"/>
      <c r="QHO116" s="99"/>
      <c r="QHP116" s="99"/>
      <c r="QHQ116" s="99"/>
      <c r="QHR116" s="99"/>
      <c r="QHS116" s="99"/>
      <c r="QHT116" s="99"/>
      <c r="QHU116" s="99"/>
      <c r="QHV116" s="99"/>
      <c r="QHW116" s="99"/>
      <c r="QHX116" s="99"/>
      <c r="QHY116" s="99"/>
      <c r="QHZ116" s="99"/>
      <c r="QIA116" s="99"/>
      <c r="QIB116" s="99"/>
      <c r="QIC116" s="99"/>
      <c r="QID116" s="99"/>
      <c r="QIE116" s="99"/>
      <c r="QIF116" s="99"/>
      <c r="QIG116" s="99"/>
      <c r="QIH116" s="99"/>
      <c r="QII116" s="99"/>
      <c r="QIJ116" s="99"/>
      <c r="QIK116" s="99"/>
      <c r="QIL116" s="99"/>
      <c r="QIM116" s="99"/>
      <c r="QIN116" s="99"/>
      <c r="QIO116" s="99"/>
      <c r="QIP116" s="99"/>
      <c r="QIQ116" s="99"/>
      <c r="QIR116" s="99"/>
      <c r="QIS116" s="99"/>
      <c r="QIT116" s="99"/>
      <c r="QIU116" s="99"/>
      <c r="QIV116" s="99"/>
      <c r="QIW116" s="99"/>
      <c r="QIX116" s="99"/>
      <c r="QIY116" s="99"/>
      <c r="QIZ116" s="99"/>
      <c r="QJA116" s="99"/>
      <c r="QJB116" s="99"/>
      <c r="QJC116" s="99"/>
      <c r="QJD116" s="99"/>
      <c r="QJE116" s="99"/>
      <c r="QJF116" s="99"/>
      <c r="QJG116" s="99"/>
      <c r="QJH116" s="99"/>
      <c r="QJI116" s="99"/>
      <c r="QJJ116" s="99"/>
      <c r="QJK116" s="99"/>
      <c r="QJL116" s="99"/>
      <c r="QJM116" s="99"/>
      <c r="QJN116" s="99"/>
      <c r="QJO116" s="99"/>
      <c r="QJP116" s="99"/>
      <c r="QJQ116" s="99"/>
      <c r="QJR116" s="99"/>
      <c r="QJS116" s="99"/>
      <c r="QJT116" s="99"/>
      <c r="QJU116" s="99"/>
      <c r="QJV116" s="99"/>
      <c r="QJW116" s="99"/>
      <c r="QJX116" s="99"/>
      <c r="QJY116" s="99"/>
      <c r="QJZ116" s="99"/>
      <c r="QKA116" s="99"/>
      <c r="QKB116" s="99"/>
      <c r="QKC116" s="99"/>
      <c r="QKD116" s="99"/>
      <c r="QKE116" s="99"/>
      <c r="QKF116" s="99"/>
      <c r="QKG116" s="99"/>
      <c r="QKH116" s="99"/>
      <c r="QKI116" s="99"/>
      <c r="QKJ116" s="99"/>
      <c r="QKK116" s="99"/>
      <c r="QKL116" s="99"/>
      <c r="QKM116" s="99"/>
      <c r="QKN116" s="99"/>
      <c r="QKO116" s="99"/>
      <c r="QKP116" s="99"/>
      <c r="QKQ116" s="99"/>
      <c r="QKR116" s="99"/>
      <c r="QKS116" s="99"/>
      <c r="QKT116" s="99"/>
      <c r="QKU116" s="99"/>
      <c r="QKV116" s="99"/>
      <c r="QKW116" s="99"/>
      <c r="QKX116" s="99"/>
      <c r="QKY116" s="99"/>
      <c r="QKZ116" s="99"/>
      <c r="QLA116" s="99"/>
      <c r="QLB116" s="99"/>
      <c r="QLC116" s="99"/>
      <c r="QLD116" s="99"/>
      <c r="QLE116" s="99"/>
      <c r="QLF116" s="99"/>
      <c r="QLG116" s="99"/>
      <c r="QLH116" s="99"/>
      <c r="QLI116" s="99"/>
      <c r="QLJ116" s="99"/>
      <c r="QLK116" s="99"/>
      <c r="QLL116" s="99"/>
      <c r="QLM116" s="99"/>
      <c r="QLN116" s="99"/>
      <c r="QLO116" s="99"/>
      <c r="QLP116" s="99"/>
      <c r="QLQ116" s="99"/>
      <c r="QLR116" s="99"/>
      <c r="QLS116" s="99"/>
      <c r="QLT116" s="99"/>
      <c r="QLU116" s="99"/>
      <c r="QLV116" s="99"/>
      <c r="QLW116" s="99"/>
      <c r="QLX116" s="99"/>
      <c r="QLY116" s="99"/>
      <c r="QLZ116" s="99"/>
      <c r="QMA116" s="99"/>
      <c r="QMB116" s="99"/>
      <c r="QMC116" s="99"/>
      <c r="QMD116" s="99"/>
      <c r="QME116" s="99"/>
      <c r="QMF116" s="99"/>
      <c r="QMG116" s="99"/>
      <c r="QMH116" s="99"/>
      <c r="QMI116" s="99"/>
      <c r="QMJ116" s="99"/>
      <c r="QMK116" s="99"/>
      <c r="QML116" s="99"/>
      <c r="QMM116" s="99"/>
      <c r="QMN116" s="99"/>
      <c r="QMO116" s="99"/>
      <c r="QMP116" s="99"/>
      <c r="QMQ116" s="99"/>
      <c r="QMR116" s="99"/>
      <c r="QMS116" s="99"/>
      <c r="QMT116" s="99"/>
      <c r="QMU116" s="99"/>
      <c r="QMV116" s="99"/>
      <c r="QMW116" s="99"/>
      <c r="QMX116" s="99"/>
      <c r="QMY116" s="99"/>
      <c r="QMZ116" s="99"/>
      <c r="QNA116" s="99"/>
      <c r="QNB116" s="99"/>
      <c r="QNC116" s="99"/>
      <c r="QND116" s="99"/>
      <c r="QNE116" s="99"/>
      <c r="QNF116" s="99"/>
      <c r="QNG116" s="99"/>
      <c r="QNH116" s="99"/>
      <c r="QNI116" s="99"/>
      <c r="QNJ116" s="99"/>
      <c r="QNK116" s="99"/>
      <c r="QNL116" s="99"/>
      <c r="QNM116" s="99"/>
      <c r="QNN116" s="99"/>
      <c r="QNO116" s="99"/>
      <c r="QNP116" s="99"/>
      <c r="QNQ116" s="99"/>
      <c r="QNR116" s="99"/>
      <c r="QNS116" s="99"/>
      <c r="QNT116" s="99"/>
      <c r="QNU116" s="99"/>
      <c r="QNV116" s="99"/>
      <c r="QNW116" s="99"/>
      <c r="QNX116" s="99"/>
      <c r="QNY116" s="99"/>
      <c r="QNZ116" s="99"/>
      <c r="QOA116" s="99"/>
      <c r="QOB116" s="99"/>
      <c r="QOC116" s="99"/>
      <c r="QOD116" s="99"/>
      <c r="QOE116" s="99"/>
      <c r="QOF116" s="99"/>
      <c r="QOG116" s="99"/>
      <c r="QOH116" s="99"/>
      <c r="QOI116" s="99"/>
      <c r="QOJ116" s="99"/>
      <c r="QOK116" s="99"/>
      <c r="QOL116" s="99"/>
      <c r="QOM116" s="99"/>
      <c r="QON116" s="99"/>
      <c r="QOO116" s="99"/>
      <c r="QOP116" s="99"/>
      <c r="QOQ116" s="99"/>
      <c r="QOR116" s="99"/>
      <c r="QOS116" s="99"/>
      <c r="QOT116" s="99"/>
      <c r="QOU116" s="99"/>
      <c r="QOV116" s="99"/>
      <c r="QOW116" s="99"/>
      <c r="QOX116" s="99"/>
      <c r="QOY116" s="99"/>
      <c r="QOZ116" s="99"/>
      <c r="QPA116" s="99"/>
      <c r="QPB116" s="99"/>
      <c r="QPC116" s="99"/>
      <c r="QPD116" s="99"/>
      <c r="QPE116" s="99"/>
      <c r="QPF116" s="99"/>
      <c r="QPG116" s="99"/>
      <c r="QPH116" s="99"/>
      <c r="QPI116" s="99"/>
      <c r="QPJ116" s="99"/>
      <c r="QPK116" s="99"/>
      <c r="QPL116" s="99"/>
      <c r="QPM116" s="99"/>
      <c r="QPN116" s="99"/>
      <c r="QPO116" s="99"/>
      <c r="QPP116" s="99"/>
      <c r="QPQ116" s="99"/>
      <c r="QPR116" s="99"/>
      <c r="QPS116" s="99"/>
      <c r="QPT116" s="99"/>
      <c r="QPU116" s="99"/>
      <c r="QPV116" s="99"/>
      <c r="QPW116" s="99"/>
      <c r="QPX116" s="99"/>
      <c r="QPY116" s="99"/>
      <c r="QPZ116" s="99"/>
      <c r="QQA116" s="99"/>
      <c r="QQB116" s="99"/>
      <c r="QQC116" s="99"/>
      <c r="QQD116" s="99"/>
      <c r="QQE116" s="99"/>
      <c r="QQF116" s="99"/>
      <c r="QQG116" s="99"/>
      <c r="QQH116" s="99"/>
      <c r="QQI116" s="99"/>
      <c r="QQJ116" s="99"/>
      <c r="QQK116" s="99"/>
      <c r="QQL116" s="99"/>
      <c r="QQM116" s="99"/>
      <c r="QQN116" s="99"/>
      <c r="QQO116" s="99"/>
      <c r="QQP116" s="99"/>
      <c r="QQQ116" s="99"/>
      <c r="QQR116" s="99"/>
      <c r="QQS116" s="99"/>
      <c r="QQT116" s="99"/>
      <c r="QQU116" s="99"/>
      <c r="QQV116" s="99"/>
      <c r="QQW116" s="99"/>
      <c r="QQX116" s="99"/>
      <c r="QQY116" s="99"/>
      <c r="QQZ116" s="99"/>
      <c r="QRA116" s="99"/>
      <c r="QRB116" s="99"/>
      <c r="QRC116" s="99"/>
      <c r="QRD116" s="99"/>
      <c r="QRE116" s="99"/>
      <c r="QRF116" s="99"/>
      <c r="QRG116" s="99"/>
      <c r="QRH116" s="99"/>
      <c r="QRI116" s="99"/>
      <c r="QRJ116" s="99"/>
      <c r="QRK116" s="99"/>
      <c r="QRL116" s="99"/>
      <c r="QRM116" s="99"/>
      <c r="QRN116" s="99"/>
      <c r="QRO116" s="99"/>
      <c r="QRP116" s="99"/>
      <c r="QRQ116" s="99"/>
      <c r="QRR116" s="99"/>
      <c r="QRS116" s="99"/>
      <c r="QRT116" s="99"/>
      <c r="QRU116" s="99"/>
      <c r="QRV116" s="99"/>
      <c r="QRW116" s="99"/>
      <c r="QRX116" s="99"/>
      <c r="QRY116" s="99"/>
      <c r="QRZ116" s="99"/>
      <c r="QSA116" s="99"/>
      <c r="QSB116" s="99"/>
      <c r="QSC116" s="99"/>
      <c r="QSD116" s="99"/>
      <c r="QSE116" s="99"/>
      <c r="QSF116" s="99"/>
      <c r="QSG116" s="99"/>
      <c r="QSH116" s="99"/>
      <c r="QSI116" s="99"/>
      <c r="QSJ116" s="99"/>
      <c r="QSK116" s="99"/>
      <c r="QSL116" s="99"/>
      <c r="QSM116" s="99"/>
      <c r="QSN116" s="99"/>
      <c r="QSO116" s="99"/>
      <c r="QSP116" s="99"/>
      <c r="QSQ116" s="99"/>
      <c r="QSR116" s="99"/>
      <c r="QSS116" s="99"/>
      <c r="QST116" s="99"/>
      <c r="QSU116" s="99"/>
      <c r="QSV116" s="99"/>
      <c r="QSW116" s="99"/>
      <c r="QSX116" s="99"/>
      <c r="QSY116" s="99"/>
      <c r="QSZ116" s="99"/>
      <c r="QTA116" s="99"/>
      <c r="QTB116" s="99"/>
      <c r="QTC116" s="99"/>
      <c r="QTD116" s="99"/>
      <c r="QTE116" s="99"/>
      <c r="QTF116" s="99"/>
      <c r="QTG116" s="99"/>
      <c r="QTH116" s="99"/>
      <c r="QTI116" s="99"/>
      <c r="QTJ116" s="99"/>
      <c r="QTK116" s="99"/>
      <c r="QTL116" s="99"/>
      <c r="QTM116" s="99"/>
      <c r="QTN116" s="99"/>
      <c r="QTO116" s="99"/>
      <c r="QTP116" s="99"/>
      <c r="QTQ116" s="99"/>
      <c r="QTR116" s="99"/>
      <c r="QTS116" s="99"/>
      <c r="QTT116" s="99"/>
      <c r="QTU116" s="99"/>
      <c r="QTV116" s="99"/>
      <c r="QTW116" s="99"/>
      <c r="QTX116" s="99"/>
      <c r="QTY116" s="99"/>
      <c r="QTZ116" s="99"/>
      <c r="QUA116" s="99"/>
      <c r="QUB116" s="99"/>
      <c r="QUC116" s="99"/>
      <c r="QUD116" s="99"/>
      <c r="QUE116" s="99"/>
      <c r="QUF116" s="99"/>
      <c r="QUG116" s="99"/>
      <c r="QUH116" s="99"/>
      <c r="QUI116" s="99"/>
      <c r="QUJ116" s="99"/>
      <c r="QUK116" s="99"/>
      <c r="QUL116" s="99"/>
      <c r="QUM116" s="99"/>
      <c r="QUN116" s="99"/>
      <c r="QUO116" s="99"/>
      <c r="QUP116" s="99"/>
      <c r="QUQ116" s="99"/>
      <c r="QUR116" s="99"/>
      <c r="QUS116" s="99"/>
      <c r="QUT116" s="99"/>
      <c r="QUU116" s="99"/>
      <c r="QUV116" s="99"/>
      <c r="QUW116" s="99"/>
      <c r="QUX116" s="99"/>
      <c r="QUY116" s="99"/>
      <c r="QUZ116" s="99"/>
      <c r="QVA116" s="99"/>
      <c r="QVB116" s="99"/>
      <c r="QVC116" s="99"/>
      <c r="QVD116" s="99"/>
      <c r="QVE116" s="99"/>
      <c r="QVF116" s="99"/>
      <c r="QVG116" s="99"/>
      <c r="QVH116" s="99"/>
      <c r="QVI116" s="99"/>
      <c r="QVJ116" s="99"/>
      <c r="QVK116" s="99"/>
      <c r="QVL116" s="99"/>
      <c r="QVM116" s="99"/>
      <c r="QVN116" s="99"/>
      <c r="QVO116" s="99"/>
      <c r="QVP116" s="99"/>
      <c r="QVQ116" s="99"/>
      <c r="QVR116" s="99"/>
      <c r="QVS116" s="99"/>
      <c r="QVT116" s="99"/>
      <c r="QVU116" s="99"/>
      <c r="QVV116" s="99"/>
      <c r="QVW116" s="99"/>
      <c r="QVX116" s="99"/>
      <c r="QVY116" s="99"/>
      <c r="QVZ116" s="99"/>
      <c r="QWA116" s="99"/>
      <c r="QWB116" s="99"/>
      <c r="QWC116" s="99"/>
      <c r="QWD116" s="99"/>
      <c r="QWE116" s="99"/>
      <c r="QWF116" s="99"/>
      <c r="QWG116" s="99"/>
      <c r="QWH116" s="99"/>
      <c r="QWI116" s="99"/>
      <c r="QWJ116" s="99"/>
      <c r="QWK116" s="99"/>
      <c r="QWL116" s="99"/>
      <c r="QWM116" s="99"/>
      <c r="QWN116" s="99"/>
      <c r="QWO116" s="99"/>
      <c r="QWP116" s="99"/>
      <c r="QWQ116" s="99"/>
      <c r="QWR116" s="99"/>
      <c r="QWS116" s="99"/>
      <c r="QWT116" s="99"/>
      <c r="QWU116" s="99"/>
      <c r="QWV116" s="99"/>
      <c r="QWW116" s="99"/>
      <c r="QWX116" s="99"/>
      <c r="QWY116" s="99"/>
      <c r="QWZ116" s="99"/>
      <c r="QXA116" s="99"/>
      <c r="QXB116" s="99"/>
      <c r="QXC116" s="99"/>
      <c r="QXD116" s="99"/>
      <c r="QXE116" s="99"/>
      <c r="QXF116" s="99"/>
      <c r="QXG116" s="99"/>
      <c r="QXH116" s="99"/>
      <c r="QXI116" s="99"/>
      <c r="QXJ116" s="99"/>
      <c r="QXK116" s="99"/>
      <c r="QXL116" s="99"/>
      <c r="QXM116" s="99"/>
      <c r="QXN116" s="99"/>
      <c r="QXO116" s="99"/>
      <c r="QXP116" s="99"/>
      <c r="QXQ116" s="99"/>
      <c r="QXR116" s="99"/>
      <c r="QXS116" s="99"/>
      <c r="QXT116" s="99"/>
      <c r="QXU116" s="99"/>
      <c r="QXV116" s="99"/>
      <c r="QXW116" s="99"/>
      <c r="QXX116" s="99"/>
      <c r="QXY116" s="99"/>
      <c r="QXZ116" s="99"/>
      <c r="QYA116" s="99"/>
      <c r="QYB116" s="99"/>
      <c r="QYC116" s="99"/>
      <c r="QYD116" s="99"/>
      <c r="QYE116" s="99"/>
      <c r="QYF116" s="99"/>
      <c r="QYG116" s="99"/>
      <c r="QYH116" s="99"/>
      <c r="QYI116" s="99"/>
      <c r="QYJ116" s="99"/>
      <c r="QYK116" s="99"/>
      <c r="QYL116" s="99"/>
      <c r="QYM116" s="99"/>
      <c r="QYN116" s="99"/>
      <c r="QYO116" s="99"/>
      <c r="QYP116" s="99"/>
      <c r="QYQ116" s="99"/>
      <c r="QYR116" s="99"/>
      <c r="QYS116" s="99"/>
      <c r="QYT116" s="99"/>
      <c r="QYU116" s="99"/>
      <c r="QYV116" s="99"/>
      <c r="QYW116" s="99"/>
      <c r="QYX116" s="99"/>
      <c r="QYY116" s="99"/>
      <c r="QYZ116" s="99"/>
      <c r="QZA116" s="99"/>
      <c r="QZB116" s="99"/>
      <c r="QZC116" s="99"/>
      <c r="QZD116" s="99"/>
      <c r="QZE116" s="99"/>
      <c r="QZF116" s="99"/>
      <c r="QZG116" s="99"/>
      <c r="QZH116" s="99"/>
      <c r="QZI116" s="99"/>
      <c r="QZJ116" s="99"/>
      <c r="QZK116" s="99"/>
      <c r="QZL116" s="99"/>
      <c r="QZM116" s="99"/>
      <c r="QZN116" s="99"/>
      <c r="QZO116" s="99"/>
      <c r="QZP116" s="99"/>
      <c r="QZQ116" s="99"/>
      <c r="QZR116" s="99"/>
      <c r="QZS116" s="99"/>
      <c r="QZT116" s="99"/>
      <c r="QZU116" s="99"/>
      <c r="QZV116" s="99"/>
      <c r="QZW116" s="99"/>
      <c r="QZX116" s="99"/>
      <c r="QZY116" s="99"/>
      <c r="QZZ116" s="99"/>
      <c r="RAA116" s="99"/>
      <c r="RAB116" s="99"/>
      <c r="RAC116" s="99"/>
      <c r="RAD116" s="99"/>
      <c r="RAE116" s="99"/>
      <c r="RAF116" s="99"/>
      <c r="RAG116" s="99"/>
      <c r="RAH116" s="99"/>
      <c r="RAI116" s="99"/>
      <c r="RAJ116" s="99"/>
      <c r="RAK116" s="99"/>
      <c r="RAL116" s="99"/>
      <c r="RAM116" s="99"/>
      <c r="RAN116" s="99"/>
      <c r="RAO116" s="99"/>
      <c r="RAP116" s="99"/>
      <c r="RAQ116" s="99"/>
      <c r="RAR116" s="99"/>
      <c r="RAS116" s="99"/>
      <c r="RAT116" s="99"/>
      <c r="RAU116" s="99"/>
      <c r="RAV116" s="99"/>
      <c r="RAW116" s="99"/>
      <c r="RAX116" s="99"/>
      <c r="RAY116" s="99"/>
      <c r="RAZ116" s="99"/>
      <c r="RBA116" s="99"/>
      <c r="RBB116" s="99"/>
      <c r="RBC116" s="99"/>
      <c r="RBD116" s="99"/>
      <c r="RBE116" s="99"/>
      <c r="RBF116" s="99"/>
      <c r="RBG116" s="99"/>
      <c r="RBH116" s="99"/>
      <c r="RBI116" s="99"/>
      <c r="RBJ116" s="99"/>
      <c r="RBK116" s="99"/>
      <c r="RBL116" s="99"/>
      <c r="RBM116" s="99"/>
      <c r="RBN116" s="99"/>
      <c r="RBO116" s="99"/>
      <c r="RBP116" s="99"/>
      <c r="RBQ116" s="99"/>
      <c r="RBR116" s="99"/>
      <c r="RBS116" s="99"/>
      <c r="RBT116" s="99"/>
      <c r="RBU116" s="99"/>
      <c r="RBV116" s="99"/>
      <c r="RBW116" s="99"/>
      <c r="RBX116" s="99"/>
      <c r="RBY116" s="99"/>
      <c r="RBZ116" s="99"/>
      <c r="RCA116" s="99"/>
      <c r="RCB116" s="99"/>
      <c r="RCC116" s="99"/>
      <c r="RCD116" s="99"/>
      <c r="RCE116" s="99"/>
      <c r="RCF116" s="99"/>
      <c r="RCG116" s="99"/>
      <c r="RCH116" s="99"/>
      <c r="RCI116" s="99"/>
      <c r="RCJ116" s="99"/>
      <c r="RCK116" s="99"/>
      <c r="RCL116" s="99"/>
      <c r="RCM116" s="99"/>
      <c r="RCN116" s="99"/>
      <c r="RCO116" s="99"/>
      <c r="RCP116" s="99"/>
      <c r="RCQ116" s="99"/>
      <c r="RCR116" s="99"/>
      <c r="RCS116" s="99"/>
      <c r="RCT116" s="99"/>
      <c r="RCU116" s="99"/>
      <c r="RCV116" s="99"/>
      <c r="RCW116" s="99"/>
      <c r="RCX116" s="99"/>
      <c r="RCY116" s="99"/>
      <c r="RCZ116" s="99"/>
      <c r="RDA116" s="99"/>
      <c r="RDB116" s="99"/>
      <c r="RDC116" s="99"/>
      <c r="RDD116" s="99"/>
      <c r="RDE116" s="99"/>
      <c r="RDF116" s="99"/>
      <c r="RDG116" s="99"/>
      <c r="RDH116" s="99"/>
      <c r="RDI116" s="99"/>
      <c r="RDJ116" s="99"/>
      <c r="RDK116" s="99"/>
      <c r="RDL116" s="99"/>
      <c r="RDM116" s="99"/>
      <c r="RDN116" s="99"/>
      <c r="RDO116" s="99"/>
      <c r="RDP116" s="99"/>
      <c r="RDQ116" s="99"/>
      <c r="RDR116" s="99"/>
      <c r="RDS116" s="99"/>
      <c r="RDT116" s="99"/>
      <c r="RDU116" s="99"/>
      <c r="RDV116" s="99"/>
      <c r="RDW116" s="99"/>
      <c r="RDX116" s="99"/>
      <c r="RDY116" s="99"/>
      <c r="RDZ116" s="99"/>
      <c r="REA116" s="99"/>
      <c r="REB116" s="99"/>
      <c r="REC116" s="99"/>
      <c r="RED116" s="99"/>
      <c r="REE116" s="99"/>
      <c r="REF116" s="99"/>
      <c r="REG116" s="99"/>
      <c r="REH116" s="99"/>
      <c r="REI116" s="99"/>
      <c r="REJ116" s="99"/>
      <c r="REK116" s="99"/>
      <c r="REL116" s="99"/>
      <c r="REM116" s="99"/>
      <c r="REN116" s="99"/>
      <c r="REO116" s="99"/>
      <c r="REP116" s="99"/>
      <c r="REQ116" s="99"/>
      <c r="RER116" s="99"/>
      <c r="RES116" s="99"/>
      <c r="RET116" s="99"/>
      <c r="REU116" s="99"/>
      <c r="REV116" s="99"/>
      <c r="REW116" s="99"/>
      <c r="REX116" s="99"/>
      <c r="REY116" s="99"/>
      <c r="REZ116" s="99"/>
      <c r="RFA116" s="99"/>
      <c r="RFB116" s="99"/>
      <c r="RFC116" s="99"/>
      <c r="RFD116" s="99"/>
      <c r="RFE116" s="99"/>
      <c r="RFF116" s="99"/>
      <c r="RFG116" s="99"/>
      <c r="RFH116" s="99"/>
      <c r="RFI116" s="99"/>
      <c r="RFJ116" s="99"/>
      <c r="RFK116" s="99"/>
      <c r="RFL116" s="99"/>
      <c r="RFM116" s="99"/>
      <c r="RFN116" s="99"/>
      <c r="RFO116" s="99"/>
      <c r="RFP116" s="99"/>
      <c r="RFQ116" s="99"/>
      <c r="RFR116" s="99"/>
      <c r="RFS116" s="99"/>
      <c r="RFT116" s="99"/>
      <c r="RFU116" s="99"/>
      <c r="RFV116" s="99"/>
      <c r="RFW116" s="99"/>
      <c r="RFX116" s="99"/>
      <c r="RFY116" s="99"/>
      <c r="RFZ116" s="99"/>
      <c r="RGA116" s="99"/>
      <c r="RGB116" s="99"/>
      <c r="RGC116" s="99"/>
      <c r="RGD116" s="99"/>
      <c r="RGE116" s="99"/>
      <c r="RGF116" s="99"/>
      <c r="RGG116" s="99"/>
      <c r="RGH116" s="99"/>
      <c r="RGI116" s="99"/>
      <c r="RGJ116" s="99"/>
      <c r="RGK116" s="99"/>
      <c r="RGL116" s="99"/>
      <c r="RGM116" s="99"/>
      <c r="RGN116" s="99"/>
      <c r="RGO116" s="99"/>
      <c r="RGP116" s="99"/>
      <c r="RGQ116" s="99"/>
      <c r="RGR116" s="99"/>
      <c r="RGS116" s="99"/>
      <c r="RGT116" s="99"/>
      <c r="RGU116" s="99"/>
      <c r="RGV116" s="99"/>
      <c r="RGW116" s="99"/>
      <c r="RGX116" s="99"/>
      <c r="RGY116" s="99"/>
      <c r="RGZ116" s="99"/>
      <c r="RHA116" s="99"/>
      <c r="RHB116" s="99"/>
      <c r="RHC116" s="99"/>
      <c r="RHD116" s="99"/>
      <c r="RHE116" s="99"/>
      <c r="RHF116" s="99"/>
      <c r="RHG116" s="99"/>
      <c r="RHH116" s="99"/>
      <c r="RHI116" s="99"/>
      <c r="RHJ116" s="99"/>
      <c r="RHK116" s="99"/>
      <c r="RHL116" s="99"/>
      <c r="RHM116" s="99"/>
      <c r="RHN116" s="99"/>
      <c r="RHO116" s="99"/>
      <c r="RHP116" s="99"/>
      <c r="RHQ116" s="99"/>
      <c r="RHR116" s="99"/>
      <c r="RHS116" s="99"/>
      <c r="RHT116" s="99"/>
      <c r="RHU116" s="99"/>
      <c r="RHV116" s="99"/>
      <c r="RHW116" s="99"/>
      <c r="RHX116" s="99"/>
      <c r="RHY116" s="99"/>
      <c r="RHZ116" s="99"/>
      <c r="RIA116" s="99"/>
      <c r="RIB116" s="99"/>
      <c r="RIC116" s="99"/>
      <c r="RID116" s="99"/>
      <c r="RIE116" s="99"/>
      <c r="RIF116" s="99"/>
      <c r="RIG116" s="99"/>
      <c r="RIH116" s="99"/>
      <c r="RII116" s="99"/>
      <c r="RIJ116" s="99"/>
      <c r="RIK116" s="99"/>
      <c r="RIL116" s="99"/>
      <c r="RIM116" s="99"/>
      <c r="RIN116" s="99"/>
      <c r="RIO116" s="99"/>
      <c r="RIP116" s="99"/>
      <c r="RIQ116" s="99"/>
      <c r="RIR116" s="99"/>
      <c r="RIS116" s="99"/>
      <c r="RIT116" s="99"/>
      <c r="RIU116" s="99"/>
      <c r="RIV116" s="99"/>
      <c r="RIW116" s="99"/>
      <c r="RIX116" s="99"/>
      <c r="RIY116" s="99"/>
      <c r="RIZ116" s="99"/>
      <c r="RJA116" s="99"/>
      <c r="RJB116" s="99"/>
      <c r="RJC116" s="99"/>
      <c r="RJD116" s="99"/>
      <c r="RJE116" s="99"/>
      <c r="RJF116" s="99"/>
      <c r="RJG116" s="99"/>
      <c r="RJH116" s="99"/>
      <c r="RJI116" s="99"/>
      <c r="RJJ116" s="99"/>
      <c r="RJK116" s="99"/>
      <c r="RJL116" s="99"/>
      <c r="RJM116" s="99"/>
      <c r="RJN116" s="99"/>
      <c r="RJO116" s="99"/>
      <c r="RJP116" s="99"/>
      <c r="RJQ116" s="99"/>
      <c r="RJR116" s="99"/>
      <c r="RJS116" s="99"/>
      <c r="RJT116" s="99"/>
      <c r="RJU116" s="99"/>
      <c r="RJV116" s="99"/>
      <c r="RJW116" s="99"/>
      <c r="RJX116" s="99"/>
      <c r="RJY116" s="99"/>
      <c r="RJZ116" s="99"/>
      <c r="RKA116" s="99"/>
      <c r="RKB116" s="99"/>
      <c r="RKC116" s="99"/>
      <c r="RKD116" s="99"/>
      <c r="RKE116" s="99"/>
      <c r="RKF116" s="99"/>
      <c r="RKG116" s="99"/>
      <c r="RKH116" s="99"/>
      <c r="RKI116" s="99"/>
      <c r="RKJ116" s="99"/>
      <c r="RKK116" s="99"/>
      <c r="RKL116" s="99"/>
      <c r="RKM116" s="99"/>
      <c r="RKN116" s="99"/>
      <c r="RKO116" s="99"/>
      <c r="RKP116" s="99"/>
      <c r="RKQ116" s="99"/>
      <c r="RKR116" s="99"/>
      <c r="RKS116" s="99"/>
      <c r="RKT116" s="99"/>
      <c r="RKU116" s="99"/>
      <c r="RKV116" s="99"/>
      <c r="RKW116" s="99"/>
      <c r="RKX116" s="99"/>
      <c r="RKY116" s="99"/>
      <c r="RKZ116" s="99"/>
      <c r="RLA116" s="99"/>
      <c r="RLB116" s="99"/>
      <c r="RLC116" s="99"/>
      <c r="RLD116" s="99"/>
      <c r="RLE116" s="99"/>
      <c r="RLF116" s="99"/>
      <c r="RLG116" s="99"/>
      <c r="RLH116" s="99"/>
      <c r="RLI116" s="99"/>
      <c r="RLJ116" s="99"/>
      <c r="RLK116" s="99"/>
      <c r="RLL116" s="99"/>
      <c r="RLM116" s="99"/>
      <c r="RLN116" s="99"/>
      <c r="RLO116" s="99"/>
      <c r="RLP116" s="99"/>
      <c r="RLQ116" s="99"/>
      <c r="RLR116" s="99"/>
      <c r="RLS116" s="99"/>
      <c r="RLT116" s="99"/>
      <c r="RLU116" s="99"/>
      <c r="RLV116" s="99"/>
      <c r="RLW116" s="99"/>
      <c r="RLX116" s="99"/>
      <c r="RLY116" s="99"/>
      <c r="RLZ116" s="99"/>
      <c r="RMA116" s="99"/>
      <c r="RMB116" s="99"/>
      <c r="RMC116" s="99"/>
      <c r="RMD116" s="99"/>
      <c r="RME116" s="99"/>
      <c r="RMF116" s="99"/>
      <c r="RMG116" s="99"/>
      <c r="RMH116" s="99"/>
      <c r="RMI116" s="99"/>
      <c r="RMJ116" s="99"/>
      <c r="RMK116" s="99"/>
      <c r="RML116" s="99"/>
      <c r="RMM116" s="99"/>
      <c r="RMN116" s="99"/>
      <c r="RMO116" s="99"/>
      <c r="RMP116" s="99"/>
      <c r="RMQ116" s="99"/>
      <c r="RMR116" s="99"/>
      <c r="RMS116" s="99"/>
      <c r="RMT116" s="99"/>
      <c r="RMU116" s="99"/>
      <c r="RMV116" s="99"/>
      <c r="RMW116" s="99"/>
      <c r="RMX116" s="99"/>
      <c r="RMY116" s="99"/>
      <c r="RMZ116" s="99"/>
      <c r="RNA116" s="99"/>
      <c r="RNB116" s="99"/>
      <c r="RNC116" s="99"/>
      <c r="RND116" s="99"/>
      <c r="RNE116" s="99"/>
      <c r="RNF116" s="99"/>
      <c r="RNG116" s="99"/>
      <c r="RNH116" s="99"/>
      <c r="RNI116" s="99"/>
      <c r="RNJ116" s="99"/>
      <c r="RNK116" s="99"/>
      <c r="RNL116" s="99"/>
      <c r="RNM116" s="99"/>
      <c r="RNN116" s="99"/>
      <c r="RNO116" s="99"/>
      <c r="RNP116" s="99"/>
      <c r="RNQ116" s="99"/>
      <c r="RNR116" s="99"/>
      <c r="RNS116" s="99"/>
      <c r="RNT116" s="99"/>
      <c r="RNU116" s="99"/>
      <c r="RNV116" s="99"/>
      <c r="RNW116" s="99"/>
      <c r="RNX116" s="99"/>
      <c r="RNY116" s="99"/>
      <c r="RNZ116" s="99"/>
      <c r="ROA116" s="99"/>
      <c r="ROB116" s="99"/>
      <c r="ROC116" s="99"/>
      <c r="ROD116" s="99"/>
      <c r="ROE116" s="99"/>
      <c r="ROF116" s="99"/>
      <c r="ROG116" s="99"/>
      <c r="ROH116" s="99"/>
      <c r="ROI116" s="99"/>
      <c r="ROJ116" s="99"/>
      <c r="ROK116" s="99"/>
      <c r="ROL116" s="99"/>
      <c r="ROM116" s="99"/>
      <c r="RON116" s="99"/>
      <c r="ROO116" s="99"/>
      <c r="ROP116" s="99"/>
      <c r="ROQ116" s="99"/>
      <c r="ROR116" s="99"/>
      <c r="ROS116" s="99"/>
      <c r="ROT116" s="99"/>
      <c r="ROU116" s="99"/>
      <c r="ROV116" s="99"/>
      <c r="ROW116" s="99"/>
      <c r="ROX116" s="99"/>
      <c r="ROY116" s="99"/>
      <c r="ROZ116" s="99"/>
      <c r="RPA116" s="99"/>
      <c r="RPB116" s="99"/>
      <c r="RPC116" s="99"/>
      <c r="RPD116" s="99"/>
      <c r="RPE116" s="99"/>
      <c r="RPF116" s="99"/>
      <c r="RPG116" s="99"/>
      <c r="RPH116" s="99"/>
      <c r="RPI116" s="99"/>
      <c r="RPJ116" s="99"/>
      <c r="RPK116" s="99"/>
      <c r="RPL116" s="99"/>
      <c r="RPM116" s="99"/>
      <c r="RPN116" s="99"/>
      <c r="RPO116" s="99"/>
      <c r="RPP116" s="99"/>
      <c r="RPQ116" s="99"/>
      <c r="RPR116" s="99"/>
      <c r="RPS116" s="99"/>
      <c r="RPT116" s="99"/>
      <c r="RPU116" s="99"/>
      <c r="RPV116" s="99"/>
      <c r="RPW116" s="99"/>
      <c r="RPX116" s="99"/>
      <c r="RPY116" s="99"/>
      <c r="RPZ116" s="99"/>
      <c r="RQA116" s="99"/>
      <c r="RQB116" s="99"/>
      <c r="RQC116" s="99"/>
      <c r="RQD116" s="99"/>
      <c r="RQE116" s="99"/>
      <c r="RQF116" s="99"/>
      <c r="RQG116" s="99"/>
      <c r="RQH116" s="99"/>
      <c r="RQI116" s="99"/>
      <c r="RQJ116" s="99"/>
      <c r="RQK116" s="99"/>
      <c r="RQL116" s="99"/>
      <c r="RQM116" s="99"/>
      <c r="RQN116" s="99"/>
      <c r="RQO116" s="99"/>
      <c r="RQP116" s="99"/>
      <c r="RQQ116" s="99"/>
      <c r="RQR116" s="99"/>
      <c r="RQS116" s="99"/>
      <c r="RQT116" s="99"/>
      <c r="RQU116" s="99"/>
      <c r="RQV116" s="99"/>
      <c r="RQW116" s="99"/>
      <c r="RQX116" s="99"/>
      <c r="RQY116" s="99"/>
      <c r="RQZ116" s="99"/>
      <c r="RRA116" s="99"/>
      <c r="RRB116" s="99"/>
      <c r="RRC116" s="99"/>
      <c r="RRD116" s="99"/>
      <c r="RRE116" s="99"/>
      <c r="RRF116" s="99"/>
      <c r="RRG116" s="99"/>
      <c r="RRH116" s="99"/>
      <c r="RRI116" s="99"/>
      <c r="RRJ116" s="99"/>
      <c r="RRK116" s="99"/>
      <c r="RRL116" s="99"/>
      <c r="RRM116" s="99"/>
      <c r="RRN116" s="99"/>
      <c r="RRO116" s="99"/>
      <c r="RRP116" s="99"/>
      <c r="RRQ116" s="99"/>
      <c r="RRR116" s="99"/>
      <c r="RRS116" s="99"/>
      <c r="RRT116" s="99"/>
      <c r="RRU116" s="99"/>
      <c r="RRV116" s="99"/>
      <c r="RRW116" s="99"/>
      <c r="RRX116" s="99"/>
      <c r="RRY116" s="99"/>
      <c r="RRZ116" s="99"/>
      <c r="RSA116" s="99"/>
      <c r="RSB116" s="99"/>
      <c r="RSC116" s="99"/>
      <c r="RSD116" s="99"/>
      <c r="RSE116" s="99"/>
      <c r="RSF116" s="99"/>
      <c r="RSG116" s="99"/>
      <c r="RSH116" s="99"/>
      <c r="RSI116" s="99"/>
      <c r="RSJ116" s="99"/>
      <c r="RSK116" s="99"/>
      <c r="RSL116" s="99"/>
      <c r="RSM116" s="99"/>
      <c r="RSN116" s="99"/>
      <c r="RSO116" s="99"/>
      <c r="RSP116" s="99"/>
      <c r="RSQ116" s="99"/>
      <c r="RSR116" s="99"/>
      <c r="RSS116" s="99"/>
      <c r="RST116" s="99"/>
      <c r="RSU116" s="99"/>
      <c r="RSV116" s="99"/>
      <c r="RSW116" s="99"/>
      <c r="RSX116" s="99"/>
      <c r="RSY116" s="99"/>
      <c r="RSZ116" s="99"/>
      <c r="RTA116" s="99"/>
      <c r="RTB116" s="99"/>
      <c r="RTC116" s="99"/>
      <c r="RTD116" s="99"/>
      <c r="RTE116" s="99"/>
      <c r="RTF116" s="99"/>
      <c r="RTG116" s="99"/>
      <c r="RTH116" s="99"/>
      <c r="RTI116" s="99"/>
      <c r="RTJ116" s="99"/>
      <c r="RTK116" s="99"/>
      <c r="RTL116" s="99"/>
      <c r="RTM116" s="99"/>
      <c r="RTN116" s="99"/>
      <c r="RTO116" s="99"/>
      <c r="RTP116" s="99"/>
      <c r="RTQ116" s="99"/>
      <c r="RTR116" s="99"/>
      <c r="RTS116" s="99"/>
      <c r="RTT116" s="99"/>
      <c r="RTU116" s="99"/>
      <c r="RTV116" s="99"/>
      <c r="RTW116" s="99"/>
      <c r="RTX116" s="99"/>
      <c r="RTY116" s="99"/>
      <c r="RTZ116" s="99"/>
      <c r="RUA116" s="99"/>
      <c r="RUB116" s="99"/>
      <c r="RUC116" s="99"/>
      <c r="RUD116" s="99"/>
      <c r="RUE116" s="99"/>
      <c r="RUF116" s="99"/>
      <c r="RUG116" s="99"/>
      <c r="RUH116" s="99"/>
      <c r="RUI116" s="99"/>
      <c r="RUJ116" s="99"/>
      <c r="RUK116" s="99"/>
      <c r="RUL116" s="99"/>
      <c r="RUM116" s="99"/>
      <c r="RUN116" s="99"/>
      <c r="RUO116" s="99"/>
      <c r="RUP116" s="99"/>
      <c r="RUQ116" s="99"/>
      <c r="RUR116" s="99"/>
      <c r="RUS116" s="99"/>
      <c r="RUT116" s="99"/>
      <c r="RUU116" s="99"/>
      <c r="RUV116" s="99"/>
      <c r="RUW116" s="99"/>
      <c r="RUX116" s="99"/>
      <c r="RUY116" s="99"/>
      <c r="RUZ116" s="99"/>
      <c r="RVA116" s="99"/>
      <c r="RVB116" s="99"/>
      <c r="RVC116" s="99"/>
      <c r="RVD116" s="99"/>
      <c r="RVE116" s="99"/>
      <c r="RVF116" s="99"/>
      <c r="RVG116" s="99"/>
      <c r="RVH116" s="99"/>
      <c r="RVI116" s="99"/>
      <c r="RVJ116" s="99"/>
      <c r="RVK116" s="99"/>
      <c r="RVL116" s="99"/>
      <c r="RVM116" s="99"/>
      <c r="RVN116" s="99"/>
      <c r="RVO116" s="99"/>
      <c r="RVP116" s="99"/>
      <c r="RVQ116" s="99"/>
      <c r="RVR116" s="99"/>
      <c r="RVS116" s="99"/>
      <c r="RVT116" s="99"/>
      <c r="RVU116" s="99"/>
      <c r="RVV116" s="99"/>
      <c r="RVW116" s="99"/>
      <c r="RVX116" s="99"/>
      <c r="RVY116" s="99"/>
      <c r="RVZ116" s="99"/>
      <c r="RWA116" s="99"/>
      <c r="RWB116" s="99"/>
      <c r="RWC116" s="99"/>
      <c r="RWD116" s="99"/>
      <c r="RWE116" s="99"/>
      <c r="RWF116" s="99"/>
      <c r="RWG116" s="99"/>
      <c r="RWH116" s="99"/>
      <c r="RWI116" s="99"/>
      <c r="RWJ116" s="99"/>
      <c r="RWK116" s="99"/>
      <c r="RWL116" s="99"/>
      <c r="RWM116" s="99"/>
      <c r="RWN116" s="99"/>
      <c r="RWO116" s="99"/>
      <c r="RWP116" s="99"/>
      <c r="RWQ116" s="99"/>
      <c r="RWR116" s="99"/>
      <c r="RWS116" s="99"/>
      <c r="RWT116" s="99"/>
      <c r="RWU116" s="99"/>
      <c r="RWV116" s="99"/>
      <c r="RWW116" s="99"/>
      <c r="RWX116" s="99"/>
      <c r="RWY116" s="99"/>
      <c r="RWZ116" s="99"/>
      <c r="RXA116" s="99"/>
      <c r="RXB116" s="99"/>
      <c r="RXC116" s="99"/>
      <c r="RXD116" s="99"/>
      <c r="RXE116" s="99"/>
      <c r="RXF116" s="99"/>
      <c r="RXG116" s="99"/>
      <c r="RXH116" s="99"/>
      <c r="RXI116" s="99"/>
      <c r="RXJ116" s="99"/>
      <c r="RXK116" s="99"/>
      <c r="RXL116" s="99"/>
      <c r="RXM116" s="99"/>
      <c r="RXN116" s="99"/>
      <c r="RXO116" s="99"/>
      <c r="RXP116" s="99"/>
      <c r="RXQ116" s="99"/>
      <c r="RXR116" s="99"/>
      <c r="RXS116" s="99"/>
      <c r="RXT116" s="99"/>
      <c r="RXU116" s="99"/>
      <c r="RXV116" s="99"/>
      <c r="RXW116" s="99"/>
      <c r="RXX116" s="99"/>
      <c r="RXY116" s="99"/>
      <c r="RXZ116" s="99"/>
      <c r="RYA116" s="99"/>
      <c r="RYB116" s="99"/>
      <c r="RYC116" s="99"/>
      <c r="RYD116" s="99"/>
      <c r="RYE116" s="99"/>
      <c r="RYF116" s="99"/>
      <c r="RYG116" s="99"/>
      <c r="RYH116" s="99"/>
      <c r="RYI116" s="99"/>
      <c r="RYJ116" s="99"/>
      <c r="RYK116" s="99"/>
      <c r="RYL116" s="99"/>
      <c r="RYM116" s="99"/>
      <c r="RYN116" s="99"/>
      <c r="RYO116" s="99"/>
      <c r="RYP116" s="99"/>
      <c r="RYQ116" s="99"/>
      <c r="RYR116" s="99"/>
      <c r="RYS116" s="99"/>
      <c r="RYT116" s="99"/>
      <c r="RYU116" s="99"/>
      <c r="RYV116" s="99"/>
      <c r="RYW116" s="99"/>
      <c r="RYX116" s="99"/>
      <c r="RYY116" s="99"/>
      <c r="RYZ116" s="99"/>
      <c r="RZA116" s="99"/>
      <c r="RZB116" s="99"/>
      <c r="RZC116" s="99"/>
      <c r="RZD116" s="99"/>
      <c r="RZE116" s="99"/>
      <c r="RZF116" s="99"/>
      <c r="RZG116" s="99"/>
      <c r="RZH116" s="99"/>
      <c r="RZI116" s="99"/>
      <c r="RZJ116" s="99"/>
      <c r="RZK116" s="99"/>
      <c r="RZL116" s="99"/>
      <c r="RZM116" s="99"/>
      <c r="RZN116" s="99"/>
      <c r="RZO116" s="99"/>
      <c r="RZP116" s="99"/>
      <c r="RZQ116" s="99"/>
      <c r="RZR116" s="99"/>
      <c r="RZS116" s="99"/>
      <c r="RZT116" s="99"/>
      <c r="RZU116" s="99"/>
      <c r="RZV116" s="99"/>
      <c r="RZW116" s="99"/>
      <c r="RZX116" s="99"/>
      <c r="RZY116" s="99"/>
      <c r="RZZ116" s="99"/>
      <c r="SAA116" s="99"/>
      <c r="SAB116" s="99"/>
      <c r="SAC116" s="99"/>
      <c r="SAD116" s="99"/>
      <c r="SAE116" s="99"/>
      <c r="SAF116" s="99"/>
      <c r="SAG116" s="99"/>
      <c r="SAH116" s="99"/>
      <c r="SAI116" s="99"/>
      <c r="SAJ116" s="99"/>
      <c r="SAK116" s="99"/>
      <c r="SAL116" s="99"/>
      <c r="SAM116" s="99"/>
      <c r="SAN116" s="99"/>
      <c r="SAO116" s="99"/>
      <c r="SAP116" s="99"/>
      <c r="SAQ116" s="99"/>
      <c r="SAR116" s="99"/>
      <c r="SAS116" s="99"/>
      <c r="SAT116" s="99"/>
      <c r="SAU116" s="99"/>
      <c r="SAV116" s="99"/>
      <c r="SAW116" s="99"/>
      <c r="SAX116" s="99"/>
      <c r="SAY116" s="99"/>
      <c r="SAZ116" s="99"/>
      <c r="SBA116" s="99"/>
      <c r="SBB116" s="99"/>
      <c r="SBC116" s="99"/>
      <c r="SBD116" s="99"/>
      <c r="SBE116" s="99"/>
      <c r="SBF116" s="99"/>
      <c r="SBG116" s="99"/>
      <c r="SBH116" s="99"/>
      <c r="SBI116" s="99"/>
      <c r="SBJ116" s="99"/>
      <c r="SBK116" s="99"/>
      <c r="SBL116" s="99"/>
      <c r="SBM116" s="99"/>
      <c r="SBN116" s="99"/>
      <c r="SBO116" s="99"/>
      <c r="SBP116" s="99"/>
      <c r="SBQ116" s="99"/>
      <c r="SBR116" s="99"/>
      <c r="SBS116" s="99"/>
      <c r="SBT116" s="99"/>
      <c r="SBU116" s="99"/>
      <c r="SBV116" s="99"/>
      <c r="SBW116" s="99"/>
      <c r="SBX116" s="99"/>
      <c r="SBY116" s="99"/>
      <c r="SBZ116" s="99"/>
      <c r="SCA116" s="99"/>
      <c r="SCB116" s="99"/>
      <c r="SCC116" s="99"/>
      <c r="SCD116" s="99"/>
      <c r="SCE116" s="99"/>
      <c r="SCF116" s="99"/>
      <c r="SCG116" s="99"/>
      <c r="SCH116" s="99"/>
      <c r="SCI116" s="99"/>
      <c r="SCJ116" s="99"/>
      <c r="SCK116" s="99"/>
      <c r="SCL116" s="99"/>
      <c r="SCM116" s="99"/>
      <c r="SCN116" s="99"/>
      <c r="SCO116" s="99"/>
      <c r="SCP116" s="99"/>
      <c r="SCQ116" s="99"/>
      <c r="SCR116" s="99"/>
      <c r="SCS116" s="99"/>
      <c r="SCT116" s="99"/>
      <c r="SCU116" s="99"/>
      <c r="SCV116" s="99"/>
      <c r="SCW116" s="99"/>
      <c r="SCX116" s="99"/>
      <c r="SCY116" s="99"/>
      <c r="SCZ116" s="99"/>
      <c r="SDA116" s="99"/>
      <c r="SDB116" s="99"/>
      <c r="SDC116" s="99"/>
      <c r="SDD116" s="99"/>
      <c r="SDE116" s="99"/>
      <c r="SDF116" s="99"/>
      <c r="SDG116" s="99"/>
      <c r="SDH116" s="99"/>
      <c r="SDI116" s="99"/>
      <c r="SDJ116" s="99"/>
      <c r="SDK116" s="99"/>
      <c r="SDL116" s="99"/>
      <c r="SDM116" s="99"/>
      <c r="SDN116" s="99"/>
      <c r="SDO116" s="99"/>
      <c r="SDP116" s="99"/>
      <c r="SDQ116" s="99"/>
      <c r="SDR116" s="99"/>
      <c r="SDS116" s="99"/>
      <c r="SDT116" s="99"/>
      <c r="SDU116" s="99"/>
      <c r="SDV116" s="99"/>
      <c r="SDW116" s="99"/>
      <c r="SDX116" s="99"/>
      <c r="SDY116" s="99"/>
      <c r="SDZ116" s="99"/>
      <c r="SEA116" s="99"/>
      <c r="SEB116" s="99"/>
      <c r="SEC116" s="99"/>
      <c r="SED116" s="99"/>
      <c r="SEE116" s="99"/>
      <c r="SEF116" s="99"/>
      <c r="SEG116" s="99"/>
      <c r="SEH116" s="99"/>
      <c r="SEI116" s="99"/>
      <c r="SEJ116" s="99"/>
      <c r="SEK116" s="99"/>
      <c r="SEL116" s="99"/>
      <c r="SEM116" s="99"/>
      <c r="SEN116" s="99"/>
      <c r="SEO116" s="99"/>
      <c r="SEP116" s="99"/>
      <c r="SEQ116" s="99"/>
      <c r="SER116" s="99"/>
      <c r="SES116" s="99"/>
      <c r="SET116" s="99"/>
      <c r="SEU116" s="99"/>
      <c r="SEV116" s="99"/>
      <c r="SEW116" s="99"/>
      <c r="SEX116" s="99"/>
      <c r="SEY116" s="99"/>
      <c r="SEZ116" s="99"/>
      <c r="SFA116" s="99"/>
      <c r="SFB116" s="99"/>
      <c r="SFC116" s="99"/>
      <c r="SFD116" s="99"/>
      <c r="SFE116" s="99"/>
      <c r="SFF116" s="99"/>
      <c r="SFG116" s="99"/>
      <c r="SFH116" s="99"/>
      <c r="SFI116" s="99"/>
      <c r="SFJ116" s="99"/>
      <c r="SFK116" s="99"/>
      <c r="SFL116" s="99"/>
      <c r="SFM116" s="99"/>
      <c r="SFN116" s="99"/>
      <c r="SFO116" s="99"/>
      <c r="SFP116" s="99"/>
      <c r="SFQ116" s="99"/>
      <c r="SFR116" s="99"/>
      <c r="SFS116" s="99"/>
      <c r="SFT116" s="99"/>
      <c r="SFU116" s="99"/>
      <c r="SFV116" s="99"/>
      <c r="SFW116" s="99"/>
      <c r="SFX116" s="99"/>
      <c r="SFY116" s="99"/>
      <c r="SFZ116" s="99"/>
      <c r="SGA116" s="99"/>
      <c r="SGB116" s="99"/>
      <c r="SGC116" s="99"/>
      <c r="SGD116" s="99"/>
      <c r="SGE116" s="99"/>
      <c r="SGF116" s="99"/>
      <c r="SGG116" s="99"/>
      <c r="SGH116" s="99"/>
      <c r="SGI116" s="99"/>
      <c r="SGJ116" s="99"/>
      <c r="SGK116" s="99"/>
      <c r="SGL116" s="99"/>
      <c r="SGM116" s="99"/>
      <c r="SGN116" s="99"/>
      <c r="SGO116" s="99"/>
      <c r="SGP116" s="99"/>
      <c r="SGQ116" s="99"/>
      <c r="SGR116" s="99"/>
      <c r="SGS116" s="99"/>
      <c r="SGT116" s="99"/>
      <c r="SGU116" s="99"/>
      <c r="SGV116" s="99"/>
      <c r="SGW116" s="99"/>
      <c r="SGX116" s="99"/>
      <c r="SGY116" s="99"/>
      <c r="SGZ116" s="99"/>
      <c r="SHA116" s="99"/>
      <c r="SHB116" s="99"/>
      <c r="SHC116" s="99"/>
      <c r="SHD116" s="99"/>
      <c r="SHE116" s="99"/>
      <c r="SHF116" s="99"/>
      <c r="SHG116" s="99"/>
      <c r="SHH116" s="99"/>
      <c r="SHI116" s="99"/>
      <c r="SHJ116" s="99"/>
      <c r="SHK116" s="99"/>
      <c r="SHL116" s="99"/>
      <c r="SHM116" s="99"/>
      <c r="SHN116" s="99"/>
      <c r="SHO116" s="99"/>
      <c r="SHP116" s="99"/>
      <c r="SHQ116" s="99"/>
      <c r="SHR116" s="99"/>
      <c r="SHS116" s="99"/>
      <c r="SHT116" s="99"/>
      <c r="SHU116" s="99"/>
      <c r="SHV116" s="99"/>
      <c r="SHW116" s="99"/>
      <c r="SHX116" s="99"/>
      <c r="SHY116" s="99"/>
      <c r="SHZ116" s="99"/>
      <c r="SIA116" s="99"/>
      <c r="SIB116" s="99"/>
      <c r="SIC116" s="99"/>
      <c r="SID116" s="99"/>
      <c r="SIE116" s="99"/>
      <c r="SIF116" s="99"/>
      <c r="SIG116" s="99"/>
      <c r="SIH116" s="99"/>
      <c r="SII116" s="99"/>
      <c r="SIJ116" s="99"/>
      <c r="SIK116" s="99"/>
      <c r="SIL116" s="99"/>
      <c r="SIM116" s="99"/>
      <c r="SIN116" s="99"/>
      <c r="SIO116" s="99"/>
      <c r="SIP116" s="99"/>
      <c r="SIQ116" s="99"/>
      <c r="SIR116" s="99"/>
      <c r="SIS116" s="99"/>
      <c r="SIT116" s="99"/>
      <c r="SIU116" s="99"/>
      <c r="SIV116" s="99"/>
      <c r="SIW116" s="99"/>
      <c r="SIX116" s="99"/>
      <c r="SIY116" s="99"/>
      <c r="SIZ116" s="99"/>
      <c r="SJA116" s="99"/>
      <c r="SJB116" s="99"/>
      <c r="SJC116" s="99"/>
      <c r="SJD116" s="99"/>
      <c r="SJE116" s="99"/>
      <c r="SJF116" s="99"/>
      <c r="SJG116" s="99"/>
      <c r="SJH116" s="99"/>
      <c r="SJI116" s="99"/>
      <c r="SJJ116" s="99"/>
      <c r="SJK116" s="99"/>
      <c r="SJL116" s="99"/>
      <c r="SJM116" s="99"/>
      <c r="SJN116" s="99"/>
      <c r="SJO116" s="99"/>
      <c r="SJP116" s="99"/>
      <c r="SJQ116" s="99"/>
      <c r="SJR116" s="99"/>
      <c r="SJS116" s="99"/>
      <c r="SJT116" s="99"/>
      <c r="SJU116" s="99"/>
      <c r="SJV116" s="99"/>
      <c r="SJW116" s="99"/>
      <c r="SJX116" s="99"/>
      <c r="SJY116" s="99"/>
      <c r="SJZ116" s="99"/>
      <c r="SKA116" s="99"/>
      <c r="SKB116" s="99"/>
      <c r="SKC116" s="99"/>
      <c r="SKD116" s="99"/>
      <c r="SKE116" s="99"/>
      <c r="SKF116" s="99"/>
      <c r="SKG116" s="99"/>
      <c r="SKH116" s="99"/>
      <c r="SKI116" s="99"/>
      <c r="SKJ116" s="99"/>
      <c r="SKK116" s="99"/>
      <c r="SKL116" s="99"/>
      <c r="SKM116" s="99"/>
      <c r="SKN116" s="99"/>
      <c r="SKO116" s="99"/>
      <c r="SKP116" s="99"/>
      <c r="SKQ116" s="99"/>
      <c r="SKR116" s="99"/>
      <c r="SKS116" s="99"/>
      <c r="SKT116" s="99"/>
      <c r="SKU116" s="99"/>
      <c r="SKV116" s="99"/>
      <c r="SKW116" s="99"/>
      <c r="SKX116" s="99"/>
      <c r="SKY116" s="99"/>
      <c r="SKZ116" s="99"/>
      <c r="SLA116" s="99"/>
      <c r="SLB116" s="99"/>
      <c r="SLC116" s="99"/>
      <c r="SLD116" s="99"/>
      <c r="SLE116" s="99"/>
      <c r="SLF116" s="99"/>
      <c r="SLG116" s="99"/>
      <c r="SLH116" s="99"/>
      <c r="SLI116" s="99"/>
      <c r="SLJ116" s="99"/>
      <c r="SLK116" s="99"/>
      <c r="SLL116" s="99"/>
      <c r="SLM116" s="99"/>
      <c r="SLN116" s="99"/>
      <c r="SLO116" s="99"/>
      <c r="SLP116" s="99"/>
      <c r="SLQ116" s="99"/>
      <c r="SLR116" s="99"/>
      <c r="SLS116" s="99"/>
      <c r="SLT116" s="99"/>
      <c r="SLU116" s="99"/>
      <c r="SLV116" s="99"/>
      <c r="SLW116" s="99"/>
      <c r="SLX116" s="99"/>
      <c r="SLY116" s="99"/>
      <c r="SLZ116" s="99"/>
      <c r="SMA116" s="99"/>
      <c r="SMB116" s="99"/>
      <c r="SMC116" s="99"/>
      <c r="SMD116" s="99"/>
      <c r="SME116" s="99"/>
      <c r="SMF116" s="99"/>
      <c r="SMG116" s="99"/>
      <c r="SMH116" s="99"/>
      <c r="SMI116" s="99"/>
      <c r="SMJ116" s="99"/>
      <c r="SMK116" s="99"/>
      <c r="SML116" s="99"/>
      <c r="SMM116" s="99"/>
      <c r="SMN116" s="99"/>
      <c r="SMO116" s="99"/>
      <c r="SMP116" s="99"/>
      <c r="SMQ116" s="99"/>
      <c r="SMR116" s="99"/>
      <c r="SMS116" s="99"/>
      <c r="SMT116" s="99"/>
      <c r="SMU116" s="99"/>
      <c r="SMV116" s="99"/>
      <c r="SMW116" s="99"/>
      <c r="SMX116" s="99"/>
      <c r="SMY116" s="99"/>
      <c r="SMZ116" s="99"/>
      <c r="SNA116" s="99"/>
      <c r="SNB116" s="99"/>
      <c r="SNC116" s="99"/>
      <c r="SND116" s="99"/>
      <c r="SNE116" s="99"/>
      <c r="SNF116" s="99"/>
      <c r="SNG116" s="99"/>
      <c r="SNH116" s="99"/>
      <c r="SNI116" s="99"/>
      <c r="SNJ116" s="99"/>
      <c r="SNK116" s="99"/>
      <c r="SNL116" s="99"/>
      <c r="SNM116" s="99"/>
      <c r="SNN116" s="99"/>
      <c r="SNO116" s="99"/>
      <c r="SNP116" s="99"/>
      <c r="SNQ116" s="99"/>
      <c r="SNR116" s="99"/>
      <c r="SNS116" s="99"/>
      <c r="SNT116" s="99"/>
      <c r="SNU116" s="99"/>
      <c r="SNV116" s="99"/>
      <c r="SNW116" s="99"/>
      <c r="SNX116" s="99"/>
      <c r="SNY116" s="99"/>
      <c r="SNZ116" s="99"/>
      <c r="SOA116" s="99"/>
      <c r="SOB116" s="99"/>
      <c r="SOC116" s="99"/>
      <c r="SOD116" s="99"/>
      <c r="SOE116" s="99"/>
      <c r="SOF116" s="99"/>
      <c r="SOG116" s="99"/>
      <c r="SOH116" s="99"/>
      <c r="SOI116" s="99"/>
      <c r="SOJ116" s="99"/>
      <c r="SOK116" s="99"/>
      <c r="SOL116" s="99"/>
      <c r="SOM116" s="99"/>
      <c r="SON116" s="99"/>
      <c r="SOO116" s="99"/>
      <c r="SOP116" s="99"/>
      <c r="SOQ116" s="99"/>
      <c r="SOR116" s="99"/>
      <c r="SOS116" s="99"/>
      <c r="SOT116" s="99"/>
      <c r="SOU116" s="99"/>
      <c r="SOV116" s="99"/>
      <c r="SOW116" s="99"/>
      <c r="SOX116" s="99"/>
      <c r="SOY116" s="99"/>
      <c r="SOZ116" s="99"/>
      <c r="SPA116" s="99"/>
      <c r="SPB116" s="99"/>
      <c r="SPC116" s="99"/>
      <c r="SPD116" s="99"/>
      <c r="SPE116" s="99"/>
      <c r="SPF116" s="99"/>
      <c r="SPG116" s="99"/>
      <c r="SPH116" s="99"/>
      <c r="SPI116" s="99"/>
      <c r="SPJ116" s="99"/>
      <c r="SPK116" s="99"/>
      <c r="SPL116" s="99"/>
      <c r="SPM116" s="99"/>
      <c r="SPN116" s="99"/>
      <c r="SPO116" s="99"/>
      <c r="SPP116" s="99"/>
      <c r="SPQ116" s="99"/>
      <c r="SPR116" s="99"/>
      <c r="SPS116" s="99"/>
      <c r="SPT116" s="99"/>
      <c r="SPU116" s="99"/>
      <c r="SPV116" s="99"/>
      <c r="SPW116" s="99"/>
      <c r="SPX116" s="99"/>
      <c r="SPY116" s="99"/>
      <c r="SPZ116" s="99"/>
      <c r="SQA116" s="99"/>
      <c r="SQB116" s="99"/>
      <c r="SQC116" s="99"/>
      <c r="SQD116" s="99"/>
      <c r="SQE116" s="99"/>
      <c r="SQF116" s="99"/>
      <c r="SQG116" s="99"/>
      <c r="SQH116" s="99"/>
      <c r="SQI116" s="99"/>
      <c r="SQJ116" s="99"/>
      <c r="SQK116" s="99"/>
      <c r="SQL116" s="99"/>
      <c r="SQM116" s="99"/>
      <c r="SQN116" s="99"/>
      <c r="SQO116" s="99"/>
      <c r="SQP116" s="99"/>
      <c r="SQQ116" s="99"/>
      <c r="SQR116" s="99"/>
      <c r="SQS116" s="99"/>
      <c r="SQT116" s="99"/>
      <c r="SQU116" s="99"/>
      <c r="SQV116" s="99"/>
      <c r="SQW116" s="99"/>
      <c r="SQX116" s="99"/>
      <c r="SQY116" s="99"/>
      <c r="SQZ116" s="99"/>
      <c r="SRA116" s="99"/>
      <c r="SRB116" s="99"/>
      <c r="SRC116" s="99"/>
      <c r="SRD116" s="99"/>
      <c r="SRE116" s="99"/>
      <c r="SRF116" s="99"/>
      <c r="SRG116" s="99"/>
      <c r="SRH116" s="99"/>
      <c r="SRI116" s="99"/>
      <c r="SRJ116" s="99"/>
      <c r="SRK116" s="99"/>
      <c r="SRL116" s="99"/>
      <c r="SRM116" s="99"/>
      <c r="SRN116" s="99"/>
      <c r="SRO116" s="99"/>
      <c r="SRP116" s="99"/>
      <c r="SRQ116" s="99"/>
      <c r="SRR116" s="99"/>
      <c r="SRS116" s="99"/>
      <c r="SRT116" s="99"/>
      <c r="SRU116" s="99"/>
      <c r="SRV116" s="99"/>
      <c r="SRW116" s="99"/>
      <c r="SRX116" s="99"/>
      <c r="SRY116" s="99"/>
      <c r="SRZ116" s="99"/>
      <c r="SSA116" s="99"/>
      <c r="SSB116" s="99"/>
      <c r="SSC116" s="99"/>
      <c r="SSD116" s="99"/>
      <c r="SSE116" s="99"/>
      <c r="SSF116" s="99"/>
      <c r="SSG116" s="99"/>
      <c r="SSH116" s="99"/>
      <c r="SSI116" s="99"/>
      <c r="SSJ116" s="99"/>
      <c r="SSK116" s="99"/>
      <c r="SSL116" s="99"/>
      <c r="SSM116" s="99"/>
      <c r="SSN116" s="99"/>
      <c r="SSO116" s="99"/>
      <c r="SSP116" s="99"/>
      <c r="SSQ116" s="99"/>
      <c r="SSR116" s="99"/>
      <c r="SSS116" s="99"/>
      <c r="SST116" s="99"/>
      <c r="SSU116" s="99"/>
      <c r="SSV116" s="99"/>
      <c r="SSW116" s="99"/>
      <c r="SSX116" s="99"/>
      <c r="SSY116" s="99"/>
      <c r="SSZ116" s="99"/>
      <c r="STA116" s="99"/>
      <c r="STB116" s="99"/>
      <c r="STC116" s="99"/>
      <c r="STD116" s="99"/>
      <c r="STE116" s="99"/>
      <c r="STF116" s="99"/>
      <c r="STG116" s="99"/>
      <c r="STH116" s="99"/>
      <c r="STI116" s="99"/>
      <c r="STJ116" s="99"/>
      <c r="STK116" s="99"/>
      <c r="STL116" s="99"/>
      <c r="STM116" s="99"/>
      <c r="STN116" s="99"/>
      <c r="STO116" s="99"/>
      <c r="STP116" s="99"/>
      <c r="STQ116" s="99"/>
      <c r="STR116" s="99"/>
      <c r="STS116" s="99"/>
      <c r="STT116" s="99"/>
      <c r="STU116" s="99"/>
      <c r="STV116" s="99"/>
      <c r="STW116" s="99"/>
      <c r="STX116" s="99"/>
      <c r="STY116" s="99"/>
      <c r="STZ116" s="99"/>
      <c r="SUA116" s="99"/>
      <c r="SUB116" s="99"/>
      <c r="SUC116" s="99"/>
      <c r="SUD116" s="99"/>
      <c r="SUE116" s="99"/>
      <c r="SUF116" s="99"/>
      <c r="SUG116" s="99"/>
      <c r="SUH116" s="99"/>
      <c r="SUI116" s="99"/>
      <c r="SUJ116" s="99"/>
      <c r="SUK116" s="99"/>
      <c r="SUL116" s="99"/>
      <c r="SUM116" s="99"/>
      <c r="SUN116" s="99"/>
      <c r="SUO116" s="99"/>
      <c r="SUP116" s="99"/>
      <c r="SUQ116" s="99"/>
      <c r="SUR116" s="99"/>
      <c r="SUS116" s="99"/>
      <c r="SUT116" s="99"/>
      <c r="SUU116" s="99"/>
      <c r="SUV116" s="99"/>
      <c r="SUW116" s="99"/>
      <c r="SUX116" s="99"/>
      <c r="SUY116" s="99"/>
      <c r="SUZ116" s="99"/>
      <c r="SVA116" s="99"/>
      <c r="SVB116" s="99"/>
      <c r="SVC116" s="99"/>
      <c r="SVD116" s="99"/>
      <c r="SVE116" s="99"/>
      <c r="SVF116" s="99"/>
      <c r="SVG116" s="99"/>
      <c r="SVH116" s="99"/>
      <c r="SVI116" s="99"/>
      <c r="SVJ116" s="99"/>
      <c r="SVK116" s="99"/>
      <c r="SVL116" s="99"/>
      <c r="SVM116" s="99"/>
      <c r="SVN116" s="99"/>
      <c r="SVO116" s="99"/>
      <c r="SVP116" s="99"/>
      <c r="SVQ116" s="99"/>
      <c r="SVR116" s="99"/>
      <c r="SVS116" s="99"/>
      <c r="SVT116" s="99"/>
      <c r="SVU116" s="99"/>
      <c r="SVV116" s="99"/>
      <c r="SVW116" s="99"/>
      <c r="SVX116" s="99"/>
      <c r="SVY116" s="99"/>
      <c r="SVZ116" s="99"/>
      <c r="SWA116" s="99"/>
      <c r="SWB116" s="99"/>
      <c r="SWC116" s="99"/>
      <c r="SWD116" s="99"/>
      <c r="SWE116" s="99"/>
      <c r="SWF116" s="99"/>
      <c r="SWG116" s="99"/>
      <c r="SWH116" s="99"/>
      <c r="SWI116" s="99"/>
      <c r="SWJ116" s="99"/>
      <c r="SWK116" s="99"/>
      <c r="SWL116" s="99"/>
      <c r="SWM116" s="99"/>
      <c r="SWN116" s="99"/>
      <c r="SWO116" s="99"/>
      <c r="SWP116" s="99"/>
      <c r="SWQ116" s="99"/>
      <c r="SWR116" s="99"/>
      <c r="SWS116" s="99"/>
      <c r="SWT116" s="99"/>
      <c r="SWU116" s="99"/>
      <c r="SWV116" s="99"/>
      <c r="SWW116" s="99"/>
      <c r="SWX116" s="99"/>
      <c r="SWY116" s="99"/>
      <c r="SWZ116" s="99"/>
      <c r="SXA116" s="99"/>
      <c r="SXB116" s="99"/>
      <c r="SXC116" s="99"/>
      <c r="SXD116" s="99"/>
      <c r="SXE116" s="99"/>
      <c r="SXF116" s="99"/>
      <c r="SXG116" s="99"/>
      <c r="SXH116" s="99"/>
      <c r="SXI116" s="99"/>
      <c r="SXJ116" s="99"/>
      <c r="SXK116" s="99"/>
      <c r="SXL116" s="99"/>
      <c r="SXM116" s="99"/>
      <c r="SXN116" s="99"/>
      <c r="SXO116" s="99"/>
      <c r="SXP116" s="99"/>
      <c r="SXQ116" s="99"/>
      <c r="SXR116" s="99"/>
      <c r="SXS116" s="99"/>
      <c r="SXT116" s="99"/>
      <c r="SXU116" s="99"/>
      <c r="SXV116" s="99"/>
      <c r="SXW116" s="99"/>
      <c r="SXX116" s="99"/>
      <c r="SXY116" s="99"/>
      <c r="SXZ116" s="99"/>
      <c r="SYA116" s="99"/>
      <c r="SYB116" s="99"/>
      <c r="SYC116" s="99"/>
      <c r="SYD116" s="99"/>
      <c r="SYE116" s="99"/>
      <c r="SYF116" s="99"/>
      <c r="SYG116" s="99"/>
      <c r="SYH116" s="99"/>
      <c r="SYI116" s="99"/>
      <c r="SYJ116" s="99"/>
      <c r="SYK116" s="99"/>
      <c r="SYL116" s="99"/>
      <c r="SYM116" s="99"/>
      <c r="SYN116" s="99"/>
      <c r="SYO116" s="99"/>
      <c r="SYP116" s="99"/>
      <c r="SYQ116" s="99"/>
      <c r="SYR116" s="99"/>
      <c r="SYS116" s="99"/>
      <c r="SYT116" s="99"/>
      <c r="SYU116" s="99"/>
      <c r="SYV116" s="99"/>
      <c r="SYW116" s="99"/>
      <c r="SYX116" s="99"/>
      <c r="SYY116" s="99"/>
      <c r="SYZ116" s="99"/>
      <c r="SZA116" s="99"/>
      <c r="SZB116" s="99"/>
      <c r="SZC116" s="99"/>
      <c r="SZD116" s="99"/>
      <c r="SZE116" s="99"/>
      <c r="SZF116" s="99"/>
      <c r="SZG116" s="99"/>
      <c r="SZH116" s="99"/>
      <c r="SZI116" s="99"/>
      <c r="SZJ116" s="99"/>
      <c r="SZK116" s="99"/>
      <c r="SZL116" s="99"/>
      <c r="SZM116" s="99"/>
      <c r="SZN116" s="99"/>
      <c r="SZO116" s="99"/>
      <c r="SZP116" s="99"/>
      <c r="SZQ116" s="99"/>
      <c r="SZR116" s="99"/>
      <c r="SZS116" s="99"/>
      <c r="SZT116" s="99"/>
      <c r="SZU116" s="99"/>
      <c r="SZV116" s="99"/>
      <c r="SZW116" s="99"/>
      <c r="SZX116" s="99"/>
      <c r="SZY116" s="99"/>
      <c r="SZZ116" s="99"/>
      <c r="TAA116" s="99"/>
      <c r="TAB116" s="99"/>
      <c r="TAC116" s="99"/>
      <c r="TAD116" s="99"/>
      <c r="TAE116" s="99"/>
      <c r="TAF116" s="99"/>
      <c r="TAG116" s="99"/>
      <c r="TAH116" s="99"/>
      <c r="TAI116" s="99"/>
      <c r="TAJ116" s="99"/>
      <c r="TAK116" s="99"/>
      <c r="TAL116" s="99"/>
      <c r="TAM116" s="99"/>
      <c r="TAN116" s="99"/>
      <c r="TAO116" s="99"/>
      <c r="TAP116" s="99"/>
      <c r="TAQ116" s="99"/>
      <c r="TAR116" s="99"/>
      <c r="TAS116" s="99"/>
      <c r="TAT116" s="99"/>
      <c r="TAU116" s="99"/>
      <c r="TAV116" s="99"/>
      <c r="TAW116" s="99"/>
      <c r="TAX116" s="99"/>
      <c r="TAY116" s="99"/>
      <c r="TAZ116" s="99"/>
      <c r="TBA116" s="99"/>
      <c r="TBB116" s="99"/>
      <c r="TBC116" s="99"/>
      <c r="TBD116" s="99"/>
      <c r="TBE116" s="99"/>
      <c r="TBF116" s="99"/>
      <c r="TBG116" s="99"/>
      <c r="TBH116" s="99"/>
      <c r="TBI116" s="99"/>
      <c r="TBJ116" s="99"/>
      <c r="TBK116" s="99"/>
      <c r="TBL116" s="99"/>
      <c r="TBM116" s="99"/>
      <c r="TBN116" s="99"/>
      <c r="TBO116" s="99"/>
      <c r="TBP116" s="99"/>
      <c r="TBQ116" s="99"/>
      <c r="TBR116" s="99"/>
      <c r="TBS116" s="99"/>
      <c r="TBT116" s="99"/>
      <c r="TBU116" s="99"/>
      <c r="TBV116" s="99"/>
      <c r="TBW116" s="99"/>
      <c r="TBX116" s="99"/>
      <c r="TBY116" s="99"/>
      <c r="TBZ116" s="99"/>
      <c r="TCA116" s="99"/>
      <c r="TCB116" s="99"/>
      <c r="TCC116" s="99"/>
      <c r="TCD116" s="99"/>
      <c r="TCE116" s="99"/>
      <c r="TCF116" s="99"/>
      <c r="TCG116" s="99"/>
      <c r="TCH116" s="99"/>
      <c r="TCI116" s="99"/>
      <c r="TCJ116" s="99"/>
      <c r="TCK116" s="99"/>
      <c r="TCL116" s="99"/>
      <c r="TCM116" s="99"/>
      <c r="TCN116" s="99"/>
      <c r="TCO116" s="99"/>
      <c r="TCP116" s="99"/>
      <c r="TCQ116" s="99"/>
      <c r="TCR116" s="99"/>
      <c r="TCS116" s="99"/>
      <c r="TCT116" s="99"/>
      <c r="TCU116" s="99"/>
      <c r="TCV116" s="99"/>
      <c r="TCW116" s="99"/>
      <c r="TCX116" s="99"/>
      <c r="TCY116" s="99"/>
      <c r="TCZ116" s="99"/>
      <c r="TDA116" s="99"/>
      <c r="TDB116" s="99"/>
      <c r="TDC116" s="99"/>
      <c r="TDD116" s="99"/>
      <c r="TDE116" s="99"/>
      <c r="TDF116" s="99"/>
      <c r="TDG116" s="99"/>
      <c r="TDH116" s="99"/>
      <c r="TDI116" s="99"/>
      <c r="TDJ116" s="99"/>
      <c r="TDK116" s="99"/>
      <c r="TDL116" s="99"/>
      <c r="TDM116" s="99"/>
      <c r="TDN116" s="99"/>
      <c r="TDO116" s="99"/>
      <c r="TDP116" s="99"/>
      <c r="TDQ116" s="99"/>
      <c r="TDR116" s="99"/>
      <c r="TDS116" s="99"/>
      <c r="TDT116" s="99"/>
      <c r="TDU116" s="99"/>
      <c r="TDV116" s="99"/>
      <c r="TDW116" s="99"/>
      <c r="TDX116" s="99"/>
      <c r="TDY116" s="99"/>
      <c r="TDZ116" s="99"/>
      <c r="TEA116" s="99"/>
      <c r="TEB116" s="99"/>
      <c r="TEC116" s="99"/>
      <c r="TED116" s="99"/>
      <c r="TEE116" s="99"/>
      <c r="TEF116" s="99"/>
      <c r="TEG116" s="99"/>
      <c r="TEH116" s="99"/>
      <c r="TEI116" s="99"/>
      <c r="TEJ116" s="99"/>
      <c r="TEK116" s="99"/>
      <c r="TEL116" s="99"/>
      <c r="TEM116" s="99"/>
      <c r="TEN116" s="99"/>
      <c r="TEO116" s="99"/>
      <c r="TEP116" s="99"/>
      <c r="TEQ116" s="99"/>
      <c r="TER116" s="99"/>
      <c r="TES116" s="99"/>
      <c r="TET116" s="99"/>
      <c r="TEU116" s="99"/>
      <c r="TEV116" s="99"/>
      <c r="TEW116" s="99"/>
      <c r="TEX116" s="99"/>
      <c r="TEY116" s="99"/>
      <c r="TEZ116" s="99"/>
      <c r="TFA116" s="99"/>
      <c r="TFB116" s="99"/>
      <c r="TFC116" s="99"/>
      <c r="TFD116" s="99"/>
      <c r="TFE116" s="99"/>
      <c r="TFF116" s="99"/>
      <c r="TFG116" s="99"/>
      <c r="TFH116" s="99"/>
      <c r="TFI116" s="99"/>
      <c r="TFJ116" s="99"/>
      <c r="TFK116" s="99"/>
      <c r="TFL116" s="99"/>
      <c r="TFM116" s="99"/>
      <c r="TFN116" s="99"/>
      <c r="TFO116" s="99"/>
      <c r="TFP116" s="99"/>
      <c r="TFQ116" s="99"/>
      <c r="TFR116" s="99"/>
      <c r="TFS116" s="99"/>
      <c r="TFT116" s="99"/>
      <c r="TFU116" s="99"/>
      <c r="TFV116" s="99"/>
      <c r="TFW116" s="99"/>
      <c r="TFX116" s="99"/>
      <c r="TFY116" s="99"/>
      <c r="TFZ116" s="99"/>
      <c r="TGA116" s="99"/>
      <c r="TGB116" s="99"/>
      <c r="TGC116" s="99"/>
      <c r="TGD116" s="99"/>
      <c r="TGE116" s="99"/>
      <c r="TGF116" s="99"/>
      <c r="TGG116" s="99"/>
      <c r="TGH116" s="99"/>
      <c r="TGI116" s="99"/>
      <c r="TGJ116" s="99"/>
      <c r="TGK116" s="99"/>
      <c r="TGL116" s="99"/>
      <c r="TGM116" s="99"/>
      <c r="TGN116" s="99"/>
      <c r="TGO116" s="99"/>
      <c r="TGP116" s="99"/>
      <c r="TGQ116" s="99"/>
      <c r="TGR116" s="99"/>
      <c r="TGS116" s="99"/>
      <c r="TGT116" s="99"/>
      <c r="TGU116" s="99"/>
      <c r="TGV116" s="99"/>
      <c r="TGW116" s="99"/>
      <c r="TGX116" s="99"/>
      <c r="TGY116" s="99"/>
      <c r="TGZ116" s="99"/>
      <c r="THA116" s="99"/>
      <c r="THB116" s="99"/>
      <c r="THC116" s="99"/>
      <c r="THD116" s="99"/>
      <c r="THE116" s="99"/>
      <c r="THF116" s="99"/>
      <c r="THG116" s="99"/>
      <c r="THH116" s="99"/>
      <c r="THI116" s="99"/>
      <c r="THJ116" s="99"/>
      <c r="THK116" s="99"/>
      <c r="THL116" s="99"/>
      <c r="THM116" s="99"/>
      <c r="THN116" s="99"/>
      <c r="THO116" s="99"/>
      <c r="THP116" s="99"/>
      <c r="THQ116" s="99"/>
      <c r="THR116" s="99"/>
      <c r="THS116" s="99"/>
      <c r="THT116" s="99"/>
      <c r="THU116" s="99"/>
      <c r="THV116" s="99"/>
      <c r="THW116" s="99"/>
      <c r="THX116" s="99"/>
      <c r="THY116" s="99"/>
      <c r="THZ116" s="99"/>
      <c r="TIA116" s="99"/>
      <c r="TIB116" s="99"/>
      <c r="TIC116" s="99"/>
      <c r="TID116" s="99"/>
      <c r="TIE116" s="99"/>
      <c r="TIF116" s="99"/>
      <c r="TIG116" s="99"/>
      <c r="TIH116" s="99"/>
      <c r="TII116" s="99"/>
      <c r="TIJ116" s="99"/>
      <c r="TIK116" s="99"/>
      <c r="TIL116" s="99"/>
      <c r="TIM116" s="99"/>
      <c r="TIN116" s="99"/>
      <c r="TIO116" s="99"/>
      <c r="TIP116" s="99"/>
      <c r="TIQ116" s="99"/>
      <c r="TIR116" s="99"/>
      <c r="TIS116" s="99"/>
      <c r="TIT116" s="99"/>
      <c r="TIU116" s="99"/>
      <c r="TIV116" s="99"/>
      <c r="TIW116" s="99"/>
      <c r="TIX116" s="99"/>
      <c r="TIY116" s="99"/>
      <c r="TIZ116" s="99"/>
      <c r="TJA116" s="99"/>
      <c r="TJB116" s="99"/>
      <c r="TJC116" s="99"/>
      <c r="TJD116" s="99"/>
      <c r="TJE116" s="99"/>
      <c r="TJF116" s="99"/>
      <c r="TJG116" s="99"/>
      <c r="TJH116" s="99"/>
      <c r="TJI116" s="99"/>
      <c r="TJJ116" s="99"/>
      <c r="TJK116" s="99"/>
      <c r="TJL116" s="99"/>
      <c r="TJM116" s="99"/>
      <c r="TJN116" s="99"/>
      <c r="TJO116" s="99"/>
      <c r="TJP116" s="99"/>
      <c r="TJQ116" s="99"/>
      <c r="TJR116" s="99"/>
      <c r="TJS116" s="99"/>
      <c r="TJT116" s="99"/>
      <c r="TJU116" s="99"/>
      <c r="TJV116" s="99"/>
      <c r="TJW116" s="99"/>
      <c r="TJX116" s="99"/>
      <c r="TJY116" s="99"/>
      <c r="TJZ116" s="99"/>
      <c r="TKA116" s="99"/>
      <c r="TKB116" s="99"/>
      <c r="TKC116" s="99"/>
      <c r="TKD116" s="99"/>
      <c r="TKE116" s="99"/>
      <c r="TKF116" s="99"/>
      <c r="TKG116" s="99"/>
      <c r="TKH116" s="99"/>
      <c r="TKI116" s="99"/>
      <c r="TKJ116" s="99"/>
      <c r="TKK116" s="99"/>
      <c r="TKL116" s="99"/>
      <c r="TKM116" s="99"/>
      <c r="TKN116" s="99"/>
      <c r="TKO116" s="99"/>
      <c r="TKP116" s="99"/>
      <c r="TKQ116" s="99"/>
      <c r="TKR116" s="99"/>
      <c r="TKS116" s="99"/>
      <c r="TKT116" s="99"/>
      <c r="TKU116" s="99"/>
      <c r="TKV116" s="99"/>
      <c r="TKW116" s="99"/>
      <c r="TKX116" s="99"/>
      <c r="TKY116" s="99"/>
      <c r="TKZ116" s="99"/>
      <c r="TLA116" s="99"/>
      <c r="TLB116" s="99"/>
      <c r="TLC116" s="99"/>
      <c r="TLD116" s="99"/>
      <c r="TLE116" s="99"/>
      <c r="TLF116" s="99"/>
      <c r="TLG116" s="99"/>
      <c r="TLH116" s="99"/>
      <c r="TLI116" s="99"/>
      <c r="TLJ116" s="99"/>
      <c r="TLK116" s="99"/>
      <c r="TLL116" s="99"/>
      <c r="TLM116" s="99"/>
      <c r="TLN116" s="99"/>
      <c r="TLO116" s="99"/>
      <c r="TLP116" s="99"/>
      <c r="TLQ116" s="99"/>
      <c r="TLR116" s="99"/>
      <c r="TLS116" s="99"/>
      <c r="TLT116" s="99"/>
      <c r="TLU116" s="99"/>
      <c r="TLV116" s="99"/>
      <c r="TLW116" s="99"/>
      <c r="TLX116" s="99"/>
      <c r="TLY116" s="99"/>
      <c r="TLZ116" s="99"/>
      <c r="TMA116" s="99"/>
      <c r="TMB116" s="99"/>
      <c r="TMC116" s="99"/>
      <c r="TMD116" s="99"/>
      <c r="TME116" s="99"/>
      <c r="TMF116" s="99"/>
      <c r="TMG116" s="99"/>
      <c r="TMH116" s="99"/>
      <c r="TMI116" s="99"/>
      <c r="TMJ116" s="99"/>
      <c r="TMK116" s="99"/>
      <c r="TML116" s="99"/>
      <c r="TMM116" s="99"/>
      <c r="TMN116" s="99"/>
      <c r="TMO116" s="99"/>
      <c r="TMP116" s="99"/>
      <c r="TMQ116" s="99"/>
      <c r="TMR116" s="99"/>
      <c r="TMS116" s="99"/>
      <c r="TMT116" s="99"/>
      <c r="TMU116" s="99"/>
      <c r="TMV116" s="99"/>
      <c r="TMW116" s="99"/>
      <c r="TMX116" s="99"/>
      <c r="TMY116" s="99"/>
      <c r="TMZ116" s="99"/>
      <c r="TNA116" s="99"/>
      <c r="TNB116" s="99"/>
      <c r="TNC116" s="99"/>
      <c r="TND116" s="99"/>
      <c r="TNE116" s="99"/>
      <c r="TNF116" s="99"/>
      <c r="TNG116" s="99"/>
      <c r="TNH116" s="99"/>
      <c r="TNI116" s="99"/>
      <c r="TNJ116" s="99"/>
      <c r="TNK116" s="99"/>
      <c r="TNL116" s="99"/>
      <c r="TNM116" s="99"/>
      <c r="TNN116" s="99"/>
      <c r="TNO116" s="99"/>
      <c r="TNP116" s="99"/>
      <c r="TNQ116" s="99"/>
      <c r="TNR116" s="99"/>
      <c r="TNS116" s="99"/>
      <c r="TNT116" s="99"/>
      <c r="TNU116" s="99"/>
      <c r="TNV116" s="99"/>
      <c r="TNW116" s="99"/>
      <c r="TNX116" s="99"/>
      <c r="TNY116" s="99"/>
      <c r="TNZ116" s="99"/>
      <c r="TOA116" s="99"/>
      <c r="TOB116" s="99"/>
      <c r="TOC116" s="99"/>
      <c r="TOD116" s="99"/>
      <c r="TOE116" s="99"/>
      <c r="TOF116" s="99"/>
      <c r="TOG116" s="99"/>
      <c r="TOH116" s="99"/>
      <c r="TOI116" s="99"/>
      <c r="TOJ116" s="99"/>
      <c r="TOK116" s="99"/>
      <c r="TOL116" s="99"/>
      <c r="TOM116" s="99"/>
      <c r="TON116" s="99"/>
      <c r="TOO116" s="99"/>
      <c r="TOP116" s="99"/>
      <c r="TOQ116" s="99"/>
      <c r="TOR116" s="99"/>
      <c r="TOS116" s="99"/>
      <c r="TOT116" s="99"/>
      <c r="TOU116" s="99"/>
      <c r="TOV116" s="99"/>
      <c r="TOW116" s="99"/>
      <c r="TOX116" s="99"/>
      <c r="TOY116" s="99"/>
      <c r="TOZ116" s="99"/>
      <c r="TPA116" s="99"/>
      <c r="TPB116" s="99"/>
      <c r="TPC116" s="99"/>
      <c r="TPD116" s="99"/>
      <c r="TPE116" s="99"/>
      <c r="TPF116" s="99"/>
      <c r="TPG116" s="99"/>
      <c r="TPH116" s="99"/>
      <c r="TPI116" s="99"/>
      <c r="TPJ116" s="99"/>
      <c r="TPK116" s="99"/>
      <c r="TPL116" s="99"/>
      <c r="TPM116" s="99"/>
      <c r="TPN116" s="99"/>
      <c r="TPO116" s="99"/>
      <c r="TPP116" s="99"/>
      <c r="TPQ116" s="99"/>
      <c r="TPR116" s="99"/>
      <c r="TPS116" s="99"/>
      <c r="TPT116" s="99"/>
      <c r="TPU116" s="99"/>
      <c r="TPV116" s="99"/>
      <c r="TPW116" s="99"/>
      <c r="TPX116" s="99"/>
      <c r="TPY116" s="99"/>
      <c r="TPZ116" s="99"/>
      <c r="TQA116" s="99"/>
      <c r="TQB116" s="99"/>
      <c r="TQC116" s="99"/>
      <c r="TQD116" s="99"/>
      <c r="TQE116" s="99"/>
      <c r="TQF116" s="99"/>
      <c r="TQG116" s="99"/>
      <c r="TQH116" s="99"/>
      <c r="TQI116" s="99"/>
      <c r="TQJ116" s="99"/>
      <c r="TQK116" s="99"/>
      <c r="TQL116" s="99"/>
      <c r="TQM116" s="99"/>
      <c r="TQN116" s="99"/>
      <c r="TQO116" s="99"/>
      <c r="TQP116" s="99"/>
      <c r="TQQ116" s="99"/>
      <c r="TQR116" s="99"/>
      <c r="TQS116" s="99"/>
      <c r="TQT116" s="99"/>
      <c r="TQU116" s="99"/>
      <c r="TQV116" s="99"/>
      <c r="TQW116" s="99"/>
      <c r="TQX116" s="99"/>
      <c r="TQY116" s="99"/>
      <c r="TQZ116" s="99"/>
      <c r="TRA116" s="99"/>
      <c r="TRB116" s="99"/>
      <c r="TRC116" s="99"/>
      <c r="TRD116" s="99"/>
      <c r="TRE116" s="99"/>
      <c r="TRF116" s="99"/>
      <c r="TRG116" s="99"/>
      <c r="TRH116" s="99"/>
      <c r="TRI116" s="99"/>
      <c r="TRJ116" s="99"/>
      <c r="TRK116" s="99"/>
      <c r="TRL116" s="99"/>
      <c r="TRM116" s="99"/>
      <c r="TRN116" s="99"/>
      <c r="TRO116" s="99"/>
      <c r="TRP116" s="99"/>
      <c r="TRQ116" s="99"/>
      <c r="TRR116" s="99"/>
      <c r="TRS116" s="99"/>
      <c r="TRT116" s="99"/>
      <c r="TRU116" s="99"/>
      <c r="TRV116" s="99"/>
      <c r="TRW116" s="99"/>
      <c r="TRX116" s="99"/>
      <c r="TRY116" s="99"/>
      <c r="TRZ116" s="99"/>
      <c r="TSA116" s="99"/>
      <c r="TSB116" s="99"/>
      <c r="TSC116" s="99"/>
      <c r="TSD116" s="99"/>
      <c r="TSE116" s="99"/>
      <c r="TSF116" s="99"/>
      <c r="TSG116" s="99"/>
      <c r="TSH116" s="99"/>
      <c r="TSI116" s="99"/>
      <c r="TSJ116" s="99"/>
      <c r="TSK116" s="99"/>
      <c r="TSL116" s="99"/>
      <c r="TSM116" s="99"/>
      <c r="TSN116" s="99"/>
      <c r="TSO116" s="99"/>
      <c r="TSP116" s="99"/>
      <c r="TSQ116" s="99"/>
      <c r="TSR116" s="99"/>
      <c r="TSS116" s="99"/>
      <c r="TST116" s="99"/>
      <c r="TSU116" s="99"/>
      <c r="TSV116" s="99"/>
      <c r="TSW116" s="99"/>
      <c r="TSX116" s="99"/>
      <c r="TSY116" s="99"/>
      <c r="TSZ116" s="99"/>
      <c r="TTA116" s="99"/>
      <c r="TTB116" s="99"/>
      <c r="TTC116" s="99"/>
      <c r="TTD116" s="99"/>
      <c r="TTE116" s="99"/>
      <c r="TTF116" s="99"/>
      <c r="TTG116" s="99"/>
      <c r="TTH116" s="99"/>
      <c r="TTI116" s="99"/>
      <c r="TTJ116" s="99"/>
      <c r="TTK116" s="99"/>
      <c r="TTL116" s="99"/>
      <c r="TTM116" s="99"/>
      <c r="TTN116" s="99"/>
      <c r="TTO116" s="99"/>
      <c r="TTP116" s="99"/>
      <c r="TTQ116" s="99"/>
      <c r="TTR116" s="99"/>
      <c r="TTS116" s="99"/>
      <c r="TTT116" s="99"/>
      <c r="TTU116" s="99"/>
      <c r="TTV116" s="99"/>
      <c r="TTW116" s="99"/>
      <c r="TTX116" s="99"/>
      <c r="TTY116" s="99"/>
      <c r="TTZ116" s="99"/>
      <c r="TUA116" s="99"/>
      <c r="TUB116" s="99"/>
      <c r="TUC116" s="99"/>
      <c r="TUD116" s="99"/>
      <c r="TUE116" s="99"/>
      <c r="TUF116" s="99"/>
      <c r="TUG116" s="99"/>
      <c r="TUH116" s="99"/>
      <c r="TUI116" s="99"/>
      <c r="TUJ116" s="99"/>
      <c r="TUK116" s="99"/>
      <c r="TUL116" s="99"/>
      <c r="TUM116" s="99"/>
      <c r="TUN116" s="99"/>
      <c r="TUO116" s="99"/>
      <c r="TUP116" s="99"/>
      <c r="TUQ116" s="99"/>
      <c r="TUR116" s="99"/>
      <c r="TUS116" s="99"/>
      <c r="TUT116" s="99"/>
      <c r="TUU116" s="99"/>
      <c r="TUV116" s="99"/>
      <c r="TUW116" s="99"/>
      <c r="TUX116" s="99"/>
      <c r="TUY116" s="99"/>
      <c r="TUZ116" s="99"/>
      <c r="TVA116" s="99"/>
      <c r="TVB116" s="99"/>
      <c r="TVC116" s="99"/>
      <c r="TVD116" s="99"/>
      <c r="TVE116" s="99"/>
      <c r="TVF116" s="99"/>
      <c r="TVG116" s="99"/>
      <c r="TVH116" s="99"/>
      <c r="TVI116" s="99"/>
      <c r="TVJ116" s="99"/>
      <c r="TVK116" s="99"/>
      <c r="TVL116" s="99"/>
      <c r="TVM116" s="99"/>
      <c r="TVN116" s="99"/>
      <c r="TVO116" s="99"/>
      <c r="TVP116" s="99"/>
      <c r="TVQ116" s="99"/>
      <c r="TVR116" s="99"/>
      <c r="TVS116" s="99"/>
      <c r="TVT116" s="99"/>
      <c r="TVU116" s="99"/>
      <c r="TVV116" s="99"/>
      <c r="TVW116" s="99"/>
      <c r="TVX116" s="99"/>
      <c r="TVY116" s="99"/>
      <c r="TVZ116" s="99"/>
      <c r="TWA116" s="99"/>
      <c r="TWB116" s="99"/>
      <c r="TWC116" s="99"/>
      <c r="TWD116" s="99"/>
      <c r="TWE116" s="99"/>
      <c r="TWF116" s="99"/>
      <c r="TWG116" s="99"/>
      <c r="TWH116" s="99"/>
      <c r="TWI116" s="99"/>
      <c r="TWJ116" s="99"/>
      <c r="TWK116" s="99"/>
      <c r="TWL116" s="99"/>
      <c r="TWM116" s="99"/>
      <c r="TWN116" s="99"/>
      <c r="TWO116" s="99"/>
      <c r="TWP116" s="99"/>
      <c r="TWQ116" s="99"/>
      <c r="TWR116" s="99"/>
      <c r="TWS116" s="99"/>
      <c r="TWT116" s="99"/>
      <c r="TWU116" s="99"/>
      <c r="TWV116" s="99"/>
      <c r="TWW116" s="99"/>
      <c r="TWX116" s="99"/>
      <c r="TWY116" s="99"/>
      <c r="TWZ116" s="99"/>
      <c r="TXA116" s="99"/>
      <c r="TXB116" s="99"/>
      <c r="TXC116" s="99"/>
      <c r="TXD116" s="99"/>
      <c r="TXE116" s="99"/>
      <c r="TXF116" s="99"/>
      <c r="TXG116" s="99"/>
      <c r="TXH116" s="99"/>
      <c r="TXI116" s="99"/>
      <c r="TXJ116" s="99"/>
      <c r="TXK116" s="99"/>
      <c r="TXL116" s="99"/>
      <c r="TXM116" s="99"/>
      <c r="TXN116" s="99"/>
      <c r="TXO116" s="99"/>
      <c r="TXP116" s="99"/>
      <c r="TXQ116" s="99"/>
      <c r="TXR116" s="99"/>
      <c r="TXS116" s="99"/>
      <c r="TXT116" s="99"/>
      <c r="TXU116" s="99"/>
      <c r="TXV116" s="99"/>
      <c r="TXW116" s="99"/>
      <c r="TXX116" s="99"/>
      <c r="TXY116" s="99"/>
      <c r="TXZ116" s="99"/>
      <c r="TYA116" s="99"/>
      <c r="TYB116" s="99"/>
      <c r="TYC116" s="99"/>
      <c r="TYD116" s="99"/>
      <c r="TYE116" s="99"/>
      <c r="TYF116" s="99"/>
      <c r="TYG116" s="99"/>
      <c r="TYH116" s="99"/>
      <c r="TYI116" s="99"/>
      <c r="TYJ116" s="99"/>
      <c r="TYK116" s="99"/>
      <c r="TYL116" s="99"/>
      <c r="TYM116" s="99"/>
      <c r="TYN116" s="99"/>
      <c r="TYO116" s="99"/>
      <c r="TYP116" s="99"/>
      <c r="TYQ116" s="99"/>
      <c r="TYR116" s="99"/>
      <c r="TYS116" s="99"/>
      <c r="TYT116" s="99"/>
      <c r="TYU116" s="99"/>
      <c r="TYV116" s="99"/>
      <c r="TYW116" s="99"/>
      <c r="TYX116" s="99"/>
      <c r="TYY116" s="99"/>
      <c r="TYZ116" s="99"/>
      <c r="TZA116" s="99"/>
      <c r="TZB116" s="99"/>
      <c r="TZC116" s="99"/>
      <c r="TZD116" s="99"/>
      <c r="TZE116" s="99"/>
      <c r="TZF116" s="99"/>
      <c r="TZG116" s="99"/>
      <c r="TZH116" s="99"/>
      <c r="TZI116" s="99"/>
      <c r="TZJ116" s="99"/>
      <c r="TZK116" s="99"/>
      <c r="TZL116" s="99"/>
      <c r="TZM116" s="99"/>
      <c r="TZN116" s="99"/>
      <c r="TZO116" s="99"/>
      <c r="TZP116" s="99"/>
      <c r="TZQ116" s="99"/>
      <c r="TZR116" s="99"/>
      <c r="TZS116" s="99"/>
      <c r="TZT116" s="99"/>
      <c r="TZU116" s="99"/>
      <c r="TZV116" s="99"/>
      <c r="TZW116" s="99"/>
      <c r="TZX116" s="99"/>
      <c r="TZY116" s="99"/>
      <c r="TZZ116" s="99"/>
      <c r="UAA116" s="99"/>
      <c r="UAB116" s="99"/>
      <c r="UAC116" s="99"/>
      <c r="UAD116" s="99"/>
      <c r="UAE116" s="99"/>
      <c r="UAF116" s="99"/>
      <c r="UAG116" s="99"/>
      <c r="UAH116" s="99"/>
      <c r="UAI116" s="99"/>
      <c r="UAJ116" s="99"/>
      <c r="UAK116" s="99"/>
      <c r="UAL116" s="99"/>
      <c r="UAM116" s="99"/>
      <c r="UAN116" s="99"/>
      <c r="UAO116" s="99"/>
      <c r="UAP116" s="99"/>
      <c r="UAQ116" s="99"/>
      <c r="UAR116" s="99"/>
      <c r="UAS116" s="99"/>
      <c r="UAT116" s="99"/>
      <c r="UAU116" s="99"/>
      <c r="UAV116" s="99"/>
      <c r="UAW116" s="99"/>
      <c r="UAX116" s="99"/>
      <c r="UAY116" s="99"/>
      <c r="UAZ116" s="99"/>
      <c r="UBA116" s="99"/>
      <c r="UBB116" s="99"/>
      <c r="UBC116" s="99"/>
      <c r="UBD116" s="99"/>
      <c r="UBE116" s="99"/>
      <c r="UBF116" s="99"/>
      <c r="UBG116" s="99"/>
      <c r="UBH116" s="99"/>
      <c r="UBI116" s="99"/>
      <c r="UBJ116" s="99"/>
      <c r="UBK116" s="99"/>
      <c r="UBL116" s="99"/>
      <c r="UBM116" s="99"/>
      <c r="UBN116" s="99"/>
      <c r="UBO116" s="99"/>
      <c r="UBP116" s="99"/>
      <c r="UBQ116" s="99"/>
      <c r="UBR116" s="99"/>
      <c r="UBS116" s="99"/>
      <c r="UBT116" s="99"/>
      <c r="UBU116" s="99"/>
      <c r="UBV116" s="99"/>
      <c r="UBW116" s="99"/>
      <c r="UBX116" s="99"/>
      <c r="UBY116" s="99"/>
      <c r="UBZ116" s="99"/>
      <c r="UCA116" s="99"/>
      <c r="UCB116" s="99"/>
      <c r="UCC116" s="99"/>
      <c r="UCD116" s="99"/>
      <c r="UCE116" s="99"/>
      <c r="UCF116" s="99"/>
      <c r="UCG116" s="99"/>
      <c r="UCH116" s="99"/>
      <c r="UCI116" s="99"/>
      <c r="UCJ116" s="99"/>
      <c r="UCK116" s="99"/>
      <c r="UCL116" s="99"/>
      <c r="UCM116" s="99"/>
      <c r="UCN116" s="99"/>
      <c r="UCO116" s="99"/>
      <c r="UCP116" s="99"/>
      <c r="UCQ116" s="99"/>
      <c r="UCR116" s="99"/>
      <c r="UCS116" s="99"/>
      <c r="UCT116" s="99"/>
      <c r="UCU116" s="99"/>
      <c r="UCV116" s="99"/>
      <c r="UCW116" s="99"/>
      <c r="UCX116" s="99"/>
      <c r="UCY116" s="99"/>
      <c r="UCZ116" s="99"/>
      <c r="UDA116" s="99"/>
      <c r="UDB116" s="99"/>
      <c r="UDC116" s="99"/>
      <c r="UDD116" s="99"/>
      <c r="UDE116" s="99"/>
      <c r="UDF116" s="99"/>
      <c r="UDG116" s="99"/>
      <c r="UDH116" s="99"/>
      <c r="UDI116" s="99"/>
      <c r="UDJ116" s="99"/>
      <c r="UDK116" s="99"/>
      <c r="UDL116" s="99"/>
      <c r="UDM116" s="99"/>
      <c r="UDN116" s="99"/>
      <c r="UDO116" s="99"/>
      <c r="UDP116" s="99"/>
      <c r="UDQ116" s="99"/>
      <c r="UDR116" s="99"/>
      <c r="UDS116" s="99"/>
      <c r="UDT116" s="99"/>
      <c r="UDU116" s="99"/>
      <c r="UDV116" s="99"/>
      <c r="UDW116" s="99"/>
      <c r="UDX116" s="99"/>
      <c r="UDY116" s="99"/>
      <c r="UDZ116" s="99"/>
      <c r="UEA116" s="99"/>
      <c r="UEB116" s="99"/>
      <c r="UEC116" s="99"/>
      <c r="UED116" s="99"/>
      <c r="UEE116" s="99"/>
      <c r="UEF116" s="99"/>
      <c r="UEG116" s="99"/>
      <c r="UEH116" s="99"/>
      <c r="UEI116" s="99"/>
      <c r="UEJ116" s="99"/>
      <c r="UEK116" s="99"/>
      <c r="UEL116" s="99"/>
      <c r="UEM116" s="99"/>
      <c r="UEN116" s="99"/>
      <c r="UEO116" s="99"/>
      <c r="UEP116" s="99"/>
      <c r="UEQ116" s="99"/>
      <c r="UER116" s="99"/>
      <c r="UES116" s="99"/>
      <c r="UET116" s="99"/>
      <c r="UEU116" s="99"/>
      <c r="UEV116" s="99"/>
      <c r="UEW116" s="99"/>
      <c r="UEX116" s="99"/>
      <c r="UEY116" s="99"/>
      <c r="UEZ116" s="99"/>
      <c r="UFA116" s="99"/>
      <c r="UFB116" s="99"/>
      <c r="UFC116" s="99"/>
      <c r="UFD116" s="99"/>
      <c r="UFE116" s="99"/>
      <c r="UFF116" s="99"/>
      <c r="UFG116" s="99"/>
      <c r="UFH116" s="99"/>
      <c r="UFI116" s="99"/>
      <c r="UFJ116" s="99"/>
      <c r="UFK116" s="99"/>
      <c r="UFL116" s="99"/>
      <c r="UFM116" s="99"/>
      <c r="UFN116" s="99"/>
      <c r="UFO116" s="99"/>
      <c r="UFP116" s="99"/>
      <c r="UFQ116" s="99"/>
      <c r="UFR116" s="99"/>
      <c r="UFS116" s="99"/>
      <c r="UFT116" s="99"/>
      <c r="UFU116" s="99"/>
      <c r="UFV116" s="99"/>
      <c r="UFW116" s="99"/>
      <c r="UFX116" s="99"/>
      <c r="UFY116" s="99"/>
      <c r="UFZ116" s="99"/>
      <c r="UGA116" s="99"/>
      <c r="UGB116" s="99"/>
      <c r="UGC116" s="99"/>
      <c r="UGD116" s="99"/>
      <c r="UGE116" s="99"/>
      <c r="UGF116" s="99"/>
      <c r="UGG116" s="99"/>
      <c r="UGH116" s="99"/>
      <c r="UGI116" s="99"/>
      <c r="UGJ116" s="99"/>
      <c r="UGK116" s="99"/>
      <c r="UGL116" s="99"/>
      <c r="UGM116" s="99"/>
      <c r="UGN116" s="99"/>
      <c r="UGO116" s="99"/>
      <c r="UGP116" s="99"/>
      <c r="UGQ116" s="99"/>
      <c r="UGR116" s="99"/>
      <c r="UGS116" s="99"/>
      <c r="UGT116" s="99"/>
      <c r="UGU116" s="99"/>
      <c r="UGV116" s="99"/>
      <c r="UGW116" s="99"/>
      <c r="UGX116" s="99"/>
      <c r="UGY116" s="99"/>
      <c r="UGZ116" s="99"/>
      <c r="UHA116" s="99"/>
      <c r="UHB116" s="99"/>
      <c r="UHC116" s="99"/>
      <c r="UHD116" s="99"/>
      <c r="UHE116" s="99"/>
      <c r="UHF116" s="99"/>
      <c r="UHG116" s="99"/>
      <c r="UHH116" s="99"/>
      <c r="UHI116" s="99"/>
      <c r="UHJ116" s="99"/>
      <c r="UHK116" s="99"/>
      <c r="UHL116" s="99"/>
      <c r="UHM116" s="99"/>
      <c r="UHN116" s="99"/>
      <c r="UHO116" s="99"/>
      <c r="UHP116" s="99"/>
      <c r="UHQ116" s="99"/>
      <c r="UHR116" s="99"/>
      <c r="UHS116" s="99"/>
      <c r="UHT116" s="99"/>
      <c r="UHU116" s="99"/>
      <c r="UHV116" s="99"/>
      <c r="UHW116" s="99"/>
      <c r="UHX116" s="99"/>
      <c r="UHY116" s="99"/>
      <c r="UHZ116" s="99"/>
      <c r="UIA116" s="99"/>
      <c r="UIB116" s="99"/>
      <c r="UIC116" s="99"/>
      <c r="UID116" s="99"/>
      <c r="UIE116" s="99"/>
      <c r="UIF116" s="99"/>
      <c r="UIG116" s="99"/>
      <c r="UIH116" s="99"/>
      <c r="UII116" s="99"/>
      <c r="UIJ116" s="99"/>
      <c r="UIK116" s="99"/>
      <c r="UIL116" s="99"/>
      <c r="UIM116" s="99"/>
      <c r="UIN116" s="99"/>
      <c r="UIO116" s="99"/>
      <c r="UIP116" s="99"/>
      <c r="UIQ116" s="99"/>
      <c r="UIR116" s="99"/>
      <c r="UIS116" s="99"/>
      <c r="UIT116" s="99"/>
      <c r="UIU116" s="99"/>
      <c r="UIV116" s="99"/>
      <c r="UIW116" s="99"/>
      <c r="UIX116" s="99"/>
      <c r="UIY116" s="99"/>
      <c r="UIZ116" s="99"/>
      <c r="UJA116" s="99"/>
      <c r="UJB116" s="99"/>
      <c r="UJC116" s="99"/>
      <c r="UJD116" s="99"/>
      <c r="UJE116" s="99"/>
      <c r="UJF116" s="99"/>
      <c r="UJG116" s="99"/>
      <c r="UJH116" s="99"/>
      <c r="UJI116" s="99"/>
      <c r="UJJ116" s="99"/>
      <c r="UJK116" s="99"/>
      <c r="UJL116" s="99"/>
      <c r="UJM116" s="99"/>
      <c r="UJN116" s="99"/>
      <c r="UJO116" s="99"/>
      <c r="UJP116" s="99"/>
      <c r="UJQ116" s="99"/>
      <c r="UJR116" s="99"/>
      <c r="UJS116" s="99"/>
      <c r="UJT116" s="99"/>
      <c r="UJU116" s="99"/>
      <c r="UJV116" s="99"/>
      <c r="UJW116" s="99"/>
      <c r="UJX116" s="99"/>
      <c r="UJY116" s="99"/>
      <c r="UJZ116" s="99"/>
      <c r="UKA116" s="99"/>
      <c r="UKB116" s="99"/>
      <c r="UKC116" s="99"/>
      <c r="UKD116" s="99"/>
      <c r="UKE116" s="99"/>
      <c r="UKF116" s="99"/>
      <c r="UKG116" s="99"/>
      <c r="UKH116" s="99"/>
      <c r="UKI116" s="99"/>
      <c r="UKJ116" s="99"/>
      <c r="UKK116" s="99"/>
      <c r="UKL116" s="99"/>
      <c r="UKM116" s="99"/>
      <c r="UKN116" s="99"/>
      <c r="UKO116" s="99"/>
      <c r="UKP116" s="99"/>
      <c r="UKQ116" s="99"/>
      <c r="UKR116" s="99"/>
      <c r="UKS116" s="99"/>
      <c r="UKT116" s="99"/>
      <c r="UKU116" s="99"/>
      <c r="UKV116" s="99"/>
      <c r="UKW116" s="99"/>
      <c r="UKX116" s="99"/>
      <c r="UKY116" s="99"/>
      <c r="UKZ116" s="99"/>
      <c r="ULA116" s="99"/>
      <c r="ULB116" s="99"/>
      <c r="ULC116" s="99"/>
      <c r="ULD116" s="99"/>
      <c r="ULE116" s="99"/>
      <c r="ULF116" s="99"/>
      <c r="ULG116" s="99"/>
      <c r="ULH116" s="99"/>
      <c r="ULI116" s="99"/>
      <c r="ULJ116" s="99"/>
      <c r="ULK116" s="99"/>
      <c r="ULL116" s="99"/>
      <c r="ULM116" s="99"/>
      <c r="ULN116" s="99"/>
      <c r="ULO116" s="99"/>
      <c r="ULP116" s="99"/>
      <c r="ULQ116" s="99"/>
      <c r="ULR116" s="99"/>
      <c r="ULS116" s="99"/>
      <c r="ULT116" s="99"/>
      <c r="ULU116" s="99"/>
      <c r="ULV116" s="99"/>
      <c r="ULW116" s="99"/>
      <c r="ULX116" s="99"/>
      <c r="ULY116" s="99"/>
      <c r="ULZ116" s="99"/>
      <c r="UMA116" s="99"/>
      <c r="UMB116" s="99"/>
      <c r="UMC116" s="99"/>
      <c r="UMD116" s="99"/>
      <c r="UME116" s="99"/>
      <c r="UMF116" s="99"/>
      <c r="UMG116" s="99"/>
      <c r="UMH116" s="99"/>
      <c r="UMI116" s="99"/>
      <c r="UMJ116" s="99"/>
      <c r="UMK116" s="99"/>
      <c r="UML116" s="99"/>
      <c r="UMM116" s="99"/>
      <c r="UMN116" s="99"/>
      <c r="UMO116" s="99"/>
      <c r="UMP116" s="99"/>
      <c r="UMQ116" s="99"/>
      <c r="UMR116" s="99"/>
      <c r="UMS116" s="99"/>
      <c r="UMT116" s="99"/>
      <c r="UMU116" s="99"/>
      <c r="UMV116" s="99"/>
      <c r="UMW116" s="99"/>
      <c r="UMX116" s="99"/>
      <c r="UMY116" s="99"/>
      <c r="UMZ116" s="99"/>
      <c r="UNA116" s="99"/>
      <c r="UNB116" s="99"/>
      <c r="UNC116" s="99"/>
      <c r="UND116" s="99"/>
      <c r="UNE116" s="99"/>
      <c r="UNF116" s="99"/>
      <c r="UNG116" s="99"/>
      <c r="UNH116" s="99"/>
      <c r="UNI116" s="99"/>
      <c r="UNJ116" s="99"/>
      <c r="UNK116" s="99"/>
      <c r="UNL116" s="99"/>
      <c r="UNM116" s="99"/>
      <c r="UNN116" s="99"/>
      <c r="UNO116" s="99"/>
      <c r="UNP116" s="99"/>
      <c r="UNQ116" s="99"/>
      <c r="UNR116" s="99"/>
      <c r="UNS116" s="99"/>
      <c r="UNT116" s="99"/>
      <c r="UNU116" s="99"/>
      <c r="UNV116" s="99"/>
      <c r="UNW116" s="99"/>
      <c r="UNX116" s="99"/>
      <c r="UNY116" s="99"/>
      <c r="UNZ116" s="99"/>
      <c r="UOA116" s="99"/>
      <c r="UOB116" s="99"/>
      <c r="UOC116" s="99"/>
      <c r="UOD116" s="99"/>
      <c r="UOE116" s="99"/>
      <c r="UOF116" s="99"/>
      <c r="UOG116" s="99"/>
      <c r="UOH116" s="99"/>
      <c r="UOI116" s="99"/>
      <c r="UOJ116" s="99"/>
      <c r="UOK116" s="99"/>
      <c r="UOL116" s="99"/>
      <c r="UOM116" s="99"/>
      <c r="UON116" s="99"/>
      <c r="UOO116" s="99"/>
      <c r="UOP116" s="99"/>
      <c r="UOQ116" s="99"/>
      <c r="UOR116" s="99"/>
      <c r="UOS116" s="99"/>
      <c r="UOT116" s="99"/>
      <c r="UOU116" s="99"/>
      <c r="UOV116" s="99"/>
      <c r="UOW116" s="99"/>
      <c r="UOX116" s="99"/>
      <c r="UOY116" s="99"/>
      <c r="UOZ116" s="99"/>
      <c r="UPA116" s="99"/>
      <c r="UPB116" s="99"/>
      <c r="UPC116" s="99"/>
      <c r="UPD116" s="99"/>
      <c r="UPE116" s="99"/>
      <c r="UPF116" s="99"/>
      <c r="UPG116" s="99"/>
      <c r="UPH116" s="99"/>
      <c r="UPI116" s="99"/>
      <c r="UPJ116" s="99"/>
      <c r="UPK116" s="99"/>
      <c r="UPL116" s="99"/>
      <c r="UPM116" s="99"/>
      <c r="UPN116" s="99"/>
      <c r="UPO116" s="99"/>
      <c r="UPP116" s="99"/>
      <c r="UPQ116" s="99"/>
      <c r="UPR116" s="99"/>
      <c r="UPS116" s="99"/>
      <c r="UPT116" s="99"/>
      <c r="UPU116" s="99"/>
      <c r="UPV116" s="99"/>
      <c r="UPW116" s="99"/>
      <c r="UPX116" s="99"/>
      <c r="UPY116" s="99"/>
      <c r="UPZ116" s="99"/>
      <c r="UQA116" s="99"/>
      <c r="UQB116" s="99"/>
      <c r="UQC116" s="99"/>
      <c r="UQD116" s="99"/>
      <c r="UQE116" s="99"/>
      <c r="UQF116" s="99"/>
      <c r="UQG116" s="99"/>
      <c r="UQH116" s="99"/>
      <c r="UQI116" s="99"/>
      <c r="UQJ116" s="99"/>
      <c r="UQK116" s="99"/>
      <c r="UQL116" s="99"/>
      <c r="UQM116" s="99"/>
      <c r="UQN116" s="99"/>
      <c r="UQO116" s="99"/>
      <c r="UQP116" s="99"/>
      <c r="UQQ116" s="99"/>
      <c r="UQR116" s="99"/>
      <c r="UQS116" s="99"/>
      <c r="UQT116" s="99"/>
      <c r="UQU116" s="99"/>
      <c r="UQV116" s="99"/>
      <c r="UQW116" s="99"/>
      <c r="UQX116" s="99"/>
      <c r="UQY116" s="99"/>
      <c r="UQZ116" s="99"/>
      <c r="URA116" s="99"/>
      <c r="URB116" s="99"/>
      <c r="URC116" s="99"/>
      <c r="URD116" s="99"/>
      <c r="URE116" s="99"/>
      <c r="URF116" s="99"/>
      <c r="URG116" s="99"/>
      <c r="URH116" s="99"/>
      <c r="URI116" s="99"/>
      <c r="URJ116" s="99"/>
      <c r="URK116" s="99"/>
      <c r="URL116" s="99"/>
      <c r="URM116" s="99"/>
      <c r="URN116" s="99"/>
      <c r="URO116" s="99"/>
      <c r="URP116" s="99"/>
      <c r="URQ116" s="99"/>
      <c r="URR116" s="99"/>
      <c r="URS116" s="99"/>
      <c r="URT116" s="99"/>
      <c r="URU116" s="99"/>
      <c r="URV116" s="99"/>
      <c r="URW116" s="99"/>
      <c r="URX116" s="99"/>
      <c r="URY116" s="99"/>
      <c r="URZ116" s="99"/>
      <c r="USA116" s="99"/>
      <c r="USB116" s="99"/>
      <c r="USC116" s="99"/>
      <c r="USD116" s="99"/>
      <c r="USE116" s="99"/>
      <c r="USF116" s="99"/>
      <c r="USG116" s="99"/>
      <c r="USH116" s="99"/>
      <c r="USI116" s="99"/>
      <c r="USJ116" s="99"/>
      <c r="USK116" s="99"/>
      <c r="USL116" s="99"/>
      <c r="USM116" s="99"/>
      <c r="USN116" s="99"/>
      <c r="USO116" s="99"/>
      <c r="USP116" s="99"/>
      <c r="USQ116" s="99"/>
      <c r="USR116" s="99"/>
      <c r="USS116" s="99"/>
      <c r="UST116" s="99"/>
      <c r="USU116" s="99"/>
      <c r="USV116" s="99"/>
      <c r="USW116" s="99"/>
      <c r="USX116" s="99"/>
      <c r="USY116" s="99"/>
      <c r="USZ116" s="99"/>
      <c r="UTA116" s="99"/>
      <c r="UTB116" s="99"/>
      <c r="UTC116" s="99"/>
      <c r="UTD116" s="99"/>
      <c r="UTE116" s="99"/>
      <c r="UTF116" s="99"/>
      <c r="UTG116" s="99"/>
      <c r="UTH116" s="99"/>
      <c r="UTI116" s="99"/>
      <c r="UTJ116" s="99"/>
      <c r="UTK116" s="99"/>
      <c r="UTL116" s="99"/>
      <c r="UTM116" s="99"/>
      <c r="UTN116" s="99"/>
      <c r="UTO116" s="99"/>
      <c r="UTP116" s="99"/>
      <c r="UTQ116" s="99"/>
      <c r="UTR116" s="99"/>
      <c r="UTS116" s="99"/>
      <c r="UTT116" s="99"/>
      <c r="UTU116" s="99"/>
      <c r="UTV116" s="99"/>
      <c r="UTW116" s="99"/>
      <c r="UTX116" s="99"/>
      <c r="UTY116" s="99"/>
      <c r="UTZ116" s="99"/>
      <c r="UUA116" s="99"/>
      <c r="UUB116" s="99"/>
      <c r="UUC116" s="99"/>
      <c r="UUD116" s="99"/>
      <c r="UUE116" s="99"/>
      <c r="UUF116" s="99"/>
      <c r="UUG116" s="99"/>
      <c r="UUH116" s="99"/>
      <c r="UUI116" s="99"/>
      <c r="UUJ116" s="99"/>
      <c r="UUK116" s="99"/>
      <c r="UUL116" s="99"/>
      <c r="UUM116" s="99"/>
      <c r="UUN116" s="99"/>
      <c r="UUO116" s="99"/>
      <c r="UUP116" s="99"/>
      <c r="UUQ116" s="99"/>
      <c r="UUR116" s="99"/>
      <c r="UUS116" s="99"/>
      <c r="UUT116" s="99"/>
      <c r="UUU116" s="99"/>
      <c r="UUV116" s="99"/>
      <c r="UUW116" s="99"/>
      <c r="UUX116" s="99"/>
      <c r="UUY116" s="99"/>
      <c r="UUZ116" s="99"/>
      <c r="UVA116" s="99"/>
      <c r="UVB116" s="99"/>
      <c r="UVC116" s="99"/>
      <c r="UVD116" s="99"/>
      <c r="UVE116" s="99"/>
      <c r="UVF116" s="99"/>
      <c r="UVG116" s="99"/>
      <c r="UVH116" s="99"/>
      <c r="UVI116" s="99"/>
      <c r="UVJ116" s="99"/>
      <c r="UVK116" s="99"/>
      <c r="UVL116" s="99"/>
      <c r="UVM116" s="99"/>
      <c r="UVN116" s="99"/>
      <c r="UVO116" s="99"/>
      <c r="UVP116" s="99"/>
      <c r="UVQ116" s="99"/>
      <c r="UVR116" s="99"/>
      <c r="UVS116" s="99"/>
      <c r="UVT116" s="99"/>
      <c r="UVU116" s="99"/>
      <c r="UVV116" s="99"/>
      <c r="UVW116" s="99"/>
      <c r="UVX116" s="99"/>
      <c r="UVY116" s="99"/>
      <c r="UVZ116" s="99"/>
      <c r="UWA116" s="99"/>
      <c r="UWB116" s="99"/>
      <c r="UWC116" s="99"/>
      <c r="UWD116" s="99"/>
      <c r="UWE116" s="99"/>
      <c r="UWF116" s="99"/>
      <c r="UWG116" s="99"/>
      <c r="UWH116" s="99"/>
      <c r="UWI116" s="99"/>
      <c r="UWJ116" s="99"/>
      <c r="UWK116" s="99"/>
      <c r="UWL116" s="99"/>
      <c r="UWM116" s="99"/>
      <c r="UWN116" s="99"/>
      <c r="UWO116" s="99"/>
      <c r="UWP116" s="99"/>
      <c r="UWQ116" s="99"/>
      <c r="UWR116" s="99"/>
      <c r="UWS116" s="99"/>
      <c r="UWT116" s="99"/>
      <c r="UWU116" s="99"/>
      <c r="UWV116" s="99"/>
      <c r="UWW116" s="99"/>
      <c r="UWX116" s="99"/>
      <c r="UWY116" s="99"/>
      <c r="UWZ116" s="99"/>
      <c r="UXA116" s="99"/>
      <c r="UXB116" s="99"/>
      <c r="UXC116" s="99"/>
      <c r="UXD116" s="99"/>
      <c r="UXE116" s="99"/>
      <c r="UXF116" s="99"/>
      <c r="UXG116" s="99"/>
      <c r="UXH116" s="99"/>
      <c r="UXI116" s="99"/>
      <c r="UXJ116" s="99"/>
      <c r="UXK116" s="99"/>
      <c r="UXL116" s="99"/>
      <c r="UXM116" s="99"/>
      <c r="UXN116" s="99"/>
      <c r="UXO116" s="99"/>
      <c r="UXP116" s="99"/>
      <c r="UXQ116" s="99"/>
      <c r="UXR116" s="99"/>
      <c r="UXS116" s="99"/>
      <c r="UXT116" s="99"/>
      <c r="UXU116" s="99"/>
      <c r="UXV116" s="99"/>
      <c r="UXW116" s="99"/>
      <c r="UXX116" s="99"/>
      <c r="UXY116" s="99"/>
      <c r="UXZ116" s="99"/>
      <c r="UYA116" s="99"/>
      <c r="UYB116" s="99"/>
      <c r="UYC116" s="99"/>
      <c r="UYD116" s="99"/>
      <c r="UYE116" s="99"/>
      <c r="UYF116" s="99"/>
      <c r="UYG116" s="99"/>
      <c r="UYH116" s="99"/>
      <c r="UYI116" s="99"/>
      <c r="UYJ116" s="99"/>
      <c r="UYK116" s="99"/>
      <c r="UYL116" s="99"/>
      <c r="UYM116" s="99"/>
      <c r="UYN116" s="99"/>
      <c r="UYO116" s="99"/>
      <c r="UYP116" s="99"/>
      <c r="UYQ116" s="99"/>
      <c r="UYR116" s="99"/>
      <c r="UYS116" s="99"/>
      <c r="UYT116" s="99"/>
      <c r="UYU116" s="99"/>
      <c r="UYV116" s="99"/>
      <c r="UYW116" s="99"/>
      <c r="UYX116" s="99"/>
      <c r="UYY116" s="99"/>
      <c r="UYZ116" s="99"/>
      <c r="UZA116" s="99"/>
      <c r="UZB116" s="99"/>
      <c r="UZC116" s="99"/>
      <c r="UZD116" s="99"/>
      <c r="UZE116" s="99"/>
      <c r="UZF116" s="99"/>
      <c r="UZG116" s="99"/>
      <c r="UZH116" s="99"/>
      <c r="UZI116" s="99"/>
      <c r="UZJ116" s="99"/>
      <c r="UZK116" s="99"/>
      <c r="UZL116" s="99"/>
      <c r="UZM116" s="99"/>
      <c r="UZN116" s="99"/>
      <c r="UZO116" s="99"/>
      <c r="UZP116" s="99"/>
      <c r="UZQ116" s="99"/>
      <c r="UZR116" s="99"/>
      <c r="UZS116" s="99"/>
      <c r="UZT116" s="99"/>
      <c r="UZU116" s="99"/>
      <c r="UZV116" s="99"/>
      <c r="UZW116" s="99"/>
      <c r="UZX116" s="99"/>
      <c r="UZY116" s="99"/>
      <c r="UZZ116" s="99"/>
      <c r="VAA116" s="99"/>
      <c r="VAB116" s="99"/>
      <c r="VAC116" s="99"/>
      <c r="VAD116" s="99"/>
      <c r="VAE116" s="99"/>
      <c r="VAF116" s="99"/>
      <c r="VAG116" s="99"/>
      <c r="VAH116" s="99"/>
      <c r="VAI116" s="99"/>
      <c r="VAJ116" s="99"/>
      <c r="VAK116" s="99"/>
      <c r="VAL116" s="99"/>
      <c r="VAM116" s="99"/>
      <c r="VAN116" s="99"/>
      <c r="VAO116" s="99"/>
      <c r="VAP116" s="99"/>
      <c r="VAQ116" s="99"/>
      <c r="VAR116" s="99"/>
      <c r="VAS116" s="99"/>
      <c r="VAT116" s="99"/>
      <c r="VAU116" s="99"/>
      <c r="VAV116" s="99"/>
      <c r="VAW116" s="99"/>
      <c r="VAX116" s="99"/>
      <c r="VAY116" s="99"/>
      <c r="VAZ116" s="99"/>
      <c r="VBA116" s="99"/>
      <c r="VBB116" s="99"/>
      <c r="VBC116" s="99"/>
      <c r="VBD116" s="99"/>
      <c r="VBE116" s="99"/>
      <c r="VBF116" s="99"/>
      <c r="VBG116" s="99"/>
      <c r="VBH116" s="99"/>
      <c r="VBI116" s="99"/>
      <c r="VBJ116" s="99"/>
      <c r="VBK116" s="99"/>
      <c r="VBL116" s="99"/>
      <c r="VBM116" s="99"/>
      <c r="VBN116" s="99"/>
      <c r="VBO116" s="99"/>
      <c r="VBP116" s="99"/>
      <c r="VBQ116" s="99"/>
      <c r="VBR116" s="99"/>
      <c r="VBS116" s="99"/>
      <c r="VBT116" s="99"/>
      <c r="VBU116" s="99"/>
      <c r="VBV116" s="99"/>
      <c r="VBW116" s="99"/>
      <c r="VBX116" s="99"/>
      <c r="VBY116" s="99"/>
      <c r="VBZ116" s="99"/>
      <c r="VCA116" s="99"/>
      <c r="VCB116" s="99"/>
      <c r="VCC116" s="99"/>
      <c r="VCD116" s="99"/>
      <c r="VCE116" s="99"/>
      <c r="VCF116" s="99"/>
      <c r="VCG116" s="99"/>
      <c r="VCH116" s="99"/>
      <c r="VCI116" s="99"/>
      <c r="VCJ116" s="99"/>
      <c r="VCK116" s="99"/>
      <c r="VCL116" s="99"/>
      <c r="VCM116" s="99"/>
      <c r="VCN116" s="99"/>
      <c r="VCO116" s="99"/>
      <c r="VCP116" s="99"/>
      <c r="VCQ116" s="99"/>
      <c r="VCR116" s="99"/>
      <c r="VCS116" s="99"/>
      <c r="VCT116" s="99"/>
      <c r="VCU116" s="99"/>
      <c r="VCV116" s="99"/>
      <c r="VCW116" s="99"/>
      <c r="VCX116" s="99"/>
      <c r="VCY116" s="99"/>
      <c r="VCZ116" s="99"/>
      <c r="VDA116" s="99"/>
      <c r="VDB116" s="99"/>
      <c r="VDC116" s="99"/>
      <c r="VDD116" s="99"/>
      <c r="VDE116" s="99"/>
      <c r="VDF116" s="99"/>
      <c r="VDG116" s="99"/>
      <c r="VDH116" s="99"/>
      <c r="VDI116" s="99"/>
      <c r="VDJ116" s="99"/>
      <c r="VDK116" s="99"/>
      <c r="VDL116" s="99"/>
      <c r="VDM116" s="99"/>
      <c r="VDN116" s="99"/>
      <c r="VDO116" s="99"/>
      <c r="VDP116" s="99"/>
      <c r="VDQ116" s="99"/>
      <c r="VDR116" s="99"/>
      <c r="VDS116" s="99"/>
      <c r="VDT116" s="99"/>
      <c r="VDU116" s="99"/>
      <c r="VDV116" s="99"/>
      <c r="VDW116" s="99"/>
      <c r="VDX116" s="99"/>
      <c r="VDY116" s="99"/>
      <c r="VDZ116" s="99"/>
      <c r="VEA116" s="99"/>
      <c r="VEB116" s="99"/>
      <c r="VEC116" s="99"/>
      <c r="VED116" s="99"/>
      <c r="VEE116" s="99"/>
      <c r="VEF116" s="99"/>
      <c r="VEG116" s="99"/>
      <c r="VEH116" s="99"/>
      <c r="VEI116" s="99"/>
      <c r="VEJ116" s="99"/>
      <c r="VEK116" s="99"/>
      <c r="VEL116" s="99"/>
      <c r="VEM116" s="99"/>
      <c r="VEN116" s="99"/>
      <c r="VEO116" s="99"/>
      <c r="VEP116" s="99"/>
      <c r="VEQ116" s="99"/>
      <c r="VER116" s="99"/>
      <c r="VES116" s="99"/>
      <c r="VET116" s="99"/>
      <c r="VEU116" s="99"/>
      <c r="VEV116" s="99"/>
      <c r="VEW116" s="99"/>
      <c r="VEX116" s="99"/>
      <c r="VEY116" s="99"/>
      <c r="VEZ116" s="99"/>
      <c r="VFA116" s="99"/>
      <c r="VFB116" s="99"/>
      <c r="VFC116" s="99"/>
      <c r="VFD116" s="99"/>
      <c r="VFE116" s="99"/>
      <c r="VFF116" s="99"/>
      <c r="VFG116" s="99"/>
      <c r="VFH116" s="99"/>
      <c r="VFI116" s="99"/>
      <c r="VFJ116" s="99"/>
      <c r="VFK116" s="99"/>
      <c r="VFL116" s="99"/>
      <c r="VFM116" s="99"/>
      <c r="VFN116" s="99"/>
      <c r="VFO116" s="99"/>
      <c r="VFP116" s="99"/>
      <c r="VFQ116" s="99"/>
      <c r="VFR116" s="99"/>
      <c r="VFS116" s="99"/>
      <c r="VFT116" s="99"/>
      <c r="VFU116" s="99"/>
      <c r="VFV116" s="99"/>
      <c r="VFW116" s="99"/>
      <c r="VFX116" s="99"/>
      <c r="VFY116" s="99"/>
      <c r="VFZ116" s="99"/>
      <c r="VGA116" s="99"/>
      <c r="VGB116" s="99"/>
      <c r="VGC116" s="99"/>
      <c r="VGD116" s="99"/>
      <c r="VGE116" s="99"/>
      <c r="VGF116" s="99"/>
      <c r="VGG116" s="99"/>
      <c r="VGH116" s="99"/>
      <c r="VGI116" s="99"/>
      <c r="VGJ116" s="99"/>
      <c r="VGK116" s="99"/>
      <c r="VGL116" s="99"/>
      <c r="VGM116" s="99"/>
      <c r="VGN116" s="99"/>
      <c r="VGO116" s="99"/>
      <c r="VGP116" s="99"/>
      <c r="VGQ116" s="99"/>
      <c r="VGR116" s="99"/>
      <c r="VGS116" s="99"/>
      <c r="VGT116" s="99"/>
      <c r="VGU116" s="99"/>
      <c r="VGV116" s="99"/>
      <c r="VGW116" s="99"/>
      <c r="VGX116" s="99"/>
      <c r="VGY116" s="99"/>
      <c r="VGZ116" s="99"/>
      <c r="VHA116" s="99"/>
      <c r="VHB116" s="99"/>
      <c r="VHC116" s="99"/>
      <c r="VHD116" s="99"/>
      <c r="VHE116" s="99"/>
      <c r="VHF116" s="99"/>
      <c r="VHG116" s="99"/>
      <c r="VHH116" s="99"/>
      <c r="VHI116" s="99"/>
      <c r="VHJ116" s="99"/>
      <c r="VHK116" s="99"/>
      <c r="VHL116" s="99"/>
      <c r="VHM116" s="99"/>
      <c r="VHN116" s="99"/>
      <c r="VHO116" s="99"/>
      <c r="VHP116" s="99"/>
      <c r="VHQ116" s="99"/>
      <c r="VHR116" s="99"/>
      <c r="VHS116" s="99"/>
      <c r="VHT116" s="99"/>
      <c r="VHU116" s="99"/>
      <c r="VHV116" s="99"/>
      <c r="VHW116" s="99"/>
      <c r="VHX116" s="99"/>
      <c r="VHY116" s="99"/>
      <c r="VHZ116" s="99"/>
      <c r="VIA116" s="99"/>
      <c r="VIB116" s="99"/>
      <c r="VIC116" s="99"/>
      <c r="VID116" s="99"/>
      <c r="VIE116" s="99"/>
      <c r="VIF116" s="99"/>
      <c r="VIG116" s="99"/>
      <c r="VIH116" s="99"/>
      <c r="VII116" s="99"/>
      <c r="VIJ116" s="99"/>
      <c r="VIK116" s="99"/>
      <c r="VIL116" s="99"/>
      <c r="VIM116" s="99"/>
      <c r="VIN116" s="99"/>
      <c r="VIO116" s="99"/>
      <c r="VIP116" s="99"/>
      <c r="VIQ116" s="99"/>
      <c r="VIR116" s="99"/>
      <c r="VIS116" s="99"/>
      <c r="VIT116" s="99"/>
      <c r="VIU116" s="99"/>
      <c r="VIV116" s="99"/>
      <c r="VIW116" s="99"/>
      <c r="VIX116" s="99"/>
      <c r="VIY116" s="99"/>
      <c r="VIZ116" s="99"/>
      <c r="VJA116" s="99"/>
      <c r="VJB116" s="99"/>
      <c r="VJC116" s="99"/>
      <c r="VJD116" s="99"/>
      <c r="VJE116" s="99"/>
      <c r="VJF116" s="99"/>
      <c r="VJG116" s="99"/>
      <c r="VJH116" s="99"/>
      <c r="VJI116" s="99"/>
      <c r="VJJ116" s="99"/>
      <c r="VJK116" s="99"/>
      <c r="VJL116" s="99"/>
      <c r="VJM116" s="99"/>
      <c r="VJN116" s="99"/>
      <c r="VJO116" s="99"/>
      <c r="VJP116" s="99"/>
      <c r="VJQ116" s="99"/>
      <c r="VJR116" s="99"/>
      <c r="VJS116" s="99"/>
      <c r="VJT116" s="99"/>
      <c r="VJU116" s="99"/>
      <c r="VJV116" s="99"/>
      <c r="VJW116" s="99"/>
      <c r="VJX116" s="99"/>
      <c r="VJY116" s="99"/>
      <c r="VJZ116" s="99"/>
      <c r="VKA116" s="99"/>
      <c r="VKB116" s="99"/>
      <c r="VKC116" s="99"/>
      <c r="VKD116" s="99"/>
      <c r="VKE116" s="99"/>
      <c r="VKF116" s="99"/>
      <c r="VKG116" s="99"/>
      <c r="VKH116" s="99"/>
      <c r="VKI116" s="99"/>
      <c r="VKJ116" s="99"/>
      <c r="VKK116" s="99"/>
      <c r="VKL116" s="99"/>
      <c r="VKM116" s="99"/>
      <c r="VKN116" s="99"/>
      <c r="VKO116" s="99"/>
      <c r="VKP116" s="99"/>
      <c r="VKQ116" s="99"/>
      <c r="VKR116" s="99"/>
      <c r="VKS116" s="99"/>
      <c r="VKT116" s="99"/>
      <c r="VKU116" s="99"/>
      <c r="VKV116" s="99"/>
      <c r="VKW116" s="99"/>
      <c r="VKX116" s="99"/>
      <c r="VKY116" s="99"/>
      <c r="VKZ116" s="99"/>
      <c r="VLA116" s="99"/>
      <c r="VLB116" s="99"/>
      <c r="VLC116" s="99"/>
      <c r="VLD116" s="99"/>
      <c r="VLE116" s="99"/>
      <c r="VLF116" s="99"/>
      <c r="VLG116" s="99"/>
      <c r="VLH116" s="99"/>
      <c r="VLI116" s="99"/>
      <c r="VLJ116" s="99"/>
      <c r="VLK116" s="99"/>
      <c r="VLL116" s="99"/>
      <c r="VLM116" s="99"/>
      <c r="VLN116" s="99"/>
      <c r="VLO116" s="99"/>
      <c r="VLP116" s="99"/>
      <c r="VLQ116" s="99"/>
      <c r="VLR116" s="99"/>
      <c r="VLS116" s="99"/>
      <c r="VLT116" s="99"/>
      <c r="VLU116" s="99"/>
      <c r="VLV116" s="99"/>
      <c r="VLW116" s="99"/>
      <c r="VLX116" s="99"/>
      <c r="VLY116" s="99"/>
      <c r="VLZ116" s="99"/>
      <c r="VMA116" s="99"/>
      <c r="VMB116" s="99"/>
      <c r="VMC116" s="99"/>
      <c r="VMD116" s="99"/>
      <c r="VME116" s="99"/>
      <c r="VMF116" s="99"/>
      <c r="VMG116" s="99"/>
      <c r="VMH116" s="99"/>
      <c r="VMI116" s="99"/>
      <c r="VMJ116" s="99"/>
      <c r="VMK116" s="99"/>
      <c r="VML116" s="99"/>
      <c r="VMM116" s="99"/>
      <c r="VMN116" s="99"/>
      <c r="VMO116" s="99"/>
      <c r="VMP116" s="99"/>
      <c r="VMQ116" s="99"/>
      <c r="VMR116" s="99"/>
      <c r="VMS116" s="99"/>
      <c r="VMT116" s="99"/>
      <c r="VMU116" s="99"/>
      <c r="VMV116" s="99"/>
      <c r="VMW116" s="99"/>
      <c r="VMX116" s="99"/>
      <c r="VMY116" s="99"/>
      <c r="VMZ116" s="99"/>
      <c r="VNA116" s="99"/>
      <c r="VNB116" s="99"/>
      <c r="VNC116" s="99"/>
      <c r="VND116" s="99"/>
      <c r="VNE116" s="99"/>
      <c r="VNF116" s="99"/>
      <c r="VNG116" s="99"/>
      <c r="VNH116" s="99"/>
      <c r="VNI116" s="99"/>
      <c r="VNJ116" s="99"/>
      <c r="VNK116" s="99"/>
      <c r="VNL116" s="99"/>
      <c r="VNM116" s="99"/>
      <c r="VNN116" s="99"/>
      <c r="VNO116" s="99"/>
      <c r="VNP116" s="99"/>
      <c r="VNQ116" s="99"/>
      <c r="VNR116" s="99"/>
      <c r="VNS116" s="99"/>
      <c r="VNT116" s="99"/>
      <c r="VNU116" s="99"/>
      <c r="VNV116" s="99"/>
      <c r="VNW116" s="99"/>
      <c r="VNX116" s="99"/>
      <c r="VNY116" s="99"/>
      <c r="VNZ116" s="99"/>
      <c r="VOA116" s="99"/>
      <c r="VOB116" s="99"/>
      <c r="VOC116" s="99"/>
      <c r="VOD116" s="99"/>
      <c r="VOE116" s="99"/>
      <c r="VOF116" s="99"/>
      <c r="VOG116" s="99"/>
      <c r="VOH116" s="99"/>
      <c r="VOI116" s="99"/>
      <c r="VOJ116" s="99"/>
      <c r="VOK116" s="99"/>
      <c r="VOL116" s="99"/>
      <c r="VOM116" s="99"/>
      <c r="VON116" s="99"/>
      <c r="VOO116" s="99"/>
      <c r="VOP116" s="99"/>
      <c r="VOQ116" s="99"/>
      <c r="VOR116" s="99"/>
      <c r="VOS116" s="99"/>
      <c r="VOT116" s="99"/>
      <c r="VOU116" s="99"/>
      <c r="VOV116" s="99"/>
      <c r="VOW116" s="99"/>
      <c r="VOX116" s="99"/>
      <c r="VOY116" s="99"/>
      <c r="VOZ116" s="99"/>
      <c r="VPA116" s="99"/>
      <c r="VPB116" s="99"/>
      <c r="VPC116" s="99"/>
      <c r="VPD116" s="99"/>
      <c r="VPE116" s="99"/>
      <c r="VPF116" s="99"/>
      <c r="VPG116" s="99"/>
      <c r="VPH116" s="99"/>
      <c r="VPI116" s="99"/>
      <c r="VPJ116" s="99"/>
      <c r="VPK116" s="99"/>
      <c r="VPL116" s="99"/>
      <c r="VPM116" s="99"/>
      <c r="VPN116" s="99"/>
      <c r="VPO116" s="99"/>
      <c r="VPP116" s="99"/>
      <c r="VPQ116" s="99"/>
      <c r="VPR116" s="99"/>
      <c r="VPS116" s="99"/>
      <c r="VPT116" s="99"/>
      <c r="VPU116" s="99"/>
      <c r="VPV116" s="99"/>
      <c r="VPW116" s="99"/>
      <c r="VPX116" s="99"/>
      <c r="VPY116" s="99"/>
      <c r="VPZ116" s="99"/>
      <c r="VQA116" s="99"/>
      <c r="VQB116" s="99"/>
      <c r="VQC116" s="99"/>
      <c r="VQD116" s="99"/>
      <c r="VQE116" s="99"/>
      <c r="VQF116" s="99"/>
      <c r="VQG116" s="99"/>
      <c r="VQH116" s="99"/>
      <c r="VQI116" s="99"/>
      <c r="VQJ116" s="99"/>
      <c r="VQK116" s="99"/>
      <c r="VQL116" s="99"/>
      <c r="VQM116" s="99"/>
      <c r="VQN116" s="99"/>
      <c r="VQO116" s="99"/>
      <c r="VQP116" s="99"/>
      <c r="VQQ116" s="99"/>
      <c r="VQR116" s="99"/>
      <c r="VQS116" s="99"/>
      <c r="VQT116" s="99"/>
      <c r="VQU116" s="99"/>
      <c r="VQV116" s="99"/>
      <c r="VQW116" s="99"/>
      <c r="VQX116" s="99"/>
      <c r="VQY116" s="99"/>
      <c r="VQZ116" s="99"/>
      <c r="VRA116" s="99"/>
      <c r="VRB116" s="99"/>
      <c r="VRC116" s="99"/>
      <c r="VRD116" s="99"/>
      <c r="VRE116" s="99"/>
      <c r="VRF116" s="99"/>
      <c r="VRG116" s="99"/>
      <c r="VRH116" s="99"/>
      <c r="VRI116" s="99"/>
      <c r="VRJ116" s="99"/>
      <c r="VRK116" s="99"/>
      <c r="VRL116" s="99"/>
      <c r="VRM116" s="99"/>
      <c r="VRN116" s="99"/>
      <c r="VRO116" s="99"/>
      <c r="VRP116" s="99"/>
      <c r="VRQ116" s="99"/>
      <c r="VRR116" s="99"/>
      <c r="VRS116" s="99"/>
      <c r="VRT116" s="99"/>
      <c r="VRU116" s="99"/>
      <c r="VRV116" s="99"/>
      <c r="VRW116" s="99"/>
      <c r="VRX116" s="99"/>
      <c r="VRY116" s="99"/>
      <c r="VRZ116" s="99"/>
      <c r="VSA116" s="99"/>
      <c r="VSB116" s="99"/>
      <c r="VSC116" s="99"/>
      <c r="VSD116" s="99"/>
      <c r="VSE116" s="99"/>
      <c r="VSF116" s="99"/>
      <c r="VSG116" s="99"/>
      <c r="VSH116" s="99"/>
      <c r="VSI116" s="99"/>
      <c r="VSJ116" s="99"/>
      <c r="VSK116" s="99"/>
      <c r="VSL116" s="99"/>
      <c r="VSM116" s="99"/>
      <c r="VSN116" s="99"/>
      <c r="VSO116" s="99"/>
      <c r="VSP116" s="99"/>
      <c r="VSQ116" s="99"/>
      <c r="VSR116" s="99"/>
      <c r="VSS116" s="99"/>
      <c r="VST116" s="99"/>
      <c r="VSU116" s="99"/>
      <c r="VSV116" s="99"/>
      <c r="VSW116" s="99"/>
      <c r="VSX116" s="99"/>
      <c r="VSY116" s="99"/>
      <c r="VSZ116" s="99"/>
      <c r="VTA116" s="99"/>
      <c r="VTB116" s="99"/>
      <c r="VTC116" s="99"/>
      <c r="VTD116" s="99"/>
      <c r="VTE116" s="99"/>
      <c r="VTF116" s="99"/>
      <c r="VTG116" s="99"/>
      <c r="VTH116" s="99"/>
      <c r="VTI116" s="99"/>
      <c r="VTJ116" s="99"/>
      <c r="VTK116" s="99"/>
      <c r="VTL116" s="99"/>
      <c r="VTM116" s="99"/>
      <c r="VTN116" s="99"/>
      <c r="VTO116" s="99"/>
      <c r="VTP116" s="99"/>
      <c r="VTQ116" s="99"/>
      <c r="VTR116" s="99"/>
      <c r="VTS116" s="99"/>
      <c r="VTT116" s="99"/>
      <c r="VTU116" s="99"/>
      <c r="VTV116" s="99"/>
      <c r="VTW116" s="99"/>
      <c r="VTX116" s="99"/>
      <c r="VTY116" s="99"/>
      <c r="VTZ116" s="99"/>
      <c r="VUA116" s="99"/>
      <c r="VUB116" s="99"/>
      <c r="VUC116" s="99"/>
      <c r="VUD116" s="99"/>
      <c r="VUE116" s="99"/>
      <c r="VUF116" s="99"/>
      <c r="VUG116" s="99"/>
      <c r="VUH116" s="99"/>
      <c r="VUI116" s="99"/>
      <c r="VUJ116" s="99"/>
      <c r="VUK116" s="99"/>
      <c r="VUL116" s="99"/>
      <c r="VUM116" s="99"/>
      <c r="VUN116" s="99"/>
      <c r="VUO116" s="99"/>
      <c r="VUP116" s="99"/>
      <c r="VUQ116" s="99"/>
      <c r="VUR116" s="99"/>
      <c r="VUS116" s="99"/>
      <c r="VUT116" s="99"/>
      <c r="VUU116" s="99"/>
      <c r="VUV116" s="99"/>
      <c r="VUW116" s="99"/>
      <c r="VUX116" s="99"/>
      <c r="VUY116" s="99"/>
      <c r="VUZ116" s="99"/>
      <c r="VVA116" s="99"/>
      <c r="VVB116" s="99"/>
      <c r="VVC116" s="99"/>
      <c r="VVD116" s="99"/>
      <c r="VVE116" s="99"/>
      <c r="VVF116" s="99"/>
      <c r="VVG116" s="99"/>
      <c r="VVH116" s="99"/>
      <c r="VVI116" s="99"/>
      <c r="VVJ116" s="99"/>
      <c r="VVK116" s="99"/>
      <c r="VVL116" s="99"/>
      <c r="VVM116" s="99"/>
      <c r="VVN116" s="99"/>
      <c r="VVO116" s="99"/>
      <c r="VVP116" s="99"/>
      <c r="VVQ116" s="99"/>
      <c r="VVR116" s="99"/>
      <c r="VVS116" s="99"/>
      <c r="VVT116" s="99"/>
      <c r="VVU116" s="99"/>
      <c r="VVV116" s="99"/>
      <c r="VVW116" s="99"/>
      <c r="VVX116" s="99"/>
      <c r="VVY116" s="99"/>
      <c r="VVZ116" s="99"/>
      <c r="VWA116" s="99"/>
      <c r="VWB116" s="99"/>
      <c r="VWC116" s="99"/>
      <c r="VWD116" s="99"/>
      <c r="VWE116" s="99"/>
      <c r="VWF116" s="99"/>
      <c r="VWG116" s="99"/>
      <c r="VWH116" s="99"/>
      <c r="VWI116" s="99"/>
      <c r="VWJ116" s="99"/>
      <c r="VWK116" s="99"/>
      <c r="VWL116" s="99"/>
      <c r="VWM116" s="99"/>
      <c r="VWN116" s="99"/>
      <c r="VWO116" s="99"/>
      <c r="VWP116" s="99"/>
      <c r="VWQ116" s="99"/>
      <c r="VWR116" s="99"/>
      <c r="VWS116" s="99"/>
      <c r="VWT116" s="99"/>
      <c r="VWU116" s="99"/>
      <c r="VWV116" s="99"/>
      <c r="VWW116" s="99"/>
      <c r="VWX116" s="99"/>
      <c r="VWY116" s="99"/>
      <c r="VWZ116" s="99"/>
      <c r="VXA116" s="99"/>
      <c r="VXB116" s="99"/>
      <c r="VXC116" s="99"/>
      <c r="VXD116" s="99"/>
      <c r="VXE116" s="99"/>
      <c r="VXF116" s="99"/>
      <c r="VXG116" s="99"/>
      <c r="VXH116" s="99"/>
      <c r="VXI116" s="99"/>
      <c r="VXJ116" s="99"/>
      <c r="VXK116" s="99"/>
      <c r="VXL116" s="99"/>
      <c r="VXM116" s="99"/>
      <c r="VXN116" s="99"/>
      <c r="VXO116" s="99"/>
      <c r="VXP116" s="99"/>
      <c r="VXQ116" s="99"/>
      <c r="VXR116" s="99"/>
      <c r="VXS116" s="99"/>
      <c r="VXT116" s="99"/>
      <c r="VXU116" s="99"/>
      <c r="VXV116" s="99"/>
      <c r="VXW116" s="99"/>
      <c r="VXX116" s="99"/>
      <c r="VXY116" s="99"/>
      <c r="VXZ116" s="99"/>
      <c r="VYA116" s="99"/>
      <c r="VYB116" s="99"/>
      <c r="VYC116" s="99"/>
      <c r="VYD116" s="99"/>
      <c r="VYE116" s="99"/>
      <c r="VYF116" s="99"/>
      <c r="VYG116" s="99"/>
      <c r="VYH116" s="99"/>
      <c r="VYI116" s="99"/>
      <c r="VYJ116" s="99"/>
      <c r="VYK116" s="99"/>
      <c r="VYL116" s="99"/>
      <c r="VYM116" s="99"/>
      <c r="VYN116" s="99"/>
      <c r="VYO116" s="99"/>
      <c r="VYP116" s="99"/>
      <c r="VYQ116" s="99"/>
      <c r="VYR116" s="99"/>
      <c r="VYS116" s="99"/>
      <c r="VYT116" s="99"/>
      <c r="VYU116" s="99"/>
      <c r="VYV116" s="99"/>
      <c r="VYW116" s="99"/>
      <c r="VYX116" s="99"/>
      <c r="VYY116" s="99"/>
      <c r="VYZ116" s="99"/>
      <c r="VZA116" s="99"/>
      <c r="VZB116" s="99"/>
      <c r="VZC116" s="99"/>
      <c r="VZD116" s="99"/>
      <c r="VZE116" s="99"/>
      <c r="VZF116" s="99"/>
      <c r="VZG116" s="99"/>
      <c r="VZH116" s="99"/>
      <c r="VZI116" s="99"/>
      <c r="VZJ116" s="99"/>
      <c r="VZK116" s="99"/>
      <c r="VZL116" s="99"/>
      <c r="VZM116" s="99"/>
      <c r="VZN116" s="99"/>
      <c r="VZO116" s="99"/>
      <c r="VZP116" s="99"/>
      <c r="VZQ116" s="99"/>
      <c r="VZR116" s="99"/>
      <c r="VZS116" s="99"/>
      <c r="VZT116" s="99"/>
      <c r="VZU116" s="99"/>
      <c r="VZV116" s="99"/>
      <c r="VZW116" s="99"/>
      <c r="VZX116" s="99"/>
      <c r="VZY116" s="99"/>
      <c r="VZZ116" s="99"/>
      <c r="WAA116" s="99"/>
      <c r="WAB116" s="99"/>
      <c r="WAC116" s="99"/>
      <c r="WAD116" s="99"/>
      <c r="WAE116" s="99"/>
      <c r="WAF116" s="99"/>
      <c r="WAG116" s="99"/>
      <c r="WAH116" s="99"/>
      <c r="WAI116" s="99"/>
      <c r="WAJ116" s="99"/>
      <c r="WAK116" s="99"/>
      <c r="WAL116" s="99"/>
      <c r="WAM116" s="99"/>
      <c r="WAN116" s="99"/>
      <c r="WAO116" s="99"/>
      <c r="WAP116" s="99"/>
      <c r="WAQ116" s="99"/>
      <c r="WAR116" s="99"/>
      <c r="WAS116" s="99"/>
      <c r="WAT116" s="99"/>
      <c r="WAU116" s="99"/>
      <c r="WAV116" s="99"/>
      <c r="WAW116" s="99"/>
      <c r="WAX116" s="99"/>
      <c r="WAY116" s="99"/>
      <c r="WAZ116" s="99"/>
      <c r="WBA116" s="99"/>
      <c r="WBB116" s="99"/>
      <c r="WBC116" s="99"/>
      <c r="WBD116" s="99"/>
      <c r="WBE116" s="99"/>
      <c r="WBF116" s="99"/>
      <c r="WBG116" s="99"/>
      <c r="WBH116" s="99"/>
      <c r="WBI116" s="99"/>
      <c r="WBJ116" s="99"/>
      <c r="WBK116" s="99"/>
      <c r="WBL116" s="99"/>
      <c r="WBM116" s="99"/>
      <c r="WBN116" s="99"/>
      <c r="WBO116" s="99"/>
      <c r="WBP116" s="99"/>
      <c r="WBQ116" s="99"/>
      <c r="WBR116" s="99"/>
      <c r="WBS116" s="99"/>
      <c r="WBT116" s="99"/>
      <c r="WBU116" s="99"/>
      <c r="WBV116" s="99"/>
      <c r="WBW116" s="99"/>
      <c r="WBX116" s="99"/>
      <c r="WBY116" s="99"/>
      <c r="WBZ116" s="99"/>
      <c r="WCA116" s="99"/>
      <c r="WCB116" s="99"/>
      <c r="WCC116" s="99"/>
      <c r="WCD116" s="99"/>
      <c r="WCE116" s="99"/>
      <c r="WCF116" s="99"/>
      <c r="WCG116" s="99"/>
      <c r="WCH116" s="99"/>
      <c r="WCI116" s="99"/>
      <c r="WCJ116" s="99"/>
      <c r="WCK116" s="99"/>
      <c r="WCL116" s="99"/>
      <c r="WCM116" s="99"/>
      <c r="WCN116" s="99"/>
      <c r="WCO116" s="99"/>
      <c r="WCP116" s="99"/>
      <c r="WCQ116" s="99"/>
      <c r="WCR116" s="99"/>
      <c r="WCS116" s="99"/>
      <c r="WCT116" s="99"/>
      <c r="WCU116" s="99"/>
      <c r="WCV116" s="99"/>
      <c r="WCW116" s="99"/>
      <c r="WCX116" s="99"/>
      <c r="WCY116" s="99"/>
      <c r="WCZ116" s="99"/>
      <c r="WDA116" s="99"/>
      <c r="WDB116" s="99"/>
      <c r="WDC116" s="99"/>
      <c r="WDD116" s="99"/>
      <c r="WDE116" s="99"/>
      <c r="WDF116" s="99"/>
      <c r="WDG116" s="99"/>
      <c r="WDH116" s="99"/>
      <c r="WDI116" s="99"/>
      <c r="WDJ116" s="99"/>
      <c r="WDK116" s="99"/>
      <c r="WDL116" s="99"/>
      <c r="WDM116" s="99"/>
      <c r="WDN116" s="99"/>
      <c r="WDO116" s="99"/>
      <c r="WDP116" s="99"/>
      <c r="WDQ116" s="99"/>
      <c r="WDR116" s="99"/>
      <c r="WDS116" s="99"/>
      <c r="WDT116" s="99"/>
      <c r="WDU116" s="99"/>
      <c r="WDV116" s="99"/>
      <c r="WDW116" s="99"/>
      <c r="WDX116" s="99"/>
      <c r="WDY116" s="99"/>
      <c r="WDZ116" s="99"/>
      <c r="WEA116" s="99"/>
      <c r="WEB116" s="99"/>
      <c r="WEC116" s="99"/>
      <c r="WED116" s="99"/>
      <c r="WEE116" s="99"/>
      <c r="WEF116" s="99"/>
      <c r="WEG116" s="99"/>
      <c r="WEH116" s="99"/>
      <c r="WEI116" s="99"/>
      <c r="WEJ116" s="99"/>
      <c r="WEK116" s="99"/>
      <c r="WEL116" s="99"/>
      <c r="WEM116" s="99"/>
      <c r="WEN116" s="99"/>
      <c r="WEO116" s="99"/>
      <c r="WEP116" s="99"/>
      <c r="WEQ116" s="99"/>
      <c r="WER116" s="99"/>
      <c r="WES116" s="99"/>
      <c r="WET116" s="99"/>
      <c r="WEU116" s="99"/>
      <c r="WEV116" s="99"/>
      <c r="WEW116" s="99"/>
      <c r="WEX116" s="99"/>
      <c r="WEY116" s="99"/>
      <c r="WEZ116" s="99"/>
      <c r="WFA116" s="99"/>
      <c r="WFB116" s="99"/>
      <c r="WFC116" s="99"/>
      <c r="WFD116" s="99"/>
      <c r="WFE116" s="99"/>
      <c r="WFF116" s="99"/>
      <c r="WFG116" s="99"/>
      <c r="WFH116" s="99"/>
      <c r="WFI116" s="99"/>
      <c r="WFJ116" s="99"/>
      <c r="WFK116" s="99"/>
      <c r="WFL116" s="99"/>
      <c r="WFM116" s="99"/>
      <c r="WFN116" s="99"/>
      <c r="WFO116" s="99"/>
      <c r="WFP116" s="99"/>
      <c r="WFQ116" s="99"/>
      <c r="WFR116" s="99"/>
      <c r="WFS116" s="99"/>
      <c r="WFT116" s="99"/>
      <c r="WFU116" s="99"/>
      <c r="WFV116" s="99"/>
      <c r="WFW116" s="99"/>
      <c r="WFX116" s="99"/>
      <c r="WFY116" s="99"/>
      <c r="WFZ116" s="99"/>
      <c r="WGA116" s="99"/>
      <c r="WGB116" s="99"/>
      <c r="WGC116" s="99"/>
      <c r="WGD116" s="99"/>
      <c r="WGE116" s="99"/>
      <c r="WGF116" s="99"/>
      <c r="WGG116" s="99"/>
      <c r="WGH116" s="99"/>
      <c r="WGI116" s="99"/>
      <c r="WGJ116" s="99"/>
      <c r="WGK116" s="99"/>
      <c r="WGL116" s="99"/>
      <c r="WGM116" s="99"/>
      <c r="WGN116" s="99"/>
      <c r="WGO116" s="99"/>
      <c r="WGP116" s="99"/>
      <c r="WGQ116" s="99"/>
      <c r="WGR116" s="99"/>
      <c r="WGS116" s="99"/>
      <c r="WGT116" s="99"/>
      <c r="WGU116" s="99"/>
      <c r="WGV116" s="99"/>
      <c r="WGW116" s="99"/>
      <c r="WGX116" s="99"/>
      <c r="WGY116" s="99"/>
      <c r="WGZ116" s="99"/>
      <c r="WHA116" s="99"/>
      <c r="WHB116" s="99"/>
      <c r="WHC116" s="99"/>
      <c r="WHD116" s="99"/>
      <c r="WHE116" s="99"/>
      <c r="WHF116" s="99"/>
      <c r="WHG116" s="99"/>
      <c r="WHH116" s="99"/>
      <c r="WHI116" s="99"/>
      <c r="WHJ116" s="99"/>
      <c r="WHK116" s="99"/>
      <c r="WHL116" s="99"/>
      <c r="WHM116" s="99"/>
      <c r="WHN116" s="99"/>
      <c r="WHO116" s="99"/>
      <c r="WHP116" s="99"/>
      <c r="WHQ116" s="99"/>
      <c r="WHR116" s="99"/>
      <c r="WHS116" s="99"/>
      <c r="WHT116" s="99"/>
      <c r="WHU116" s="99"/>
      <c r="WHV116" s="99"/>
      <c r="WHW116" s="99"/>
      <c r="WHX116" s="99"/>
      <c r="WHY116" s="99"/>
      <c r="WHZ116" s="99"/>
      <c r="WIA116" s="99"/>
      <c r="WIB116" s="99"/>
      <c r="WIC116" s="99"/>
      <c r="WID116" s="99"/>
      <c r="WIE116" s="99"/>
      <c r="WIF116" s="99"/>
      <c r="WIG116" s="99"/>
      <c r="WIH116" s="99"/>
      <c r="WII116" s="99"/>
      <c r="WIJ116" s="99"/>
      <c r="WIK116" s="99"/>
      <c r="WIL116" s="99"/>
      <c r="WIM116" s="99"/>
      <c r="WIN116" s="99"/>
      <c r="WIO116" s="99"/>
      <c r="WIP116" s="99"/>
      <c r="WIQ116" s="99"/>
      <c r="WIR116" s="99"/>
      <c r="WIS116" s="99"/>
      <c r="WIT116" s="99"/>
      <c r="WIU116" s="99"/>
      <c r="WIV116" s="99"/>
      <c r="WIW116" s="99"/>
      <c r="WIX116" s="99"/>
      <c r="WIY116" s="99"/>
      <c r="WIZ116" s="99"/>
      <c r="WJA116" s="99"/>
      <c r="WJB116" s="99"/>
      <c r="WJC116" s="99"/>
      <c r="WJD116" s="99"/>
      <c r="WJE116" s="99"/>
      <c r="WJF116" s="99"/>
      <c r="WJG116" s="99"/>
      <c r="WJH116" s="99"/>
      <c r="WJI116" s="99"/>
      <c r="WJJ116" s="99"/>
      <c r="WJK116" s="99"/>
      <c r="WJL116" s="99"/>
      <c r="WJM116" s="99"/>
      <c r="WJN116" s="99"/>
      <c r="WJO116" s="99"/>
      <c r="WJP116" s="99"/>
      <c r="WJQ116" s="99"/>
      <c r="WJR116" s="99"/>
      <c r="WJS116" s="99"/>
      <c r="WJT116" s="99"/>
      <c r="WJU116" s="99"/>
      <c r="WJV116" s="99"/>
      <c r="WJW116" s="99"/>
      <c r="WJX116" s="99"/>
      <c r="WJY116" s="99"/>
      <c r="WJZ116" s="99"/>
      <c r="WKA116" s="99"/>
      <c r="WKB116" s="99"/>
      <c r="WKC116" s="99"/>
      <c r="WKD116" s="99"/>
      <c r="WKE116" s="99"/>
      <c r="WKF116" s="99"/>
      <c r="WKG116" s="99"/>
      <c r="WKH116" s="99"/>
      <c r="WKI116" s="99"/>
      <c r="WKJ116" s="99"/>
      <c r="WKK116" s="99"/>
      <c r="WKL116" s="99"/>
      <c r="WKM116" s="99"/>
      <c r="WKN116" s="99"/>
      <c r="WKO116" s="99"/>
      <c r="WKP116" s="99"/>
      <c r="WKQ116" s="99"/>
      <c r="WKR116" s="99"/>
      <c r="WKS116" s="99"/>
      <c r="WKT116" s="99"/>
      <c r="WKU116" s="99"/>
      <c r="WKV116" s="99"/>
      <c r="WKW116" s="99"/>
      <c r="WKX116" s="99"/>
      <c r="WKY116" s="99"/>
      <c r="WKZ116" s="99"/>
      <c r="WLA116" s="99"/>
      <c r="WLB116" s="99"/>
      <c r="WLC116" s="99"/>
      <c r="WLD116" s="99"/>
      <c r="WLE116" s="99"/>
      <c r="WLF116" s="99"/>
      <c r="WLG116" s="99"/>
      <c r="WLH116" s="99"/>
      <c r="WLI116" s="99"/>
      <c r="WLJ116" s="99"/>
      <c r="WLK116" s="99"/>
      <c r="WLL116" s="99"/>
      <c r="WLM116" s="99"/>
      <c r="WLN116" s="99"/>
      <c r="WLO116" s="99"/>
      <c r="WLP116" s="99"/>
      <c r="WLQ116" s="99"/>
      <c r="WLR116" s="99"/>
      <c r="WLS116" s="99"/>
      <c r="WLT116" s="99"/>
      <c r="WLU116" s="99"/>
      <c r="WLV116" s="99"/>
      <c r="WLW116" s="99"/>
      <c r="WLX116" s="99"/>
      <c r="WLY116" s="99"/>
      <c r="WLZ116" s="99"/>
      <c r="WMA116" s="99"/>
      <c r="WMB116" s="99"/>
      <c r="WMC116" s="99"/>
      <c r="WMD116" s="99"/>
      <c r="WME116" s="99"/>
      <c r="WMF116" s="99"/>
      <c r="WMG116" s="99"/>
      <c r="WMH116" s="99"/>
      <c r="WMI116" s="99"/>
      <c r="WMJ116" s="99"/>
      <c r="WMK116" s="99"/>
      <c r="WML116" s="99"/>
      <c r="WMM116" s="99"/>
      <c r="WMN116" s="99"/>
      <c r="WMO116" s="99"/>
      <c r="WMP116" s="99"/>
      <c r="WMQ116" s="99"/>
      <c r="WMR116" s="99"/>
      <c r="WMS116" s="99"/>
      <c r="WMT116" s="99"/>
      <c r="WMU116" s="99"/>
      <c r="WMV116" s="99"/>
      <c r="WMW116" s="99"/>
      <c r="WMX116" s="99"/>
      <c r="WMY116" s="99"/>
      <c r="WMZ116" s="99"/>
      <c r="WNA116" s="99"/>
      <c r="WNB116" s="99"/>
      <c r="WNC116" s="99"/>
      <c r="WND116" s="99"/>
      <c r="WNE116" s="99"/>
      <c r="WNF116" s="99"/>
      <c r="WNG116" s="99"/>
      <c r="WNH116" s="99"/>
      <c r="WNI116" s="99"/>
      <c r="WNJ116" s="99"/>
      <c r="WNK116" s="99"/>
      <c r="WNL116" s="99"/>
      <c r="WNM116" s="99"/>
      <c r="WNN116" s="99"/>
      <c r="WNO116" s="99"/>
      <c r="WNP116" s="99"/>
      <c r="WNQ116" s="99"/>
      <c r="WNR116" s="99"/>
      <c r="WNS116" s="99"/>
      <c r="WNT116" s="99"/>
      <c r="WNU116" s="99"/>
      <c r="WNV116" s="99"/>
      <c r="WNW116" s="99"/>
      <c r="WNX116" s="99"/>
      <c r="WNY116" s="99"/>
      <c r="WNZ116" s="99"/>
      <c r="WOA116" s="99"/>
      <c r="WOB116" s="99"/>
      <c r="WOC116" s="99"/>
      <c r="WOD116" s="99"/>
      <c r="WOE116" s="99"/>
      <c r="WOF116" s="99"/>
      <c r="WOG116" s="99"/>
      <c r="WOH116" s="99"/>
      <c r="WOI116" s="99"/>
      <c r="WOJ116" s="99"/>
      <c r="WOK116" s="99"/>
      <c r="WOL116" s="99"/>
      <c r="WOM116" s="99"/>
      <c r="WON116" s="99"/>
      <c r="WOO116" s="99"/>
      <c r="WOP116" s="99"/>
      <c r="WOQ116" s="99"/>
      <c r="WOR116" s="99"/>
      <c r="WOS116" s="99"/>
      <c r="WOT116" s="99"/>
      <c r="WOU116" s="99"/>
      <c r="WOV116" s="99"/>
      <c r="WOW116" s="99"/>
      <c r="WOX116" s="99"/>
      <c r="WOY116" s="99"/>
      <c r="WOZ116" s="99"/>
      <c r="WPA116" s="99"/>
      <c r="WPB116" s="99"/>
      <c r="WPC116" s="99"/>
      <c r="WPD116" s="99"/>
      <c r="WPE116" s="99"/>
      <c r="WPF116" s="99"/>
      <c r="WPG116" s="99"/>
      <c r="WPH116" s="99"/>
      <c r="WPI116" s="99"/>
      <c r="WPJ116" s="99"/>
      <c r="WPK116" s="99"/>
      <c r="WPL116" s="99"/>
      <c r="WPM116" s="99"/>
      <c r="WPN116" s="99"/>
      <c r="WPO116" s="99"/>
      <c r="WPP116" s="99"/>
      <c r="WPQ116" s="99"/>
      <c r="WPR116" s="99"/>
      <c r="WPS116" s="99"/>
      <c r="WPT116" s="99"/>
      <c r="WPU116" s="99"/>
      <c r="WPV116" s="99"/>
      <c r="WPW116" s="99"/>
      <c r="WPX116" s="99"/>
      <c r="WPY116" s="99"/>
      <c r="WPZ116" s="99"/>
      <c r="WQA116" s="99"/>
      <c r="WQB116" s="99"/>
      <c r="WQC116" s="99"/>
      <c r="WQD116" s="99"/>
      <c r="WQE116" s="99"/>
      <c r="WQF116" s="99"/>
      <c r="WQG116" s="99"/>
      <c r="WQH116" s="99"/>
      <c r="WQI116" s="99"/>
      <c r="WQJ116" s="99"/>
      <c r="WQK116" s="99"/>
      <c r="WQL116" s="99"/>
      <c r="WQM116" s="99"/>
      <c r="WQN116" s="99"/>
      <c r="WQO116" s="99"/>
      <c r="WQP116" s="99"/>
      <c r="WQQ116" s="99"/>
      <c r="WQR116" s="99"/>
      <c r="WQS116" s="99"/>
      <c r="WQT116" s="99"/>
      <c r="WQU116" s="99"/>
      <c r="WQV116" s="99"/>
      <c r="WQW116" s="99"/>
      <c r="WQX116" s="99"/>
      <c r="WQY116" s="99"/>
      <c r="WQZ116" s="99"/>
      <c r="WRA116" s="99"/>
      <c r="WRB116" s="99"/>
      <c r="WRC116" s="99"/>
      <c r="WRD116" s="99"/>
      <c r="WRE116" s="99"/>
      <c r="WRF116" s="99"/>
      <c r="WRG116" s="99"/>
      <c r="WRH116" s="99"/>
      <c r="WRI116" s="99"/>
      <c r="WRJ116" s="99"/>
      <c r="WRK116" s="99"/>
      <c r="WRL116" s="99"/>
      <c r="WRM116" s="99"/>
      <c r="WRN116" s="99"/>
      <c r="WRO116" s="99"/>
      <c r="WRP116" s="99"/>
      <c r="WRQ116" s="99"/>
      <c r="WRR116" s="99"/>
      <c r="WRS116" s="99"/>
      <c r="WRT116" s="99"/>
      <c r="WRU116" s="99"/>
      <c r="WRV116" s="99"/>
      <c r="WRW116" s="99"/>
      <c r="WRX116" s="99"/>
      <c r="WRY116" s="99"/>
      <c r="WRZ116" s="99"/>
      <c r="WSA116" s="99"/>
      <c r="WSB116" s="99"/>
      <c r="WSC116" s="99"/>
      <c r="WSD116" s="99"/>
      <c r="WSE116" s="99"/>
      <c r="WSF116" s="99"/>
      <c r="WSG116" s="99"/>
      <c r="WSH116" s="99"/>
      <c r="WSI116" s="99"/>
      <c r="WSJ116" s="99"/>
      <c r="WSK116" s="99"/>
      <c r="WSL116" s="99"/>
      <c r="WSM116" s="99"/>
      <c r="WSN116" s="99"/>
      <c r="WSO116" s="99"/>
      <c r="WSP116" s="99"/>
      <c r="WSQ116" s="99"/>
      <c r="WSR116" s="99"/>
      <c r="WSS116" s="99"/>
      <c r="WST116" s="99"/>
      <c r="WSU116" s="99"/>
      <c r="WSV116" s="99"/>
      <c r="WSW116" s="99"/>
      <c r="WSX116" s="99"/>
      <c r="WSY116" s="99"/>
      <c r="WSZ116" s="99"/>
      <c r="WTA116" s="99"/>
      <c r="WTB116" s="99"/>
      <c r="WTC116" s="99"/>
      <c r="WTD116" s="99"/>
      <c r="WTE116" s="99"/>
      <c r="WTF116" s="99"/>
      <c r="WTG116" s="99"/>
      <c r="WTH116" s="99"/>
      <c r="WTI116" s="99"/>
      <c r="WTJ116" s="99"/>
      <c r="WTK116" s="99"/>
      <c r="WTL116" s="99"/>
      <c r="WTM116" s="99"/>
      <c r="WTN116" s="99"/>
      <c r="WTO116" s="99"/>
      <c r="WTP116" s="99"/>
      <c r="WTQ116" s="99"/>
      <c r="WTR116" s="99"/>
      <c r="WTS116" s="99"/>
      <c r="WTT116" s="99"/>
      <c r="WTU116" s="99"/>
      <c r="WTV116" s="99"/>
      <c r="WTW116" s="99"/>
      <c r="WTX116" s="99"/>
      <c r="WTY116" s="99"/>
      <c r="WTZ116" s="99"/>
      <c r="WUA116" s="99"/>
      <c r="WUB116" s="99"/>
      <c r="WUC116" s="99"/>
      <c r="WUD116" s="99"/>
      <c r="WUE116" s="99"/>
      <c r="WUF116" s="99"/>
      <c r="WUG116" s="99"/>
      <c r="WUH116" s="99"/>
      <c r="WUI116" s="99"/>
      <c r="WUJ116" s="99"/>
      <c r="WUK116" s="99"/>
      <c r="WUL116" s="99"/>
      <c r="WUM116" s="99"/>
      <c r="WUN116" s="99"/>
      <c r="WUO116" s="99"/>
      <c r="WUP116" s="99"/>
      <c r="WUQ116" s="99"/>
      <c r="WUR116" s="99"/>
      <c r="WUS116" s="99"/>
      <c r="WUT116" s="99"/>
      <c r="WUU116" s="99"/>
      <c r="WUV116" s="99"/>
      <c r="WUW116" s="99"/>
      <c r="WUX116" s="99"/>
      <c r="WUY116" s="99"/>
      <c r="WUZ116" s="99"/>
      <c r="WVA116" s="99"/>
      <c r="WVB116" s="99"/>
      <c r="WVC116" s="99"/>
      <c r="WVD116" s="99"/>
      <c r="WVE116" s="99"/>
      <c r="WVF116" s="99"/>
      <c r="WVG116" s="99"/>
      <c r="WVH116" s="99"/>
      <c r="WVI116" s="99"/>
      <c r="WVJ116" s="99"/>
      <c r="WVK116" s="99"/>
      <c r="WVL116" s="99"/>
      <c r="WVM116" s="99"/>
      <c r="WVN116" s="99"/>
      <c r="WVO116" s="99"/>
      <c r="WVP116" s="99"/>
      <c r="WVQ116" s="99"/>
      <c r="WVR116" s="99"/>
      <c r="WVS116" s="99"/>
      <c r="WVT116" s="99"/>
      <c r="WVU116" s="99"/>
      <c r="WVV116" s="99"/>
      <c r="WVW116" s="99"/>
      <c r="WVX116" s="99"/>
      <c r="WVY116" s="99"/>
      <c r="WVZ116" s="99"/>
      <c r="WWA116" s="99"/>
      <c r="WWB116" s="99"/>
      <c r="WWC116" s="99"/>
      <c r="WWD116" s="99"/>
      <c r="WWE116" s="99"/>
      <c r="WWF116" s="99"/>
      <c r="WWG116" s="99"/>
      <c r="WWH116" s="99"/>
      <c r="WWI116" s="99"/>
      <c r="WWJ116" s="99"/>
      <c r="WWK116" s="99"/>
      <c r="WWL116" s="99"/>
      <c r="WWM116" s="99"/>
      <c r="WWN116" s="99"/>
      <c r="WWO116" s="99"/>
      <c r="WWP116" s="99"/>
      <c r="WWQ116" s="99"/>
      <c r="WWR116" s="99"/>
      <c r="WWS116" s="99"/>
      <c r="WWT116" s="99"/>
      <c r="WWU116" s="99"/>
      <c r="WWV116" s="99"/>
      <c r="WWW116" s="99"/>
      <c r="WWX116" s="99"/>
      <c r="WWY116" s="99"/>
      <c r="WWZ116" s="99"/>
      <c r="WXA116" s="99"/>
      <c r="WXB116" s="99"/>
      <c r="WXC116" s="99"/>
      <c r="WXD116" s="99"/>
      <c r="WXE116" s="99"/>
      <c r="WXF116" s="99"/>
      <c r="WXG116" s="99"/>
      <c r="WXH116" s="99"/>
      <c r="WXI116" s="99"/>
      <c r="WXJ116" s="99"/>
      <c r="WXK116" s="99"/>
      <c r="WXL116" s="99"/>
      <c r="WXM116" s="99"/>
      <c r="WXN116" s="99"/>
      <c r="WXO116" s="99"/>
      <c r="WXP116" s="99"/>
      <c r="WXQ116" s="99"/>
      <c r="WXR116" s="99"/>
      <c r="WXS116" s="99"/>
      <c r="WXT116" s="99"/>
      <c r="WXU116" s="99"/>
      <c r="WXV116" s="99"/>
      <c r="WXW116" s="99"/>
      <c r="WXX116" s="99"/>
      <c r="WXY116" s="99"/>
      <c r="WXZ116" s="99"/>
      <c r="WYA116" s="99"/>
      <c r="WYB116" s="99"/>
      <c r="WYC116" s="99"/>
      <c r="WYD116" s="99"/>
      <c r="WYE116" s="99"/>
      <c r="WYF116" s="99"/>
      <c r="WYG116" s="99"/>
      <c r="WYH116" s="99"/>
      <c r="WYI116" s="99"/>
      <c r="WYJ116" s="99"/>
      <c r="WYK116" s="99"/>
      <c r="WYL116" s="99"/>
      <c r="WYM116" s="99"/>
      <c r="WYN116" s="99"/>
      <c r="WYO116" s="99"/>
      <c r="WYP116" s="99"/>
      <c r="WYQ116" s="99"/>
      <c r="WYR116" s="99"/>
      <c r="WYS116" s="99"/>
      <c r="WYT116" s="99"/>
      <c r="WYU116" s="99"/>
      <c r="WYV116" s="99"/>
      <c r="WYW116" s="99"/>
      <c r="WYX116" s="99"/>
      <c r="WYY116" s="99"/>
      <c r="WYZ116" s="99"/>
      <c r="WZA116" s="99"/>
      <c r="WZB116" s="99"/>
      <c r="WZC116" s="99"/>
      <c r="WZD116" s="99"/>
      <c r="WZE116" s="99"/>
      <c r="WZF116" s="99"/>
      <c r="WZG116" s="99"/>
      <c r="WZH116" s="99"/>
      <c r="WZI116" s="99"/>
      <c r="WZJ116" s="99"/>
      <c r="WZK116" s="99"/>
      <c r="WZL116" s="99"/>
      <c r="WZM116" s="99"/>
      <c r="WZN116" s="99"/>
      <c r="WZO116" s="99"/>
      <c r="WZP116" s="99"/>
      <c r="WZQ116" s="99"/>
      <c r="WZR116" s="99"/>
      <c r="WZS116" s="99"/>
      <c r="WZT116" s="99"/>
      <c r="WZU116" s="99"/>
      <c r="WZV116" s="99"/>
      <c r="WZW116" s="99"/>
      <c r="WZX116" s="99"/>
      <c r="WZY116" s="99"/>
      <c r="WZZ116" s="99"/>
      <c r="XAA116" s="99"/>
      <c r="XAB116" s="99"/>
      <c r="XAC116" s="99"/>
      <c r="XAD116" s="99"/>
      <c r="XAE116" s="99"/>
      <c r="XAF116" s="99"/>
      <c r="XAG116" s="99"/>
      <c r="XAH116" s="99"/>
      <c r="XAI116" s="99"/>
      <c r="XAJ116" s="99"/>
      <c r="XAK116" s="99"/>
      <c r="XAL116" s="99"/>
      <c r="XAM116" s="99"/>
      <c r="XAN116" s="99"/>
      <c r="XAO116" s="99"/>
      <c r="XAP116" s="99"/>
      <c r="XAQ116" s="99"/>
      <c r="XAR116" s="99"/>
      <c r="XAS116" s="99"/>
      <c r="XAT116" s="99"/>
      <c r="XAU116" s="99"/>
      <c r="XAV116" s="99"/>
      <c r="XAW116" s="99"/>
      <c r="XAX116" s="99"/>
      <c r="XAY116" s="99"/>
      <c r="XAZ116" s="99"/>
      <c r="XBA116" s="99"/>
      <c r="XBB116" s="99"/>
      <c r="XBC116" s="99"/>
      <c r="XBD116" s="99"/>
      <c r="XBE116" s="99"/>
      <c r="XBF116" s="99"/>
      <c r="XBG116" s="99"/>
      <c r="XBH116" s="99"/>
      <c r="XBI116" s="99"/>
      <c r="XBJ116" s="99"/>
      <c r="XBK116" s="99"/>
      <c r="XBL116" s="99"/>
      <c r="XBM116" s="99"/>
      <c r="XBN116" s="99"/>
      <c r="XBO116" s="99"/>
      <c r="XBP116" s="99"/>
      <c r="XBQ116" s="99"/>
      <c r="XBR116" s="99"/>
      <c r="XBS116" s="99"/>
      <c r="XBT116" s="99"/>
      <c r="XBU116" s="99"/>
      <c r="XBV116" s="99"/>
      <c r="XBW116" s="99"/>
      <c r="XBX116" s="99"/>
      <c r="XBY116" s="99"/>
      <c r="XBZ116" s="99"/>
      <c r="XCA116" s="99"/>
      <c r="XCB116" s="99"/>
      <c r="XCC116" s="99"/>
      <c r="XCD116" s="99"/>
      <c r="XCE116" s="99"/>
      <c r="XCF116" s="99"/>
      <c r="XCG116" s="99"/>
      <c r="XCH116" s="99"/>
      <c r="XCI116" s="99"/>
      <c r="XCJ116" s="99"/>
      <c r="XCK116" s="99"/>
      <c r="XCL116" s="99"/>
      <c r="XCM116" s="99"/>
      <c r="XCN116" s="99"/>
      <c r="XCO116" s="99"/>
      <c r="XCP116" s="99"/>
      <c r="XCQ116" s="99"/>
      <c r="XCR116" s="99"/>
      <c r="XCS116" s="99"/>
      <c r="XCT116" s="99"/>
      <c r="XCU116" s="99"/>
      <c r="XCV116" s="99"/>
      <c r="XCW116" s="99"/>
      <c r="XCX116" s="99"/>
      <c r="XCY116" s="99"/>
      <c r="XCZ116" s="99"/>
      <c r="XDA116" s="99"/>
      <c r="XDB116" s="99"/>
      <c r="XDC116" s="99"/>
      <c r="XDD116" s="99"/>
      <c r="XDE116" s="99"/>
      <c r="XDF116" s="99"/>
      <c r="XDG116" s="99"/>
      <c r="XDH116" s="99"/>
      <c r="XDI116" s="99"/>
      <c r="XDJ116" s="99"/>
      <c r="XDK116" s="99"/>
      <c r="XDL116" s="99"/>
      <c r="XDM116" s="99"/>
      <c r="XDN116" s="99"/>
      <c r="XDO116" s="99"/>
      <c r="XDP116" s="99"/>
      <c r="XDQ116" s="99"/>
      <c r="XDR116" s="99"/>
      <c r="XDS116" s="99"/>
      <c r="XDT116" s="99"/>
      <c r="XDU116" s="99"/>
      <c r="XDV116" s="99"/>
      <c r="XDW116" s="99"/>
      <c r="XDX116" s="99"/>
      <c r="XDY116" s="99"/>
      <c r="XDZ116" s="99"/>
      <c r="XEA116" s="99"/>
      <c r="XEB116" s="99"/>
      <c r="XEC116" s="99"/>
      <c r="XED116" s="99"/>
      <c r="XEE116" s="99"/>
      <c r="XEF116" s="99"/>
      <c r="XEG116" s="99"/>
      <c r="XEH116" s="99"/>
      <c r="XEI116" s="99"/>
      <c r="XEJ116" s="99"/>
      <c r="XEK116" s="99"/>
      <c r="XEL116" s="99"/>
      <c r="XEM116" s="99"/>
      <c r="XEN116" s="99"/>
      <c r="XEO116" s="99"/>
      <c r="XEP116" s="99"/>
      <c r="XEQ116" s="99"/>
    </row>
    <row r="117" spans="1:16371" s="28" customFormat="1" ht="12" customHeight="1">
      <c r="A117" s="27" t="s">
        <v>418</v>
      </c>
      <c r="B117" s="27" t="s">
        <v>440</v>
      </c>
      <c r="C117" s="106">
        <v>4.24</v>
      </c>
      <c r="D117" s="106">
        <v>4.24</v>
      </c>
      <c r="E117" s="106">
        <v>4.24</v>
      </c>
      <c r="F117" s="106">
        <v>4.59</v>
      </c>
      <c r="G117" s="156">
        <v>21</v>
      </c>
      <c r="H117" s="114"/>
      <c r="I117" s="37">
        <v>12855.26</v>
      </c>
      <c r="J117" s="37">
        <v>12874.59</v>
      </c>
      <c r="K117" s="37">
        <v>12342.140000000001</v>
      </c>
      <c r="L117" s="37">
        <v>10814.13</v>
      </c>
      <c r="M117" s="37">
        <v>10102.949999999999</v>
      </c>
      <c r="N117" s="37">
        <v>10064.18</v>
      </c>
      <c r="O117" s="37">
        <v>9935.94</v>
      </c>
      <c r="P117" s="37">
        <v>9885.9600000000009</v>
      </c>
      <c r="Q117" s="37">
        <v>9810.5</v>
      </c>
      <c r="R117" s="37">
        <v>10608.51</v>
      </c>
      <c r="S117" s="37">
        <v>10592.28</v>
      </c>
      <c r="T117" s="37">
        <v>10571.47</v>
      </c>
      <c r="U117" s="37">
        <v>130457.91</v>
      </c>
      <c r="V117" s="114"/>
      <c r="W117" s="46">
        <v>3031.9009433962265</v>
      </c>
      <c r="X117" s="46">
        <v>3036.4599056603774</v>
      </c>
      <c r="Y117" s="46">
        <v>2910.882075471698</v>
      </c>
      <c r="Z117" s="46">
        <v>2550.5023584905657</v>
      </c>
      <c r="AA117" s="46">
        <v>2201.0784313725489</v>
      </c>
      <c r="AB117" s="46">
        <v>2192.6318082788671</v>
      </c>
      <c r="AC117" s="46">
        <v>2164.6928104575163</v>
      </c>
      <c r="AD117" s="46">
        <v>2153.8039215686276</v>
      </c>
      <c r="AE117" s="46">
        <v>2137.3638344226579</v>
      </c>
      <c r="AF117" s="46">
        <v>2311.2222222222222</v>
      </c>
      <c r="AG117" s="46">
        <v>2307.6862745098042</v>
      </c>
      <c r="AH117" s="46">
        <v>2303.1525054466229</v>
      </c>
      <c r="AI117" s="121">
        <v>2441.7814242748113</v>
      </c>
      <c r="AJ117" s="99"/>
      <c r="AL117" s="99"/>
      <c r="AM117" s="99"/>
      <c r="AN117" s="99"/>
      <c r="AO117" s="99"/>
      <c r="AP117" s="99"/>
      <c r="AQ117" s="99"/>
      <c r="AR117" s="99"/>
      <c r="AS117" s="99"/>
      <c r="AT117" s="184">
        <v>2441.7814242748113</v>
      </c>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c r="IN117" s="99"/>
      <c r="IO117" s="99"/>
      <c r="IP117" s="99"/>
      <c r="IQ117" s="99"/>
      <c r="IR117" s="99"/>
      <c r="IS117" s="99"/>
      <c r="IT117" s="99"/>
      <c r="IU117" s="99"/>
      <c r="IV117" s="99"/>
      <c r="IW117" s="99"/>
      <c r="IX117" s="99"/>
      <c r="IY117" s="99"/>
      <c r="IZ117" s="99"/>
      <c r="JA117" s="99"/>
      <c r="JB117" s="99"/>
      <c r="JC117" s="99"/>
      <c r="JD117" s="99"/>
      <c r="JE117" s="99"/>
      <c r="JF117" s="99"/>
      <c r="JG117" s="99"/>
      <c r="JH117" s="99"/>
      <c r="JI117" s="99"/>
      <c r="JJ117" s="99"/>
      <c r="JK117" s="99"/>
      <c r="JL117" s="99"/>
      <c r="JM117" s="99"/>
      <c r="JN117" s="99"/>
      <c r="JO117" s="99"/>
      <c r="JP117" s="99"/>
      <c r="JQ117" s="99"/>
      <c r="JR117" s="99"/>
      <c r="JS117" s="99"/>
      <c r="JT117" s="99"/>
      <c r="JU117" s="99"/>
      <c r="JV117" s="99"/>
      <c r="JW117" s="99"/>
      <c r="JX117" s="99"/>
      <c r="JY117" s="99"/>
      <c r="JZ117" s="99"/>
      <c r="KA117" s="99"/>
      <c r="KB117" s="99"/>
      <c r="KC117" s="99"/>
      <c r="KD117" s="99"/>
      <c r="KE117" s="99"/>
      <c r="KF117" s="99"/>
      <c r="KG117" s="99"/>
      <c r="KH117" s="99"/>
      <c r="KI117" s="99"/>
      <c r="KJ117" s="99"/>
      <c r="KK117" s="99"/>
      <c r="KL117" s="99"/>
      <c r="KM117" s="99"/>
      <c r="KN117" s="99"/>
      <c r="KO117" s="99"/>
      <c r="KP117" s="99"/>
      <c r="KQ117" s="99"/>
      <c r="KR117" s="99"/>
      <c r="KS117" s="99"/>
      <c r="KT117" s="99"/>
      <c r="KU117" s="99"/>
      <c r="KV117" s="99"/>
      <c r="KW117" s="99"/>
      <c r="KX117" s="99"/>
      <c r="KY117" s="99"/>
      <c r="KZ117" s="99"/>
      <c r="LA117" s="99"/>
      <c r="LB117" s="99"/>
      <c r="LC117" s="99"/>
      <c r="LD117" s="99"/>
      <c r="LE117" s="99"/>
      <c r="LF117" s="99"/>
      <c r="LG117" s="99"/>
      <c r="LH117" s="99"/>
      <c r="LI117" s="99"/>
      <c r="LJ117" s="99"/>
      <c r="LK117" s="99"/>
      <c r="LL117" s="99"/>
      <c r="LM117" s="99"/>
      <c r="LN117" s="99"/>
      <c r="LO117" s="99"/>
      <c r="LP117" s="99"/>
      <c r="LQ117" s="99"/>
      <c r="LR117" s="99"/>
      <c r="LS117" s="99"/>
      <c r="LT117" s="99"/>
      <c r="LU117" s="99"/>
      <c r="LV117" s="99"/>
      <c r="LW117" s="99"/>
      <c r="LX117" s="99"/>
      <c r="LY117" s="99"/>
      <c r="LZ117" s="99"/>
      <c r="MA117" s="99"/>
      <c r="MB117" s="99"/>
      <c r="MC117" s="99"/>
      <c r="MD117" s="99"/>
      <c r="ME117" s="99"/>
      <c r="MF117" s="99"/>
      <c r="MG117" s="99"/>
      <c r="MH117" s="99"/>
      <c r="MI117" s="99"/>
      <c r="MJ117" s="99"/>
      <c r="MK117" s="99"/>
      <c r="ML117" s="99"/>
      <c r="MM117" s="99"/>
      <c r="MN117" s="99"/>
      <c r="MO117" s="99"/>
      <c r="MP117" s="99"/>
      <c r="MQ117" s="99"/>
      <c r="MR117" s="99"/>
      <c r="MS117" s="99"/>
      <c r="MT117" s="99"/>
      <c r="MU117" s="99"/>
      <c r="MV117" s="99"/>
      <c r="MW117" s="99"/>
      <c r="MX117" s="99"/>
      <c r="MY117" s="99"/>
      <c r="MZ117" s="99"/>
      <c r="NA117" s="99"/>
      <c r="NB117" s="99"/>
      <c r="NC117" s="99"/>
      <c r="ND117" s="99"/>
      <c r="NE117" s="99"/>
      <c r="NF117" s="99"/>
      <c r="NG117" s="99"/>
      <c r="NH117" s="99"/>
      <c r="NI117" s="99"/>
      <c r="NJ117" s="99"/>
      <c r="NK117" s="99"/>
      <c r="NL117" s="99"/>
      <c r="NM117" s="99"/>
      <c r="NN117" s="99"/>
      <c r="NO117" s="99"/>
      <c r="NP117" s="99"/>
      <c r="NQ117" s="99"/>
      <c r="NR117" s="99"/>
      <c r="NS117" s="99"/>
      <c r="NT117" s="99"/>
      <c r="NU117" s="99"/>
      <c r="NV117" s="99"/>
      <c r="NW117" s="99"/>
      <c r="NX117" s="99"/>
      <c r="NY117" s="99"/>
      <c r="NZ117" s="99"/>
      <c r="OA117" s="99"/>
      <c r="OB117" s="99"/>
      <c r="OC117" s="99"/>
      <c r="OD117" s="99"/>
      <c r="OE117" s="99"/>
      <c r="OF117" s="99"/>
      <c r="OG117" s="99"/>
      <c r="OH117" s="99"/>
      <c r="OI117" s="99"/>
      <c r="OJ117" s="99"/>
      <c r="OK117" s="99"/>
      <c r="OL117" s="99"/>
      <c r="OM117" s="99"/>
      <c r="ON117" s="99"/>
      <c r="OO117" s="99"/>
      <c r="OP117" s="99"/>
      <c r="OQ117" s="99"/>
      <c r="OR117" s="99"/>
      <c r="OS117" s="99"/>
      <c r="OT117" s="99"/>
      <c r="OU117" s="99"/>
      <c r="OV117" s="99"/>
      <c r="OW117" s="99"/>
      <c r="OX117" s="99"/>
      <c r="OY117" s="99"/>
      <c r="OZ117" s="99"/>
      <c r="PA117" s="99"/>
      <c r="PB117" s="99"/>
      <c r="PC117" s="99"/>
      <c r="PD117" s="99"/>
      <c r="PE117" s="99"/>
      <c r="PF117" s="99"/>
      <c r="PG117" s="99"/>
      <c r="PH117" s="99"/>
      <c r="PI117" s="99"/>
      <c r="PJ117" s="99"/>
      <c r="PK117" s="99"/>
      <c r="PL117" s="99"/>
      <c r="PM117" s="99"/>
      <c r="PN117" s="99"/>
      <c r="PO117" s="99"/>
      <c r="PP117" s="99"/>
      <c r="PQ117" s="99"/>
      <c r="PR117" s="99"/>
      <c r="PS117" s="99"/>
      <c r="PT117" s="99"/>
      <c r="PU117" s="99"/>
      <c r="PV117" s="99"/>
      <c r="PW117" s="99"/>
      <c r="PX117" s="99"/>
      <c r="PY117" s="99"/>
      <c r="PZ117" s="99"/>
      <c r="QA117" s="99"/>
      <c r="QB117" s="99"/>
      <c r="QC117" s="99"/>
      <c r="QD117" s="99"/>
      <c r="QE117" s="99"/>
      <c r="QF117" s="99"/>
      <c r="QG117" s="99"/>
      <c r="QH117" s="99"/>
      <c r="QI117" s="99"/>
      <c r="QJ117" s="99"/>
      <c r="QK117" s="99"/>
      <c r="QL117" s="99"/>
      <c r="QM117" s="99"/>
      <c r="QN117" s="99"/>
      <c r="QO117" s="99"/>
      <c r="QP117" s="99"/>
      <c r="QQ117" s="99"/>
      <c r="QR117" s="99"/>
      <c r="QS117" s="99"/>
      <c r="QT117" s="99"/>
      <c r="QU117" s="99"/>
      <c r="QV117" s="99"/>
      <c r="QW117" s="99"/>
      <c r="QX117" s="99"/>
      <c r="QY117" s="99"/>
      <c r="QZ117" s="99"/>
      <c r="RA117" s="99"/>
      <c r="RB117" s="99"/>
      <c r="RC117" s="99"/>
      <c r="RD117" s="99"/>
      <c r="RE117" s="99"/>
      <c r="RF117" s="99"/>
      <c r="RG117" s="99"/>
      <c r="RH117" s="99"/>
      <c r="RI117" s="99"/>
      <c r="RJ117" s="99"/>
      <c r="RK117" s="99"/>
      <c r="RL117" s="99"/>
      <c r="RM117" s="99"/>
      <c r="RN117" s="99"/>
      <c r="RO117" s="99"/>
      <c r="RP117" s="99"/>
      <c r="RQ117" s="99"/>
      <c r="RR117" s="99"/>
      <c r="RS117" s="99"/>
      <c r="RT117" s="99"/>
      <c r="RU117" s="99"/>
      <c r="RV117" s="99"/>
      <c r="RW117" s="99"/>
      <c r="RX117" s="99"/>
      <c r="RY117" s="99"/>
      <c r="RZ117" s="99"/>
      <c r="SA117" s="99"/>
      <c r="SB117" s="99"/>
      <c r="SC117" s="99"/>
      <c r="SD117" s="99"/>
      <c r="SE117" s="99"/>
      <c r="SF117" s="99"/>
      <c r="SG117" s="99"/>
      <c r="SH117" s="99"/>
      <c r="SI117" s="99"/>
      <c r="SJ117" s="99"/>
      <c r="SK117" s="99"/>
      <c r="SL117" s="99"/>
      <c r="SM117" s="99"/>
      <c r="SN117" s="99"/>
      <c r="SO117" s="99"/>
      <c r="SP117" s="99"/>
      <c r="SQ117" s="99"/>
      <c r="SR117" s="99"/>
      <c r="SS117" s="99"/>
      <c r="ST117" s="99"/>
      <c r="SU117" s="99"/>
      <c r="SV117" s="99"/>
      <c r="SW117" s="99"/>
      <c r="SX117" s="99"/>
      <c r="SY117" s="99"/>
      <c r="SZ117" s="99"/>
      <c r="TA117" s="99"/>
      <c r="TB117" s="99"/>
      <c r="TC117" s="99"/>
      <c r="TD117" s="99"/>
      <c r="TE117" s="99"/>
      <c r="TF117" s="99"/>
      <c r="TG117" s="99"/>
      <c r="TH117" s="99"/>
      <c r="TI117" s="99"/>
      <c r="TJ117" s="99"/>
      <c r="TK117" s="99"/>
      <c r="TL117" s="99"/>
      <c r="TM117" s="99"/>
      <c r="TN117" s="99"/>
      <c r="TO117" s="99"/>
      <c r="TP117" s="99"/>
      <c r="TQ117" s="99"/>
      <c r="TR117" s="99"/>
      <c r="TS117" s="99"/>
      <c r="TT117" s="99"/>
      <c r="TU117" s="99"/>
      <c r="TV117" s="99"/>
      <c r="TW117" s="99"/>
      <c r="TX117" s="99"/>
      <c r="TY117" s="99"/>
      <c r="TZ117" s="99"/>
      <c r="UA117" s="99"/>
      <c r="UB117" s="99"/>
      <c r="UC117" s="99"/>
      <c r="UD117" s="99"/>
      <c r="UE117" s="99"/>
      <c r="UF117" s="99"/>
      <c r="UG117" s="99"/>
      <c r="UH117" s="99"/>
      <c r="UI117" s="99"/>
      <c r="UJ117" s="99"/>
      <c r="UK117" s="99"/>
      <c r="UL117" s="99"/>
      <c r="UM117" s="99"/>
      <c r="UN117" s="99"/>
      <c r="UO117" s="99"/>
      <c r="UP117" s="99"/>
      <c r="UQ117" s="99"/>
      <c r="UR117" s="99"/>
      <c r="US117" s="99"/>
      <c r="UT117" s="99"/>
      <c r="UU117" s="99"/>
      <c r="UV117" s="99"/>
      <c r="UW117" s="99"/>
      <c r="UX117" s="99"/>
      <c r="UY117" s="99"/>
      <c r="UZ117" s="99"/>
      <c r="VA117" s="99"/>
      <c r="VB117" s="99"/>
      <c r="VC117" s="99"/>
      <c r="VD117" s="99"/>
      <c r="VE117" s="99"/>
      <c r="VF117" s="99"/>
      <c r="VG117" s="99"/>
      <c r="VH117" s="99"/>
      <c r="VI117" s="99"/>
      <c r="VJ117" s="99"/>
      <c r="VK117" s="99"/>
      <c r="VL117" s="99"/>
      <c r="VM117" s="99"/>
      <c r="VN117" s="99"/>
      <c r="VO117" s="99"/>
      <c r="VP117" s="99"/>
      <c r="VQ117" s="99"/>
      <c r="VR117" s="99"/>
      <c r="VS117" s="99"/>
      <c r="VT117" s="99"/>
      <c r="VU117" s="99"/>
      <c r="VV117" s="99"/>
      <c r="VW117" s="99"/>
      <c r="VX117" s="99"/>
      <c r="VY117" s="99"/>
      <c r="VZ117" s="99"/>
      <c r="WA117" s="99"/>
      <c r="WB117" s="99"/>
      <c r="WC117" s="99"/>
      <c r="WD117" s="99"/>
      <c r="WE117" s="99"/>
      <c r="WF117" s="99"/>
      <c r="WG117" s="99"/>
      <c r="WH117" s="99"/>
      <c r="WI117" s="99"/>
      <c r="WJ117" s="99"/>
      <c r="WK117" s="99"/>
      <c r="WL117" s="99"/>
      <c r="WM117" s="99"/>
      <c r="WN117" s="99"/>
      <c r="WO117" s="99"/>
      <c r="WP117" s="99"/>
      <c r="WQ117" s="99"/>
      <c r="WR117" s="99"/>
      <c r="WS117" s="99"/>
      <c r="WT117" s="99"/>
      <c r="WU117" s="99"/>
      <c r="WV117" s="99"/>
      <c r="WW117" s="99"/>
      <c r="WX117" s="99"/>
      <c r="WY117" s="99"/>
      <c r="WZ117" s="99"/>
      <c r="XA117" s="99"/>
      <c r="XB117" s="99"/>
      <c r="XC117" s="99"/>
      <c r="XD117" s="99"/>
      <c r="XE117" s="99"/>
      <c r="XF117" s="99"/>
      <c r="XG117" s="99"/>
      <c r="XH117" s="99"/>
      <c r="XI117" s="99"/>
      <c r="XJ117" s="99"/>
      <c r="XK117" s="99"/>
      <c r="XL117" s="99"/>
      <c r="XM117" s="99"/>
      <c r="XN117" s="99"/>
      <c r="XO117" s="99"/>
      <c r="XP117" s="99"/>
      <c r="XQ117" s="99"/>
      <c r="XR117" s="99"/>
      <c r="XS117" s="99"/>
      <c r="XT117" s="99"/>
      <c r="XU117" s="99"/>
      <c r="XV117" s="99"/>
      <c r="XW117" s="99"/>
      <c r="XX117" s="99"/>
      <c r="XY117" s="99"/>
      <c r="XZ117" s="99"/>
      <c r="YA117" s="99"/>
      <c r="YB117" s="99"/>
      <c r="YC117" s="99"/>
      <c r="YD117" s="99"/>
      <c r="YE117" s="99"/>
      <c r="YF117" s="99"/>
      <c r="YG117" s="99"/>
      <c r="YH117" s="99"/>
      <c r="YI117" s="99"/>
      <c r="YJ117" s="99"/>
      <c r="YK117" s="99"/>
      <c r="YL117" s="99"/>
      <c r="YM117" s="99"/>
      <c r="YN117" s="99"/>
      <c r="YO117" s="99"/>
      <c r="YP117" s="99"/>
      <c r="YQ117" s="99"/>
      <c r="YR117" s="99"/>
      <c r="YS117" s="99"/>
      <c r="YT117" s="99"/>
      <c r="YU117" s="99"/>
      <c r="YV117" s="99"/>
      <c r="YW117" s="99"/>
      <c r="YX117" s="99"/>
      <c r="YY117" s="99"/>
      <c r="YZ117" s="99"/>
      <c r="ZA117" s="99"/>
      <c r="ZB117" s="99"/>
      <c r="ZC117" s="99"/>
      <c r="ZD117" s="99"/>
      <c r="ZE117" s="99"/>
      <c r="ZF117" s="99"/>
      <c r="ZG117" s="99"/>
      <c r="ZH117" s="99"/>
      <c r="ZI117" s="99"/>
      <c r="ZJ117" s="99"/>
      <c r="ZK117" s="99"/>
      <c r="ZL117" s="99"/>
      <c r="ZM117" s="99"/>
      <c r="ZN117" s="99"/>
      <c r="ZO117" s="99"/>
      <c r="ZP117" s="99"/>
      <c r="ZQ117" s="99"/>
      <c r="ZR117" s="99"/>
      <c r="ZS117" s="99"/>
      <c r="ZT117" s="99"/>
      <c r="ZU117" s="99"/>
      <c r="ZV117" s="99"/>
      <c r="ZW117" s="99"/>
      <c r="ZX117" s="99"/>
      <c r="ZY117" s="99"/>
      <c r="ZZ117" s="99"/>
      <c r="AAA117" s="99"/>
      <c r="AAB117" s="99"/>
      <c r="AAC117" s="99"/>
      <c r="AAD117" s="99"/>
      <c r="AAE117" s="99"/>
      <c r="AAF117" s="99"/>
      <c r="AAG117" s="99"/>
      <c r="AAH117" s="99"/>
      <c r="AAI117" s="99"/>
      <c r="AAJ117" s="99"/>
      <c r="AAK117" s="99"/>
      <c r="AAL117" s="99"/>
      <c r="AAM117" s="99"/>
      <c r="AAN117" s="99"/>
      <c r="AAO117" s="99"/>
      <c r="AAP117" s="99"/>
      <c r="AAQ117" s="99"/>
      <c r="AAR117" s="99"/>
      <c r="AAS117" s="99"/>
      <c r="AAT117" s="99"/>
      <c r="AAU117" s="99"/>
      <c r="AAV117" s="99"/>
      <c r="AAW117" s="99"/>
      <c r="AAX117" s="99"/>
      <c r="AAY117" s="99"/>
      <c r="AAZ117" s="99"/>
      <c r="ABA117" s="99"/>
      <c r="ABB117" s="99"/>
      <c r="ABC117" s="99"/>
      <c r="ABD117" s="99"/>
      <c r="ABE117" s="99"/>
      <c r="ABF117" s="99"/>
      <c r="ABG117" s="99"/>
      <c r="ABH117" s="99"/>
      <c r="ABI117" s="99"/>
      <c r="ABJ117" s="99"/>
      <c r="ABK117" s="99"/>
      <c r="ABL117" s="99"/>
      <c r="ABM117" s="99"/>
      <c r="ABN117" s="99"/>
      <c r="ABO117" s="99"/>
      <c r="ABP117" s="99"/>
      <c r="ABQ117" s="99"/>
      <c r="ABR117" s="99"/>
      <c r="ABS117" s="99"/>
      <c r="ABT117" s="99"/>
      <c r="ABU117" s="99"/>
      <c r="ABV117" s="99"/>
      <c r="ABW117" s="99"/>
      <c r="ABX117" s="99"/>
      <c r="ABY117" s="99"/>
      <c r="ABZ117" s="99"/>
      <c r="ACA117" s="99"/>
      <c r="ACB117" s="99"/>
      <c r="ACC117" s="99"/>
      <c r="ACD117" s="99"/>
      <c r="ACE117" s="99"/>
      <c r="ACF117" s="99"/>
      <c r="ACG117" s="99"/>
      <c r="ACH117" s="99"/>
      <c r="ACI117" s="99"/>
      <c r="ACJ117" s="99"/>
      <c r="ACK117" s="99"/>
      <c r="ACL117" s="99"/>
      <c r="ACM117" s="99"/>
      <c r="ACN117" s="99"/>
      <c r="ACO117" s="99"/>
      <c r="ACP117" s="99"/>
      <c r="ACQ117" s="99"/>
      <c r="ACR117" s="99"/>
      <c r="ACS117" s="99"/>
      <c r="ACT117" s="99"/>
      <c r="ACU117" s="99"/>
      <c r="ACV117" s="99"/>
      <c r="ACW117" s="99"/>
      <c r="ACX117" s="99"/>
      <c r="ACY117" s="99"/>
      <c r="ACZ117" s="99"/>
      <c r="ADA117" s="99"/>
      <c r="ADB117" s="99"/>
      <c r="ADC117" s="99"/>
      <c r="ADD117" s="99"/>
      <c r="ADE117" s="99"/>
      <c r="ADF117" s="99"/>
      <c r="ADG117" s="99"/>
      <c r="ADH117" s="99"/>
      <c r="ADI117" s="99"/>
      <c r="ADJ117" s="99"/>
      <c r="ADK117" s="99"/>
      <c r="ADL117" s="99"/>
      <c r="ADM117" s="99"/>
      <c r="ADN117" s="99"/>
      <c r="ADO117" s="99"/>
      <c r="ADP117" s="99"/>
      <c r="ADQ117" s="99"/>
      <c r="ADR117" s="99"/>
      <c r="ADS117" s="99"/>
      <c r="ADT117" s="99"/>
      <c r="ADU117" s="99"/>
      <c r="ADV117" s="99"/>
      <c r="ADW117" s="99"/>
      <c r="ADX117" s="99"/>
      <c r="ADY117" s="99"/>
      <c r="ADZ117" s="99"/>
      <c r="AEA117" s="99"/>
      <c r="AEB117" s="99"/>
      <c r="AEC117" s="99"/>
      <c r="AED117" s="99"/>
      <c r="AEE117" s="99"/>
      <c r="AEF117" s="99"/>
      <c r="AEG117" s="99"/>
      <c r="AEH117" s="99"/>
      <c r="AEI117" s="99"/>
      <c r="AEJ117" s="99"/>
      <c r="AEK117" s="99"/>
      <c r="AEL117" s="99"/>
      <c r="AEM117" s="99"/>
      <c r="AEN117" s="99"/>
      <c r="AEO117" s="99"/>
      <c r="AEP117" s="99"/>
      <c r="AEQ117" s="99"/>
      <c r="AER117" s="99"/>
      <c r="AES117" s="99"/>
      <c r="AET117" s="99"/>
      <c r="AEU117" s="99"/>
      <c r="AEV117" s="99"/>
      <c r="AEW117" s="99"/>
      <c r="AEX117" s="99"/>
      <c r="AEY117" s="99"/>
      <c r="AEZ117" s="99"/>
      <c r="AFA117" s="99"/>
      <c r="AFB117" s="99"/>
      <c r="AFC117" s="99"/>
      <c r="AFD117" s="99"/>
      <c r="AFE117" s="99"/>
      <c r="AFF117" s="99"/>
      <c r="AFG117" s="99"/>
      <c r="AFH117" s="99"/>
      <c r="AFI117" s="99"/>
      <c r="AFJ117" s="99"/>
      <c r="AFK117" s="99"/>
      <c r="AFL117" s="99"/>
      <c r="AFM117" s="99"/>
      <c r="AFN117" s="99"/>
      <c r="AFO117" s="99"/>
      <c r="AFP117" s="99"/>
      <c r="AFQ117" s="99"/>
      <c r="AFR117" s="99"/>
      <c r="AFS117" s="99"/>
      <c r="AFT117" s="99"/>
      <c r="AFU117" s="99"/>
      <c r="AFV117" s="99"/>
      <c r="AFW117" s="99"/>
      <c r="AFX117" s="99"/>
      <c r="AFY117" s="99"/>
      <c r="AFZ117" s="99"/>
      <c r="AGA117" s="99"/>
      <c r="AGB117" s="99"/>
      <c r="AGC117" s="99"/>
      <c r="AGD117" s="99"/>
      <c r="AGE117" s="99"/>
      <c r="AGF117" s="99"/>
      <c r="AGG117" s="99"/>
      <c r="AGH117" s="99"/>
      <c r="AGI117" s="99"/>
      <c r="AGJ117" s="99"/>
      <c r="AGK117" s="99"/>
      <c r="AGL117" s="99"/>
      <c r="AGM117" s="99"/>
      <c r="AGN117" s="99"/>
      <c r="AGO117" s="99"/>
      <c r="AGP117" s="99"/>
      <c r="AGQ117" s="99"/>
      <c r="AGR117" s="99"/>
      <c r="AGS117" s="99"/>
      <c r="AGT117" s="99"/>
      <c r="AGU117" s="99"/>
      <c r="AGV117" s="99"/>
      <c r="AGW117" s="99"/>
      <c r="AGX117" s="99"/>
      <c r="AGY117" s="99"/>
      <c r="AGZ117" s="99"/>
      <c r="AHA117" s="99"/>
      <c r="AHB117" s="99"/>
      <c r="AHC117" s="99"/>
      <c r="AHD117" s="99"/>
      <c r="AHE117" s="99"/>
      <c r="AHF117" s="99"/>
      <c r="AHG117" s="99"/>
      <c r="AHH117" s="99"/>
      <c r="AHI117" s="99"/>
      <c r="AHJ117" s="99"/>
      <c r="AHK117" s="99"/>
      <c r="AHL117" s="99"/>
      <c r="AHM117" s="99"/>
      <c r="AHN117" s="99"/>
      <c r="AHO117" s="99"/>
      <c r="AHP117" s="99"/>
      <c r="AHQ117" s="99"/>
      <c r="AHR117" s="99"/>
      <c r="AHS117" s="99"/>
      <c r="AHT117" s="99"/>
      <c r="AHU117" s="99"/>
      <c r="AHV117" s="99"/>
      <c r="AHW117" s="99"/>
      <c r="AHX117" s="99"/>
      <c r="AHY117" s="99"/>
      <c r="AHZ117" s="99"/>
      <c r="AIA117" s="99"/>
      <c r="AIB117" s="99"/>
      <c r="AIC117" s="99"/>
      <c r="AID117" s="99"/>
      <c r="AIE117" s="99"/>
      <c r="AIF117" s="99"/>
      <c r="AIG117" s="99"/>
      <c r="AIH117" s="99"/>
      <c r="AII117" s="99"/>
      <c r="AIJ117" s="99"/>
      <c r="AIK117" s="99"/>
      <c r="AIL117" s="99"/>
      <c r="AIM117" s="99"/>
      <c r="AIN117" s="99"/>
      <c r="AIO117" s="99"/>
      <c r="AIP117" s="99"/>
      <c r="AIQ117" s="99"/>
      <c r="AIR117" s="99"/>
      <c r="AIS117" s="99"/>
      <c r="AIT117" s="99"/>
      <c r="AIU117" s="99"/>
      <c r="AIV117" s="99"/>
      <c r="AIW117" s="99"/>
      <c r="AIX117" s="99"/>
      <c r="AIY117" s="99"/>
      <c r="AIZ117" s="99"/>
      <c r="AJA117" s="99"/>
      <c r="AJB117" s="99"/>
      <c r="AJC117" s="99"/>
      <c r="AJD117" s="99"/>
      <c r="AJE117" s="99"/>
      <c r="AJF117" s="99"/>
      <c r="AJG117" s="99"/>
      <c r="AJH117" s="99"/>
      <c r="AJI117" s="99"/>
      <c r="AJJ117" s="99"/>
      <c r="AJK117" s="99"/>
      <c r="AJL117" s="99"/>
      <c r="AJM117" s="99"/>
      <c r="AJN117" s="99"/>
      <c r="AJO117" s="99"/>
      <c r="AJP117" s="99"/>
      <c r="AJQ117" s="99"/>
      <c r="AJR117" s="99"/>
      <c r="AJS117" s="99"/>
      <c r="AJT117" s="99"/>
      <c r="AJU117" s="99"/>
      <c r="AJV117" s="99"/>
      <c r="AJW117" s="99"/>
      <c r="AJX117" s="99"/>
      <c r="AJY117" s="99"/>
      <c r="AJZ117" s="99"/>
      <c r="AKA117" s="99"/>
      <c r="AKB117" s="99"/>
      <c r="AKC117" s="99"/>
      <c r="AKD117" s="99"/>
      <c r="AKE117" s="99"/>
      <c r="AKF117" s="99"/>
      <c r="AKG117" s="99"/>
      <c r="AKH117" s="99"/>
      <c r="AKI117" s="99"/>
      <c r="AKJ117" s="99"/>
      <c r="AKK117" s="99"/>
      <c r="AKL117" s="99"/>
      <c r="AKM117" s="99"/>
      <c r="AKN117" s="99"/>
      <c r="AKO117" s="99"/>
      <c r="AKP117" s="99"/>
      <c r="AKQ117" s="99"/>
      <c r="AKR117" s="99"/>
      <c r="AKS117" s="99"/>
      <c r="AKT117" s="99"/>
      <c r="AKU117" s="99"/>
      <c r="AKV117" s="99"/>
      <c r="AKW117" s="99"/>
      <c r="AKX117" s="99"/>
      <c r="AKY117" s="99"/>
      <c r="AKZ117" s="99"/>
      <c r="ALA117" s="99"/>
      <c r="ALB117" s="99"/>
      <c r="ALC117" s="99"/>
      <c r="ALD117" s="99"/>
      <c r="ALE117" s="99"/>
      <c r="ALF117" s="99"/>
      <c r="ALG117" s="99"/>
      <c r="ALH117" s="99"/>
      <c r="ALI117" s="99"/>
      <c r="ALJ117" s="99"/>
      <c r="ALK117" s="99"/>
      <c r="ALL117" s="99"/>
      <c r="ALM117" s="99"/>
      <c r="ALN117" s="99"/>
      <c r="ALO117" s="99"/>
      <c r="ALP117" s="99"/>
      <c r="ALQ117" s="99"/>
      <c r="ALR117" s="99"/>
      <c r="ALS117" s="99"/>
      <c r="ALT117" s="99"/>
      <c r="ALU117" s="99"/>
      <c r="ALV117" s="99"/>
      <c r="ALW117" s="99"/>
      <c r="ALX117" s="99"/>
      <c r="ALY117" s="99"/>
      <c r="ALZ117" s="99"/>
      <c r="AMA117" s="99"/>
      <c r="AMB117" s="99"/>
      <c r="AMC117" s="99"/>
      <c r="AMD117" s="99"/>
      <c r="AME117" s="99"/>
      <c r="AMF117" s="99"/>
      <c r="AMG117" s="99"/>
      <c r="AMH117" s="99"/>
      <c r="AMI117" s="99"/>
      <c r="AMJ117" s="99"/>
      <c r="AMK117" s="99"/>
      <c r="AML117" s="99"/>
      <c r="AMM117" s="99"/>
      <c r="AMN117" s="99"/>
      <c r="AMO117" s="99"/>
      <c r="AMP117" s="99"/>
      <c r="AMQ117" s="99"/>
      <c r="AMR117" s="99"/>
      <c r="AMS117" s="99"/>
      <c r="AMT117" s="99"/>
      <c r="AMU117" s="99"/>
      <c r="AMV117" s="99"/>
      <c r="AMW117" s="99"/>
      <c r="AMX117" s="99"/>
      <c r="AMY117" s="99"/>
      <c r="AMZ117" s="99"/>
      <c r="ANA117" s="99"/>
      <c r="ANB117" s="99"/>
      <c r="ANC117" s="99"/>
      <c r="AND117" s="99"/>
      <c r="ANE117" s="99"/>
      <c r="ANF117" s="99"/>
      <c r="ANG117" s="99"/>
      <c r="ANH117" s="99"/>
      <c r="ANI117" s="99"/>
      <c r="ANJ117" s="99"/>
      <c r="ANK117" s="99"/>
      <c r="ANL117" s="99"/>
      <c r="ANM117" s="99"/>
      <c r="ANN117" s="99"/>
      <c r="ANO117" s="99"/>
      <c r="ANP117" s="99"/>
      <c r="ANQ117" s="99"/>
      <c r="ANR117" s="99"/>
      <c r="ANS117" s="99"/>
      <c r="ANT117" s="99"/>
      <c r="ANU117" s="99"/>
      <c r="ANV117" s="99"/>
      <c r="ANW117" s="99"/>
      <c r="ANX117" s="99"/>
      <c r="ANY117" s="99"/>
      <c r="ANZ117" s="99"/>
      <c r="AOA117" s="99"/>
      <c r="AOB117" s="99"/>
      <c r="AOC117" s="99"/>
      <c r="AOD117" s="99"/>
      <c r="AOE117" s="99"/>
      <c r="AOF117" s="99"/>
      <c r="AOG117" s="99"/>
      <c r="AOH117" s="99"/>
      <c r="AOI117" s="99"/>
      <c r="AOJ117" s="99"/>
      <c r="AOK117" s="99"/>
      <c r="AOL117" s="99"/>
      <c r="AOM117" s="99"/>
      <c r="AON117" s="99"/>
      <c r="AOO117" s="99"/>
      <c r="AOP117" s="99"/>
      <c r="AOQ117" s="99"/>
      <c r="AOR117" s="99"/>
      <c r="AOS117" s="99"/>
      <c r="AOT117" s="99"/>
      <c r="AOU117" s="99"/>
      <c r="AOV117" s="99"/>
      <c r="AOW117" s="99"/>
      <c r="AOX117" s="99"/>
      <c r="AOY117" s="99"/>
      <c r="AOZ117" s="99"/>
      <c r="APA117" s="99"/>
      <c r="APB117" s="99"/>
      <c r="APC117" s="99"/>
      <c r="APD117" s="99"/>
      <c r="APE117" s="99"/>
      <c r="APF117" s="99"/>
      <c r="APG117" s="99"/>
      <c r="APH117" s="99"/>
      <c r="API117" s="99"/>
      <c r="APJ117" s="99"/>
      <c r="APK117" s="99"/>
      <c r="APL117" s="99"/>
      <c r="APM117" s="99"/>
      <c r="APN117" s="99"/>
      <c r="APO117" s="99"/>
      <c r="APP117" s="99"/>
      <c r="APQ117" s="99"/>
      <c r="APR117" s="99"/>
      <c r="APS117" s="99"/>
      <c r="APT117" s="99"/>
      <c r="APU117" s="99"/>
      <c r="APV117" s="99"/>
      <c r="APW117" s="99"/>
      <c r="APX117" s="99"/>
      <c r="APY117" s="99"/>
      <c r="APZ117" s="99"/>
      <c r="AQA117" s="99"/>
      <c r="AQB117" s="99"/>
      <c r="AQC117" s="99"/>
      <c r="AQD117" s="99"/>
      <c r="AQE117" s="99"/>
      <c r="AQF117" s="99"/>
      <c r="AQG117" s="99"/>
      <c r="AQH117" s="99"/>
      <c r="AQI117" s="99"/>
      <c r="AQJ117" s="99"/>
      <c r="AQK117" s="99"/>
      <c r="AQL117" s="99"/>
      <c r="AQM117" s="99"/>
      <c r="AQN117" s="99"/>
      <c r="AQO117" s="99"/>
      <c r="AQP117" s="99"/>
      <c r="AQQ117" s="99"/>
      <c r="AQR117" s="99"/>
      <c r="AQS117" s="99"/>
      <c r="AQT117" s="99"/>
      <c r="AQU117" s="99"/>
      <c r="AQV117" s="99"/>
      <c r="AQW117" s="99"/>
      <c r="AQX117" s="99"/>
      <c r="AQY117" s="99"/>
      <c r="AQZ117" s="99"/>
      <c r="ARA117" s="99"/>
      <c r="ARB117" s="99"/>
      <c r="ARC117" s="99"/>
      <c r="ARD117" s="99"/>
      <c r="ARE117" s="99"/>
      <c r="ARF117" s="99"/>
      <c r="ARG117" s="99"/>
      <c r="ARH117" s="99"/>
      <c r="ARI117" s="99"/>
      <c r="ARJ117" s="99"/>
      <c r="ARK117" s="99"/>
      <c r="ARL117" s="99"/>
      <c r="ARM117" s="99"/>
      <c r="ARN117" s="99"/>
      <c r="ARO117" s="99"/>
      <c r="ARP117" s="99"/>
      <c r="ARQ117" s="99"/>
      <c r="ARR117" s="99"/>
      <c r="ARS117" s="99"/>
      <c r="ART117" s="99"/>
      <c r="ARU117" s="99"/>
      <c r="ARV117" s="99"/>
      <c r="ARW117" s="99"/>
      <c r="ARX117" s="99"/>
      <c r="ARY117" s="99"/>
      <c r="ARZ117" s="99"/>
      <c r="ASA117" s="99"/>
      <c r="ASB117" s="99"/>
      <c r="ASC117" s="99"/>
      <c r="ASD117" s="99"/>
      <c r="ASE117" s="99"/>
      <c r="ASF117" s="99"/>
      <c r="ASG117" s="99"/>
      <c r="ASH117" s="99"/>
      <c r="ASI117" s="99"/>
      <c r="ASJ117" s="99"/>
      <c r="ASK117" s="99"/>
      <c r="ASL117" s="99"/>
      <c r="ASM117" s="99"/>
      <c r="ASN117" s="99"/>
      <c r="ASO117" s="99"/>
      <c r="ASP117" s="99"/>
      <c r="ASQ117" s="99"/>
      <c r="ASR117" s="99"/>
      <c r="ASS117" s="99"/>
      <c r="AST117" s="99"/>
      <c r="ASU117" s="99"/>
      <c r="ASV117" s="99"/>
      <c r="ASW117" s="99"/>
      <c r="ASX117" s="99"/>
      <c r="ASY117" s="99"/>
      <c r="ASZ117" s="99"/>
      <c r="ATA117" s="99"/>
      <c r="ATB117" s="99"/>
      <c r="ATC117" s="99"/>
      <c r="ATD117" s="99"/>
      <c r="ATE117" s="99"/>
      <c r="ATF117" s="99"/>
      <c r="ATG117" s="99"/>
      <c r="ATH117" s="99"/>
      <c r="ATI117" s="99"/>
      <c r="ATJ117" s="99"/>
      <c r="ATK117" s="99"/>
      <c r="ATL117" s="99"/>
      <c r="ATM117" s="99"/>
      <c r="ATN117" s="99"/>
      <c r="ATO117" s="99"/>
      <c r="ATP117" s="99"/>
      <c r="ATQ117" s="99"/>
      <c r="ATR117" s="99"/>
      <c r="ATS117" s="99"/>
      <c r="ATT117" s="99"/>
      <c r="ATU117" s="99"/>
      <c r="ATV117" s="99"/>
      <c r="ATW117" s="99"/>
      <c r="ATX117" s="99"/>
      <c r="ATY117" s="99"/>
      <c r="ATZ117" s="99"/>
      <c r="AUA117" s="99"/>
      <c r="AUB117" s="99"/>
      <c r="AUC117" s="99"/>
      <c r="AUD117" s="99"/>
      <c r="AUE117" s="99"/>
      <c r="AUF117" s="99"/>
      <c r="AUG117" s="99"/>
      <c r="AUH117" s="99"/>
      <c r="AUI117" s="99"/>
      <c r="AUJ117" s="99"/>
      <c r="AUK117" s="99"/>
      <c r="AUL117" s="99"/>
      <c r="AUM117" s="99"/>
      <c r="AUN117" s="99"/>
      <c r="AUO117" s="99"/>
      <c r="AUP117" s="99"/>
      <c r="AUQ117" s="99"/>
      <c r="AUR117" s="99"/>
      <c r="AUS117" s="99"/>
      <c r="AUT117" s="99"/>
      <c r="AUU117" s="99"/>
      <c r="AUV117" s="99"/>
      <c r="AUW117" s="99"/>
      <c r="AUX117" s="99"/>
      <c r="AUY117" s="99"/>
      <c r="AUZ117" s="99"/>
      <c r="AVA117" s="99"/>
      <c r="AVB117" s="99"/>
      <c r="AVC117" s="99"/>
      <c r="AVD117" s="99"/>
      <c r="AVE117" s="99"/>
      <c r="AVF117" s="99"/>
      <c r="AVG117" s="99"/>
      <c r="AVH117" s="99"/>
      <c r="AVI117" s="99"/>
      <c r="AVJ117" s="99"/>
      <c r="AVK117" s="99"/>
      <c r="AVL117" s="99"/>
      <c r="AVM117" s="99"/>
      <c r="AVN117" s="99"/>
      <c r="AVO117" s="99"/>
      <c r="AVP117" s="99"/>
      <c r="AVQ117" s="99"/>
      <c r="AVR117" s="99"/>
      <c r="AVS117" s="99"/>
      <c r="AVT117" s="99"/>
      <c r="AVU117" s="99"/>
      <c r="AVV117" s="99"/>
      <c r="AVW117" s="99"/>
      <c r="AVX117" s="99"/>
      <c r="AVY117" s="99"/>
      <c r="AVZ117" s="99"/>
      <c r="AWA117" s="99"/>
      <c r="AWB117" s="99"/>
      <c r="AWC117" s="99"/>
      <c r="AWD117" s="99"/>
      <c r="AWE117" s="99"/>
      <c r="AWF117" s="99"/>
      <c r="AWG117" s="99"/>
      <c r="AWH117" s="99"/>
      <c r="AWI117" s="99"/>
      <c r="AWJ117" s="99"/>
      <c r="AWK117" s="99"/>
      <c r="AWL117" s="99"/>
      <c r="AWM117" s="99"/>
      <c r="AWN117" s="99"/>
      <c r="AWO117" s="99"/>
      <c r="AWP117" s="99"/>
      <c r="AWQ117" s="99"/>
      <c r="AWR117" s="99"/>
      <c r="AWS117" s="99"/>
      <c r="AWT117" s="99"/>
      <c r="AWU117" s="99"/>
      <c r="AWV117" s="99"/>
      <c r="AWW117" s="99"/>
      <c r="AWX117" s="99"/>
      <c r="AWY117" s="99"/>
      <c r="AWZ117" s="99"/>
      <c r="AXA117" s="99"/>
      <c r="AXB117" s="99"/>
      <c r="AXC117" s="99"/>
      <c r="AXD117" s="99"/>
      <c r="AXE117" s="99"/>
      <c r="AXF117" s="99"/>
      <c r="AXG117" s="99"/>
      <c r="AXH117" s="99"/>
      <c r="AXI117" s="99"/>
      <c r="AXJ117" s="99"/>
      <c r="AXK117" s="99"/>
      <c r="AXL117" s="99"/>
      <c r="AXM117" s="99"/>
      <c r="AXN117" s="99"/>
      <c r="AXO117" s="99"/>
      <c r="AXP117" s="99"/>
      <c r="AXQ117" s="99"/>
      <c r="AXR117" s="99"/>
      <c r="AXS117" s="99"/>
      <c r="AXT117" s="99"/>
      <c r="AXU117" s="99"/>
      <c r="AXV117" s="99"/>
      <c r="AXW117" s="99"/>
      <c r="AXX117" s="99"/>
      <c r="AXY117" s="99"/>
      <c r="AXZ117" s="99"/>
      <c r="AYA117" s="99"/>
      <c r="AYB117" s="99"/>
      <c r="AYC117" s="99"/>
      <c r="AYD117" s="99"/>
      <c r="AYE117" s="99"/>
      <c r="AYF117" s="99"/>
      <c r="AYG117" s="99"/>
      <c r="AYH117" s="99"/>
      <c r="AYI117" s="99"/>
      <c r="AYJ117" s="99"/>
      <c r="AYK117" s="99"/>
      <c r="AYL117" s="99"/>
      <c r="AYM117" s="99"/>
      <c r="AYN117" s="99"/>
      <c r="AYO117" s="99"/>
      <c r="AYP117" s="99"/>
      <c r="AYQ117" s="99"/>
      <c r="AYR117" s="99"/>
      <c r="AYS117" s="99"/>
      <c r="AYT117" s="99"/>
      <c r="AYU117" s="99"/>
      <c r="AYV117" s="99"/>
      <c r="AYW117" s="99"/>
      <c r="AYX117" s="99"/>
      <c r="AYY117" s="99"/>
      <c r="AYZ117" s="99"/>
      <c r="AZA117" s="99"/>
      <c r="AZB117" s="99"/>
      <c r="AZC117" s="99"/>
      <c r="AZD117" s="99"/>
      <c r="AZE117" s="99"/>
      <c r="AZF117" s="99"/>
      <c r="AZG117" s="99"/>
      <c r="AZH117" s="99"/>
      <c r="AZI117" s="99"/>
      <c r="AZJ117" s="99"/>
      <c r="AZK117" s="99"/>
      <c r="AZL117" s="99"/>
      <c r="AZM117" s="99"/>
      <c r="AZN117" s="99"/>
      <c r="AZO117" s="99"/>
      <c r="AZP117" s="99"/>
      <c r="AZQ117" s="99"/>
      <c r="AZR117" s="99"/>
      <c r="AZS117" s="99"/>
      <c r="AZT117" s="99"/>
      <c r="AZU117" s="99"/>
      <c r="AZV117" s="99"/>
      <c r="AZW117" s="99"/>
      <c r="AZX117" s="99"/>
      <c r="AZY117" s="99"/>
      <c r="AZZ117" s="99"/>
      <c r="BAA117" s="99"/>
      <c r="BAB117" s="99"/>
      <c r="BAC117" s="99"/>
      <c r="BAD117" s="99"/>
      <c r="BAE117" s="99"/>
      <c r="BAF117" s="99"/>
      <c r="BAG117" s="99"/>
      <c r="BAH117" s="99"/>
      <c r="BAI117" s="99"/>
      <c r="BAJ117" s="99"/>
      <c r="BAK117" s="99"/>
      <c r="BAL117" s="99"/>
      <c r="BAM117" s="99"/>
      <c r="BAN117" s="99"/>
      <c r="BAO117" s="99"/>
      <c r="BAP117" s="99"/>
      <c r="BAQ117" s="99"/>
      <c r="BAR117" s="99"/>
      <c r="BAS117" s="99"/>
      <c r="BAT117" s="99"/>
      <c r="BAU117" s="99"/>
      <c r="BAV117" s="99"/>
      <c r="BAW117" s="99"/>
      <c r="BAX117" s="99"/>
      <c r="BAY117" s="99"/>
      <c r="BAZ117" s="99"/>
      <c r="BBA117" s="99"/>
      <c r="BBB117" s="99"/>
      <c r="BBC117" s="99"/>
      <c r="BBD117" s="99"/>
      <c r="BBE117" s="99"/>
      <c r="BBF117" s="99"/>
      <c r="BBG117" s="99"/>
      <c r="BBH117" s="99"/>
      <c r="BBI117" s="99"/>
      <c r="BBJ117" s="99"/>
      <c r="BBK117" s="99"/>
      <c r="BBL117" s="99"/>
      <c r="BBM117" s="99"/>
      <c r="BBN117" s="99"/>
      <c r="BBO117" s="99"/>
      <c r="BBP117" s="99"/>
      <c r="BBQ117" s="99"/>
      <c r="BBR117" s="99"/>
      <c r="BBS117" s="99"/>
      <c r="BBT117" s="99"/>
      <c r="BBU117" s="99"/>
      <c r="BBV117" s="99"/>
      <c r="BBW117" s="99"/>
      <c r="BBX117" s="99"/>
      <c r="BBY117" s="99"/>
      <c r="BBZ117" s="99"/>
      <c r="BCA117" s="99"/>
      <c r="BCB117" s="99"/>
      <c r="BCC117" s="99"/>
      <c r="BCD117" s="99"/>
      <c r="BCE117" s="99"/>
      <c r="BCF117" s="99"/>
      <c r="BCG117" s="99"/>
      <c r="BCH117" s="99"/>
      <c r="BCI117" s="99"/>
      <c r="BCJ117" s="99"/>
      <c r="BCK117" s="99"/>
      <c r="BCL117" s="99"/>
      <c r="BCM117" s="99"/>
      <c r="BCN117" s="99"/>
      <c r="BCO117" s="99"/>
      <c r="BCP117" s="99"/>
      <c r="BCQ117" s="99"/>
      <c r="BCR117" s="99"/>
      <c r="BCS117" s="99"/>
      <c r="BCT117" s="99"/>
      <c r="BCU117" s="99"/>
      <c r="BCV117" s="99"/>
      <c r="BCW117" s="99"/>
      <c r="BCX117" s="99"/>
      <c r="BCY117" s="99"/>
      <c r="BCZ117" s="99"/>
      <c r="BDA117" s="99"/>
      <c r="BDB117" s="99"/>
      <c r="BDC117" s="99"/>
      <c r="BDD117" s="99"/>
      <c r="BDE117" s="99"/>
      <c r="BDF117" s="99"/>
      <c r="BDG117" s="99"/>
      <c r="BDH117" s="99"/>
      <c r="BDI117" s="99"/>
      <c r="BDJ117" s="99"/>
      <c r="BDK117" s="99"/>
      <c r="BDL117" s="99"/>
      <c r="BDM117" s="99"/>
      <c r="BDN117" s="99"/>
      <c r="BDO117" s="99"/>
      <c r="BDP117" s="99"/>
      <c r="BDQ117" s="99"/>
      <c r="BDR117" s="99"/>
      <c r="BDS117" s="99"/>
      <c r="BDT117" s="99"/>
      <c r="BDU117" s="99"/>
      <c r="BDV117" s="99"/>
      <c r="BDW117" s="99"/>
      <c r="BDX117" s="99"/>
      <c r="BDY117" s="99"/>
      <c r="BDZ117" s="99"/>
      <c r="BEA117" s="99"/>
      <c r="BEB117" s="99"/>
      <c r="BEC117" s="99"/>
      <c r="BED117" s="99"/>
      <c r="BEE117" s="99"/>
      <c r="BEF117" s="99"/>
      <c r="BEG117" s="99"/>
      <c r="BEH117" s="99"/>
      <c r="BEI117" s="99"/>
      <c r="BEJ117" s="99"/>
      <c r="BEK117" s="99"/>
      <c r="BEL117" s="99"/>
      <c r="BEM117" s="99"/>
      <c r="BEN117" s="99"/>
      <c r="BEO117" s="99"/>
      <c r="BEP117" s="99"/>
      <c r="BEQ117" s="99"/>
      <c r="BER117" s="99"/>
      <c r="BES117" s="99"/>
      <c r="BET117" s="99"/>
      <c r="BEU117" s="99"/>
      <c r="BEV117" s="99"/>
      <c r="BEW117" s="99"/>
      <c r="BEX117" s="99"/>
      <c r="BEY117" s="99"/>
      <c r="BEZ117" s="99"/>
      <c r="BFA117" s="99"/>
      <c r="BFB117" s="99"/>
      <c r="BFC117" s="99"/>
      <c r="BFD117" s="99"/>
      <c r="BFE117" s="99"/>
      <c r="BFF117" s="99"/>
      <c r="BFG117" s="99"/>
      <c r="BFH117" s="99"/>
      <c r="BFI117" s="99"/>
      <c r="BFJ117" s="99"/>
      <c r="BFK117" s="99"/>
      <c r="BFL117" s="99"/>
      <c r="BFM117" s="99"/>
      <c r="BFN117" s="99"/>
      <c r="BFO117" s="99"/>
      <c r="BFP117" s="99"/>
      <c r="BFQ117" s="99"/>
      <c r="BFR117" s="99"/>
      <c r="BFS117" s="99"/>
      <c r="BFT117" s="99"/>
      <c r="BFU117" s="99"/>
      <c r="BFV117" s="99"/>
      <c r="BFW117" s="99"/>
      <c r="BFX117" s="99"/>
      <c r="BFY117" s="99"/>
      <c r="BFZ117" s="99"/>
      <c r="BGA117" s="99"/>
      <c r="BGB117" s="99"/>
      <c r="BGC117" s="99"/>
      <c r="BGD117" s="99"/>
      <c r="BGE117" s="99"/>
      <c r="BGF117" s="99"/>
      <c r="BGG117" s="99"/>
      <c r="BGH117" s="99"/>
      <c r="BGI117" s="99"/>
      <c r="BGJ117" s="99"/>
      <c r="BGK117" s="99"/>
      <c r="BGL117" s="99"/>
      <c r="BGM117" s="99"/>
      <c r="BGN117" s="99"/>
      <c r="BGO117" s="99"/>
      <c r="BGP117" s="99"/>
      <c r="BGQ117" s="99"/>
      <c r="BGR117" s="99"/>
      <c r="BGS117" s="99"/>
      <c r="BGT117" s="99"/>
      <c r="BGU117" s="99"/>
      <c r="BGV117" s="99"/>
      <c r="BGW117" s="99"/>
      <c r="BGX117" s="99"/>
      <c r="BGY117" s="99"/>
      <c r="BGZ117" s="99"/>
      <c r="BHA117" s="99"/>
      <c r="BHB117" s="99"/>
      <c r="BHC117" s="99"/>
      <c r="BHD117" s="99"/>
      <c r="BHE117" s="99"/>
      <c r="BHF117" s="99"/>
      <c r="BHG117" s="99"/>
      <c r="BHH117" s="99"/>
      <c r="BHI117" s="99"/>
      <c r="BHJ117" s="99"/>
      <c r="BHK117" s="99"/>
      <c r="BHL117" s="99"/>
      <c r="BHM117" s="99"/>
      <c r="BHN117" s="99"/>
      <c r="BHO117" s="99"/>
      <c r="BHP117" s="99"/>
      <c r="BHQ117" s="99"/>
      <c r="BHR117" s="99"/>
      <c r="BHS117" s="99"/>
      <c r="BHT117" s="99"/>
      <c r="BHU117" s="99"/>
      <c r="BHV117" s="99"/>
      <c r="BHW117" s="99"/>
      <c r="BHX117" s="99"/>
      <c r="BHY117" s="99"/>
      <c r="BHZ117" s="99"/>
      <c r="BIA117" s="99"/>
      <c r="BIB117" s="99"/>
      <c r="BIC117" s="99"/>
      <c r="BID117" s="99"/>
      <c r="BIE117" s="99"/>
      <c r="BIF117" s="99"/>
      <c r="BIG117" s="99"/>
      <c r="BIH117" s="99"/>
      <c r="BII117" s="99"/>
      <c r="BIJ117" s="99"/>
      <c r="BIK117" s="99"/>
      <c r="BIL117" s="99"/>
      <c r="BIM117" s="99"/>
      <c r="BIN117" s="99"/>
      <c r="BIO117" s="99"/>
      <c r="BIP117" s="99"/>
      <c r="BIQ117" s="99"/>
      <c r="BIR117" s="99"/>
      <c r="BIS117" s="99"/>
      <c r="BIT117" s="99"/>
      <c r="BIU117" s="99"/>
      <c r="BIV117" s="99"/>
      <c r="BIW117" s="99"/>
      <c r="BIX117" s="99"/>
      <c r="BIY117" s="99"/>
      <c r="BIZ117" s="99"/>
      <c r="BJA117" s="99"/>
      <c r="BJB117" s="99"/>
      <c r="BJC117" s="99"/>
      <c r="BJD117" s="99"/>
      <c r="BJE117" s="99"/>
      <c r="BJF117" s="99"/>
      <c r="BJG117" s="99"/>
      <c r="BJH117" s="99"/>
      <c r="BJI117" s="99"/>
      <c r="BJJ117" s="99"/>
      <c r="BJK117" s="99"/>
      <c r="BJL117" s="99"/>
      <c r="BJM117" s="99"/>
      <c r="BJN117" s="99"/>
      <c r="BJO117" s="99"/>
      <c r="BJP117" s="99"/>
      <c r="BJQ117" s="99"/>
      <c r="BJR117" s="99"/>
      <c r="BJS117" s="99"/>
      <c r="BJT117" s="99"/>
      <c r="BJU117" s="99"/>
      <c r="BJV117" s="99"/>
      <c r="BJW117" s="99"/>
      <c r="BJX117" s="99"/>
      <c r="BJY117" s="99"/>
      <c r="BJZ117" s="99"/>
      <c r="BKA117" s="99"/>
      <c r="BKB117" s="99"/>
      <c r="BKC117" s="99"/>
      <c r="BKD117" s="99"/>
      <c r="BKE117" s="99"/>
      <c r="BKF117" s="99"/>
      <c r="BKG117" s="99"/>
      <c r="BKH117" s="99"/>
      <c r="BKI117" s="99"/>
      <c r="BKJ117" s="99"/>
      <c r="BKK117" s="99"/>
      <c r="BKL117" s="99"/>
      <c r="BKM117" s="99"/>
      <c r="BKN117" s="99"/>
      <c r="BKO117" s="99"/>
      <c r="BKP117" s="99"/>
      <c r="BKQ117" s="99"/>
      <c r="BKR117" s="99"/>
      <c r="BKS117" s="99"/>
      <c r="BKT117" s="99"/>
      <c r="BKU117" s="99"/>
      <c r="BKV117" s="99"/>
      <c r="BKW117" s="99"/>
      <c r="BKX117" s="99"/>
      <c r="BKY117" s="99"/>
      <c r="BKZ117" s="99"/>
      <c r="BLA117" s="99"/>
      <c r="BLB117" s="99"/>
      <c r="BLC117" s="99"/>
      <c r="BLD117" s="99"/>
      <c r="BLE117" s="99"/>
      <c r="BLF117" s="99"/>
      <c r="BLG117" s="99"/>
      <c r="BLH117" s="99"/>
      <c r="BLI117" s="99"/>
      <c r="BLJ117" s="99"/>
      <c r="BLK117" s="99"/>
      <c r="BLL117" s="99"/>
      <c r="BLM117" s="99"/>
      <c r="BLN117" s="99"/>
      <c r="BLO117" s="99"/>
      <c r="BLP117" s="99"/>
      <c r="BLQ117" s="99"/>
      <c r="BLR117" s="99"/>
      <c r="BLS117" s="99"/>
      <c r="BLT117" s="99"/>
      <c r="BLU117" s="99"/>
      <c r="BLV117" s="99"/>
      <c r="BLW117" s="99"/>
      <c r="BLX117" s="99"/>
      <c r="BLY117" s="99"/>
      <c r="BLZ117" s="99"/>
      <c r="BMA117" s="99"/>
      <c r="BMB117" s="99"/>
      <c r="BMC117" s="99"/>
      <c r="BMD117" s="99"/>
      <c r="BME117" s="99"/>
      <c r="BMF117" s="99"/>
      <c r="BMG117" s="99"/>
      <c r="BMH117" s="99"/>
      <c r="BMI117" s="99"/>
      <c r="BMJ117" s="99"/>
      <c r="BMK117" s="99"/>
      <c r="BML117" s="99"/>
      <c r="BMM117" s="99"/>
      <c r="BMN117" s="99"/>
      <c r="BMO117" s="99"/>
      <c r="BMP117" s="99"/>
      <c r="BMQ117" s="99"/>
      <c r="BMR117" s="99"/>
      <c r="BMS117" s="99"/>
      <c r="BMT117" s="99"/>
      <c r="BMU117" s="99"/>
      <c r="BMV117" s="99"/>
      <c r="BMW117" s="99"/>
      <c r="BMX117" s="99"/>
      <c r="BMY117" s="99"/>
      <c r="BMZ117" s="99"/>
      <c r="BNA117" s="99"/>
      <c r="BNB117" s="99"/>
      <c r="BNC117" s="99"/>
      <c r="BND117" s="99"/>
      <c r="BNE117" s="99"/>
      <c r="BNF117" s="99"/>
      <c r="BNG117" s="99"/>
      <c r="BNH117" s="99"/>
      <c r="BNI117" s="99"/>
      <c r="BNJ117" s="99"/>
      <c r="BNK117" s="99"/>
      <c r="BNL117" s="99"/>
      <c r="BNM117" s="99"/>
      <c r="BNN117" s="99"/>
      <c r="BNO117" s="99"/>
      <c r="BNP117" s="99"/>
      <c r="BNQ117" s="99"/>
      <c r="BNR117" s="99"/>
      <c r="BNS117" s="99"/>
      <c r="BNT117" s="99"/>
      <c r="BNU117" s="99"/>
      <c r="BNV117" s="99"/>
      <c r="BNW117" s="99"/>
      <c r="BNX117" s="99"/>
      <c r="BNY117" s="99"/>
      <c r="BNZ117" s="99"/>
      <c r="BOA117" s="99"/>
      <c r="BOB117" s="99"/>
      <c r="BOC117" s="99"/>
      <c r="BOD117" s="99"/>
      <c r="BOE117" s="99"/>
      <c r="BOF117" s="99"/>
      <c r="BOG117" s="99"/>
      <c r="BOH117" s="99"/>
      <c r="BOI117" s="99"/>
      <c r="BOJ117" s="99"/>
      <c r="BOK117" s="99"/>
      <c r="BOL117" s="99"/>
      <c r="BOM117" s="99"/>
      <c r="BON117" s="99"/>
      <c r="BOO117" s="99"/>
      <c r="BOP117" s="99"/>
      <c r="BOQ117" s="99"/>
      <c r="BOR117" s="99"/>
      <c r="BOS117" s="99"/>
      <c r="BOT117" s="99"/>
      <c r="BOU117" s="99"/>
      <c r="BOV117" s="99"/>
      <c r="BOW117" s="99"/>
      <c r="BOX117" s="99"/>
      <c r="BOY117" s="99"/>
      <c r="BOZ117" s="99"/>
      <c r="BPA117" s="99"/>
      <c r="BPB117" s="99"/>
      <c r="BPC117" s="99"/>
      <c r="BPD117" s="99"/>
      <c r="BPE117" s="99"/>
      <c r="BPF117" s="99"/>
      <c r="BPG117" s="99"/>
      <c r="BPH117" s="99"/>
      <c r="BPI117" s="99"/>
      <c r="BPJ117" s="99"/>
      <c r="BPK117" s="99"/>
      <c r="BPL117" s="99"/>
      <c r="BPM117" s="99"/>
      <c r="BPN117" s="99"/>
      <c r="BPO117" s="99"/>
      <c r="BPP117" s="99"/>
      <c r="BPQ117" s="99"/>
      <c r="BPR117" s="99"/>
      <c r="BPS117" s="99"/>
      <c r="BPT117" s="99"/>
      <c r="BPU117" s="99"/>
      <c r="BPV117" s="99"/>
      <c r="BPW117" s="99"/>
      <c r="BPX117" s="99"/>
      <c r="BPY117" s="99"/>
      <c r="BPZ117" s="99"/>
      <c r="BQA117" s="99"/>
      <c r="BQB117" s="99"/>
      <c r="BQC117" s="99"/>
      <c r="BQD117" s="99"/>
      <c r="BQE117" s="99"/>
      <c r="BQF117" s="99"/>
      <c r="BQG117" s="99"/>
      <c r="BQH117" s="99"/>
      <c r="BQI117" s="99"/>
      <c r="BQJ117" s="99"/>
      <c r="BQK117" s="99"/>
      <c r="BQL117" s="99"/>
      <c r="BQM117" s="99"/>
      <c r="BQN117" s="99"/>
      <c r="BQO117" s="99"/>
      <c r="BQP117" s="99"/>
      <c r="BQQ117" s="99"/>
      <c r="BQR117" s="99"/>
      <c r="BQS117" s="99"/>
      <c r="BQT117" s="99"/>
      <c r="BQU117" s="99"/>
      <c r="BQV117" s="99"/>
      <c r="BQW117" s="99"/>
      <c r="BQX117" s="99"/>
      <c r="BQY117" s="99"/>
      <c r="BQZ117" s="99"/>
      <c r="BRA117" s="99"/>
      <c r="BRB117" s="99"/>
      <c r="BRC117" s="99"/>
      <c r="BRD117" s="99"/>
      <c r="BRE117" s="99"/>
      <c r="BRF117" s="99"/>
      <c r="BRG117" s="99"/>
      <c r="BRH117" s="99"/>
      <c r="BRI117" s="99"/>
      <c r="BRJ117" s="99"/>
      <c r="BRK117" s="99"/>
      <c r="BRL117" s="99"/>
      <c r="BRM117" s="99"/>
      <c r="BRN117" s="99"/>
      <c r="BRO117" s="99"/>
      <c r="BRP117" s="99"/>
      <c r="BRQ117" s="99"/>
      <c r="BRR117" s="99"/>
      <c r="BRS117" s="99"/>
      <c r="BRT117" s="99"/>
      <c r="BRU117" s="99"/>
      <c r="BRV117" s="99"/>
      <c r="BRW117" s="99"/>
      <c r="BRX117" s="99"/>
      <c r="BRY117" s="99"/>
      <c r="BRZ117" s="99"/>
      <c r="BSA117" s="99"/>
      <c r="BSB117" s="99"/>
      <c r="BSC117" s="99"/>
      <c r="BSD117" s="99"/>
      <c r="BSE117" s="99"/>
      <c r="BSF117" s="99"/>
      <c r="BSG117" s="99"/>
      <c r="BSH117" s="99"/>
      <c r="BSI117" s="99"/>
      <c r="BSJ117" s="99"/>
      <c r="BSK117" s="99"/>
      <c r="BSL117" s="99"/>
      <c r="BSM117" s="99"/>
      <c r="BSN117" s="99"/>
      <c r="BSO117" s="99"/>
      <c r="BSP117" s="99"/>
      <c r="BSQ117" s="99"/>
      <c r="BSR117" s="99"/>
      <c r="BSS117" s="99"/>
      <c r="BST117" s="99"/>
      <c r="BSU117" s="99"/>
      <c r="BSV117" s="99"/>
      <c r="BSW117" s="99"/>
      <c r="BSX117" s="99"/>
      <c r="BSY117" s="99"/>
      <c r="BSZ117" s="99"/>
      <c r="BTA117" s="99"/>
      <c r="BTB117" s="99"/>
      <c r="BTC117" s="99"/>
      <c r="BTD117" s="99"/>
      <c r="BTE117" s="99"/>
      <c r="BTF117" s="99"/>
      <c r="BTG117" s="99"/>
      <c r="BTH117" s="99"/>
      <c r="BTI117" s="99"/>
      <c r="BTJ117" s="99"/>
      <c r="BTK117" s="99"/>
      <c r="BTL117" s="99"/>
      <c r="BTM117" s="99"/>
      <c r="BTN117" s="99"/>
      <c r="BTO117" s="99"/>
      <c r="BTP117" s="99"/>
      <c r="BTQ117" s="99"/>
      <c r="BTR117" s="99"/>
      <c r="BTS117" s="99"/>
      <c r="BTT117" s="99"/>
      <c r="BTU117" s="99"/>
      <c r="BTV117" s="99"/>
      <c r="BTW117" s="99"/>
      <c r="BTX117" s="99"/>
      <c r="BTY117" s="99"/>
      <c r="BTZ117" s="99"/>
      <c r="BUA117" s="99"/>
      <c r="BUB117" s="99"/>
      <c r="BUC117" s="99"/>
      <c r="BUD117" s="99"/>
      <c r="BUE117" s="99"/>
      <c r="BUF117" s="99"/>
      <c r="BUG117" s="99"/>
      <c r="BUH117" s="99"/>
      <c r="BUI117" s="99"/>
      <c r="BUJ117" s="99"/>
      <c r="BUK117" s="99"/>
      <c r="BUL117" s="99"/>
      <c r="BUM117" s="99"/>
      <c r="BUN117" s="99"/>
      <c r="BUO117" s="99"/>
      <c r="BUP117" s="99"/>
      <c r="BUQ117" s="99"/>
      <c r="BUR117" s="99"/>
      <c r="BUS117" s="99"/>
      <c r="BUT117" s="99"/>
      <c r="BUU117" s="99"/>
      <c r="BUV117" s="99"/>
      <c r="BUW117" s="99"/>
      <c r="BUX117" s="99"/>
      <c r="BUY117" s="99"/>
      <c r="BUZ117" s="99"/>
      <c r="BVA117" s="99"/>
      <c r="BVB117" s="99"/>
      <c r="BVC117" s="99"/>
      <c r="BVD117" s="99"/>
      <c r="BVE117" s="99"/>
      <c r="BVF117" s="99"/>
      <c r="BVG117" s="99"/>
      <c r="BVH117" s="99"/>
      <c r="BVI117" s="99"/>
      <c r="BVJ117" s="99"/>
      <c r="BVK117" s="99"/>
      <c r="BVL117" s="99"/>
      <c r="BVM117" s="99"/>
      <c r="BVN117" s="99"/>
      <c r="BVO117" s="99"/>
      <c r="BVP117" s="99"/>
      <c r="BVQ117" s="99"/>
      <c r="BVR117" s="99"/>
      <c r="BVS117" s="99"/>
      <c r="BVT117" s="99"/>
      <c r="BVU117" s="99"/>
      <c r="BVV117" s="99"/>
      <c r="BVW117" s="99"/>
      <c r="BVX117" s="99"/>
      <c r="BVY117" s="99"/>
      <c r="BVZ117" s="99"/>
      <c r="BWA117" s="99"/>
      <c r="BWB117" s="99"/>
      <c r="BWC117" s="99"/>
      <c r="BWD117" s="99"/>
      <c r="BWE117" s="99"/>
      <c r="BWF117" s="99"/>
      <c r="BWG117" s="99"/>
      <c r="BWH117" s="99"/>
      <c r="BWI117" s="99"/>
      <c r="BWJ117" s="99"/>
      <c r="BWK117" s="99"/>
      <c r="BWL117" s="99"/>
      <c r="BWM117" s="99"/>
      <c r="BWN117" s="99"/>
      <c r="BWO117" s="99"/>
      <c r="BWP117" s="99"/>
      <c r="BWQ117" s="99"/>
      <c r="BWR117" s="99"/>
      <c r="BWS117" s="99"/>
      <c r="BWT117" s="99"/>
      <c r="BWU117" s="99"/>
      <c r="BWV117" s="99"/>
      <c r="BWW117" s="99"/>
      <c r="BWX117" s="99"/>
      <c r="BWY117" s="99"/>
      <c r="BWZ117" s="99"/>
      <c r="BXA117" s="99"/>
      <c r="BXB117" s="99"/>
      <c r="BXC117" s="99"/>
      <c r="BXD117" s="99"/>
      <c r="BXE117" s="99"/>
      <c r="BXF117" s="99"/>
      <c r="BXG117" s="99"/>
      <c r="BXH117" s="99"/>
      <c r="BXI117" s="99"/>
      <c r="BXJ117" s="99"/>
      <c r="BXK117" s="99"/>
      <c r="BXL117" s="99"/>
      <c r="BXM117" s="99"/>
      <c r="BXN117" s="99"/>
      <c r="BXO117" s="99"/>
      <c r="BXP117" s="99"/>
      <c r="BXQ117" s="99"/>
      <c r="BXR117" s="99"/>
      <c r="BXS117" s="99"/>
      <c r="BXT117" s="99"/>
      <c r="BXU117" s="99"/>
      <c r="BXV117" s="99"/>
      <c r="BXW117" s="99"/>
      <c r="BXX117" s="99"/>
      <c r="BXY117" s="99"/>
      <c r="BXZ117" s="99"/>
      <c r="BYA117" s="99"/>
      <c r="BYB117" s="99"/>
      <c r="BYC117" s="99"/>
      <c r="BYD117" s="99"/>
      <c r="BYE117" s="99"/>
      <c r="BYF117" s="99"/>
      <c r="BYG117" s="99"/>
      <c r="BYH117" s="99"/>
      <c r="BYI117" s="99"/>
      <c r="BYJ117" s="99"/>
      <c r="BYK117" s="99"/>
      <c r="BYL117" s="99"/>
      <c r="BYM117" s="99"/>
      <c r="BYN117" s="99"/>
      <c r="BYO117" s="99"/>
      <c r="BYP117" s="99"/>
      <c r="BYQ117" s="99"/>
      <c r="BYR117" s="99"/>
      <c r="BYS117" s="99"/>
      <c r="BYT117" s="99"/>
      <c r="BYU117" s="99"/>
      <c r="BYV117" s="99"/>
      <c r="BYW117" s="99"/>
      <c r="BYX117" s="99"/>
      <c r="BYY117" s="99"/>
      <c r="BYZ117" s="99"/>
      <c r="BZA117" s="99"/>
      <c r="BZB117" s="99"/>
      <c r="BZC117" s="99"/>
      <c r="BZD117" s="99"/>
      <c r="BZE117" s="99"/>
      <c r="BZF117" s="99"/>
      <c r="BZG117" s="99"/>
      <c r="BZH117" s="99"/>
      <c r="BZI117" s="99"/>
      <c r="BZJ117" s="99"/>
      <c r="BZK117" s="99"/>
      <c r="BZL117" s="99"/>
      <c r="BZM117" s="99"/>
      <c r="BZN117" s="99"/>
      <c r="BZO117" s="99"/>
      <c r="BZP117" s="99"/>
      <c r="BZQ117" s="99"/>
      <c r="BZR117" s="99"/>
      <c r="BZS117" s="99"/>
      <c r="BZT117" s="99"/>
      <c r="BZU117" s="99"/>
      <c r="BZV117" s="99"/>
      <c r="BZW117" s="99"/>
      <c r="BZX117" s="99"/>
      <c r="BZY117" s="99"/>
      <c r="BZZ117" s="99"/>
      <c r="CAA117" s="99"/>
      <c r="CAB117" s="99"/>
      <c r="CAC117" s="99"/>
      <c r="CAD117" s="99"/>
      <c r="CAE117" s="99"/>
      <c r="CAF117" s="99"/>
      <c r="CAG117" s="99"/>
      <c r="CAH117" s="99"/>
      <c r="CAI117" s="99"/>
      <c r="CAJ117" s="99"/>
      <c r="CAK117" s="99"/>
      <c r="CAL117" s="99"/>
      <c r="CAM117" s="99"/>
      <c r="CAN117" s="99"/>
      <c r="CAO117" s="99"/>
      <c r="CAP117" s="99"/>
      <c r="CAQ117" s="99"/>
      <c r="CAR117" s="99"/>
      <c r="CAS117" s="99"/>
      <c r="CAT117" s="99"/>
      <c r="CAU117" s="99"/>
      <c r="CAV117" s="99"/>
      <c r="CAW117" s="99"/>
      <c r="CAX117" s="99"/>
      <c r="CAY117" s="99"/>
      <c r="CAZ117" s="99"/>
      <c r="CBA117" s="99"/>
      <c r="CBB117" s="99"/>
      <c r="CBC117" s="99"/>
      <c r="CBD117" s="99"/>
      <c r="CBE117" s="99"/>
      <c r="CBF117" s="99"/>
      <c r="CBG117" s="99"/>
      <c r="CBH117" s="99"/>
      <c r="CBI117" s="99"/>
      <c r="CBJ117" s="99"/>
      <c r="CBK117" s="99"/>
      <c r="CBL117" s="99"/>
      <c r="CBM117" s="99"/>
      <c r="CBN117" s="99"/>
      <c r="CBO117" s="99"/>
      <c r="CBP117" s="99"/>
      <c r="CBQ117" s="99"/>
      <c r="CBR117" s="99"/>
      <c r="CBS117" s="99"/>
      <c r="CBT117" s="99"/>
      <c r="CBU117" s="99"/>
      <c r="CBV117" s="99"/>
      <c r="CBW117" s="99"/>
      <c r="CBX117" s="99"/>
      <c r="CBY117" s="99"/>
      <c r="CBZ117" s="99"/>
      <c r="CCA117" s="99"/>
      <c r="CCB117" s="99"/>
      <c r="CCC117" s="99"/>
      <c r="CCD117" s="99"/>
      <c r="CCE117" s="99"/>
      <c r="CCF117" s="99"/>
      <c r="CCG117" s="99"/>
      <c r="CCH117" s="99"/>
      <c r="CCI117" s="99"/>
      <c r="CCJ117" s="99"/>
      <c r="CCK117" s="99"/>
      <c r="CCL117" s="99"/>
      <c r="CCM117" s="99"/>
      <c r="CCN117" s="99"/>
      <c r="CCO117" s="99"/>
      <c r="CCP117" s="99"/>
      <c r="CCQ117" s="99"/>
      <c r="CCR117" s="99"/>
      <c r="CCS117" s="99"/>
      <c r="CCT117" s="99"/>
      <c r="CCU117" s="99"/>
      <c r="CCV117" s="99"/>
      <c r="CCW117" s="99"/>
      <c r="CCX117" s="99"/>
      <c r="CCY117" s="99"/>
      <c r="CCZ117" s="99"/>
      <c r="CDA117" s="99"/>
      <c r="CDB117" s="99"/>
      <c r="CDC117" s="99"/>
      <c r="CDD117" s="99"/>
      <c r="CDE117" s="99"/>
      <c r="CDF117" s="99"/>
      <c r="CDG117" s="99"/>
      <c r="CDH117" s="99"/>
      <c r="CDI117" s="99"/>
      <c r="CDJ117" s="99"/>
      <c r="CDK117" s="99"/>
      <c r="CDL117" s="99"/>
      <c r="CDM117" s="99"/>
      <c r="CDN117" s="99"/>
      <c r="CDO117" s="99"/>
      <c r="CDP117" s="99"/>
      <c r="CDQ117" s="99"/>
      <c r="CDR117" s="99"/>
      <c r="CDS117" s="99"/>
      <c r="CDT117" s="99"/>
      <c r="CDU117" s="99"/>
      <c r="CDV117" s="99"/>
      <c r="CDW117" s="99"/>
      <c r="CDX117" s="99"/>
      <c r="CDY117" s="99"/>
      <c r="CDZ117" s="99"/>
      <c r="CEA117" s="99"/>
      <c r="CEB117" s="99"/>
      <c r="CEC117" s="99"/>
      <c r="CED117" s="99"/>
      <c r="CEE117" s="99"/>
      <c r="CEF117" s="99"/>
      <c r="CEG117" s="99"/>
      <c r="CEH117" s="99"/>
      <c r="CEI117" s="99"/>
      <c r="CEJ117" s="99"/>
      <c r="CEK117" s="99"/>
      <c r="CEL117" s="99"/>
      <c r="CEM117" s="99"/>
      <c r="CEN117" s="99"/>
      <c r="CEO117" s="99"/>
      <c r="CEP117" s="99"/>
      <c r="CEQ117" s="99"/>
      <c r="CER117" s="99"/>
      <c r="CES117" s="99"/>
      <c r="CET117" s="99"/>
      <c r="CEU117" s="99"/>
      <c r="CEV117" s="99"/>
      <c r="CEW117" s="99"/>
      <c r="CEX117" s="99"/>
      <c r="CEY117" s="99"/>
      <c r="CEZ117" s="99"/>
      <c r="CFA117" s="99"/>
      <c r="CFB117" s="99"/>
      <c r="CFC117" s="99"/>
      <c r="CFD117" s="99"/>
      <c r="CFE117" s="99"/>
      <c r="CFF117" s="99"/>
      <c r="CFG117" s="99"/>
      <c r="CFH117" s="99"/>
      <c r="CFI117" s="99"/>
      <c r="CFJ117" s="99"/>
      <c r="CFK117" s="99"/>
      <c r="CFL117" s="99"/>
      <c r="CFM117" s="99"/>
      <c r="CFN117" s="99"/>
      <c r="CFO117" s="99"/>
      <c r="CFP117" s="99"/>
      <c r="CFQ117" s="99"/>
      <c r="CFR117" s="99"/>
      <c r="CFS117" s="99"/>
      <c r="CFT117" s="99"/>
      <c r="CFU117" s="99"/>
      <c r="CFV117" s="99"/>
      <c r="CFW117" s="99"/>
      <c r="CFX117" s="99"/>
      <c r="CFY117" s="99"/>
      <c r="CFZ117" s="99"/>
      <c r="CGA117" s="99"/>
      <c r="CGB117" s="99"/>
      <c r="CGC117" s="99"/>
      <c r="CGD117" s="99"/>
      <c r="CGE117" s="99"/>
      <c r="CGF117" s="99"/>
      <c r="CGG117" s="99"/>
      <c r="CGH117" s="99"/>
      <c r="CGI117" s="99"/>
      <c r="CGJ117" s="99"/>
      <c r="CGK117" s="99"/>
      <c r="CGL117" s="99"/>
      <c r="CGM117" s="99"/>
      <c r="CGN117" s="99"/>
      <c r="CGO117" s="99"/>
      <c r="CGP117" s="99"/>
      <c r="CGQ117" s="99"/>
      <c r="CGR117" s="99"/>
      <c r="CGS117" s="99"/>
      <c r="CGT117" s="99"/>
      <c r="CGU117" s="99"/>
      <c r="CGV117" s="99"/>
      <c r="CGW117" s="99"/>
      <c r="CGX117" s="99"/>
      <c r="CGY117" s="99"/>
      <c r="CGZ117" s="99"/>
      <c r="CHA117" s="99"/>
      <c r="CHB117" s="99"/>
      <c r="CHC117" s="99"/>
      <c r="CHD117" s="99"/>
      <c r="CHE117" s="99"/>
      <c r="CHF117" s="99"/>
      <c r="CHG117" s="99"/>
      <c r="CHH117" s="99"/>
      <c r="CHI117" s="99"/>
      <c r="CHJ117" s="99"/>
      <c r="CHK117" s="99"/>
      <c r="CHL117" s="99"/>
      <c r="CHM117" s="99"/>
      <c r="CHN117" s="99"/>
      <c r="CHO117" s="99"/>
      <c r="CHP117" s="99"/>
      <c r="CHQ117" s="99"/>
      <c r="CHR117" s="99"/>
      <c r="CHS117" s="99"/>
      <c r="CHT117" s="99"/>
      <c r="CHU117" s="99"/>
      <c r="CHV117" s="99"/>
      <c r="CHW117" s="99"/>
      <c r="CHX117" s="99"/>
      <c r="CHY117" s="99"/>
      <c r="CHZ117" s="99"/>
      <c r="CIA117" s="99"/>
      <c r="CIB117" s="99"/>
      <c r="CIC117" s="99"/>
      <c r="CID117" s="99"/>
      <c r="CIE117" s="99"/>
      <c r="CIF117" s="99"/>
      <c r="CIG117" s="99"/>
      <c r="CIH117" s="99"/>
      <c r="CII117" s="99"/>
      <c r="CIJ117" s="99"/>
      <c r="CIK117" s="99"/>
      <c r="CIL117" s="99"/>
      <c r="CIM117" s="99"/>
      <c r="CIN117" s="99"/>
      <c r="CIO117" s="99"/>
      <c r="CIP117" s="99"/>
      <c r="CIQ117" s="99"/>
      <c r="CIR117" s="99"/>
      <c r="CIS117" s="99"/>
      <c r="CIT117" s="99"/>
      <c r="CIU117" s="99"/>
      <c r="CIV117" s="99"/>
      <c r="CIW117" s="99"/>
      <c r="CIX117" s="99"/>
      <c r="CIY117" s="99"/>
      <c r="CIZ117" s="99"/>
      <c r="CJA117" s="99"/>
      <c r="CJB117" s="99"/>
      <c r="CJC117" s="99"/>
      <c r="CJD117" s="99"/>
      <c r="CJE117" s="99"/>
      <c r="CJF117" s="99"/>
      <c r="CJG117" s="99"/>
      <c r="CJH117" s="99"/>
      <c r="CJI117" s="99"/>
      <c r="CJJ117" s="99"/>
      <c r="CJK117" s="99"/>
      <c r="CJL117" s="99"/>
      <c r="CJM117" s="99"/>
      <c r="CJN117" s="99"/>
      <c r="CJO117" s="99"/>
      <c r="CJP117" s="99"/>
      <c r="CJQ117" s="99"/>
      <c r="CJR117" s="99"/>
      <c r="CJS117" s="99"/>
      <c r="CJT117" s="99"/>
      <c r="CJU117" s="99"/>
      <c r="CJV117" s="99"/>
      <c r="CJW117" s="99"/>
      <c r="CJX117" s="99"/>
      <c r="CJY117" s="99"/>
      <c r="CJZ117" s="99"/>
      <c r="CKA117" s="99"/>
      <c r="CKB117" s="99"/>
      <c r="CKC117" s="99"/>
      <c r="CKD117" s="99"/>
      <c r="CKE117" s="99"/>
      <c r="CKF117" s="99"/>
      <c r="CKG117" s="99"/>
      <c r="CKH117" s="99"/>
      <c r="CKI117" s="99"/>
      <c r="CKJ117" s="99"/>
      <c r="CKK117" s="99"/>
      <c r="CKL117" s="99"/>
      <c r="CKM117" s="99"/>
      <c r="CKN117" s="99"/>
      <c r="CKO117" s="99"/>
      <c r="CKP117" s="99"/>
      <c r="CKQ117" s="99"/>
      <c r="CKR117" s="99"/>
      <c r="CKS117" s="99"/>
      <c r="CKT117" s="99"/>
      <c r="CKU117" s="99"/>
      <c r="CKV117" s="99"/>
      <c r="CKW117" s="99"/>
      <c r="CKX117" s="99"/>
      <c r="CKY117" s="99"/>
      <c r="CKZ117" s="99"/>
      <c r="CLA117" s="99"/>
      <c r="CLB117" s="99"/>
      <c r="CLC117" s="99"/>
      <c r="CLD117" s="99"/>
      <c r="CLE117" s="99"/>
      <c r="CLF117" s="99"/>
      <c r="CLG117" s="99"/>
      <c r="CLH117" s="99"/>
      <c r="CLI117" s="99"/>
      <c r="CLJ117" s="99"/>
      <c r="CLK117" s="99"/>
      <c r="CLL117" s="99"/>
      <c r="CLM117" s="99"/>
      <c r="CLN117" s="99"/>
      <c r="CLO117" s="99"/>
      <c r="CLP117" s="99"/>
      <c r="CLQ117" s="99"/>
      <c r="CLR117" s="99"/>
      <c r="CLS117" s="99"/>
      <c r="CLT117" s="99"/>
      <c r="CLU117" s="99"/>
      <c r="CLV117" s="99"/>
      <c r="CLW117" s="99"/>
      <c r="CLX117" s="99"/>
      <c r="CLY117" s="99"/>
      <c r="CLZ117" s="99"/>
      <c r="CMA117" s="99"/>
      <c r="CMB117" s="99"/>
      <c r="CMC117" s="99"/>
      <c r="CMD117" s="99"/>
      <c r="CME117" s="99"/>
      <c r="CMF117" s="99"/>
      <c r="CMG117" s="99"/>
      <c r="CMH117" s="99"/>
      <c r="CMI117" s="99"/>
      <c r="CMJ117" s="99"/>
      <c r="CMK117" s="99"/>
      <c r="CML117" s="99"/>
      <c r="CMM117" s="99"/>
      <c r="CMN117" s="99"/>
      <c r="CMO117" s="99"/>
      <c r="CMP117" s="99"/>
      <c r="CMQ117" s="99"/>
      <c r="CMR117" s="99"/>
      <c r="CMS117" s="99"/>
      <c r="CMT117" s="99"/>
      <c r="CMU117" s="99"/>
      <c r="CMV117" s="99"/>
      <c r="CMW117" s="99"/>
      <c r="CMX117" s="99"/>
      <c r="CMY117" s="99"/>
      <c r="CMZ117" s="99"/>
      <c r="CNA117" s="99"/>
      <c r="CNB117" s="99"/>
      <c r="CNC117" s="99"/>
      <c r="CND117" s="99"/>
      <c r="CNE117" s="99"/>
      <c r="CNF117" s="99"/>
      <c r="CNG117" s="99"/>
      <c r="CNH117" s="99"/>
      <c r="CNI117" s="99"/>
      <c r="CNJ117" s="99"/>
      <c r="CNK117" s="99"/>
      <c r="CNL117" s="99"/>
      <c r="CNM117" s="99"/>
      <c r="CNN117" s="99"/>
      <c r="CNO117" s="99"/>
      <c r="CNP117" s="99"/>
      <c r="CNQ117" s="99"/>
      <c r="CNR117" s="99"/>
      <c r="CNS117" s="99"/>
      <c r="CNT117" s="99"/>
      <c r="CNU117" s="99"/>
      <c r="CNV117" s="99"/>
      <c r="CNW117" s="99"/>
      <c r="CNX117" s="99"/>
      <c r="CNY117" s="99"/>
      <c r="CNZ117" s="99"/>
      <c r="COA117" s="99"/>
      <c r="COB117" s="99"/>
      <c r="COC117" s="99"/>
      <c r="COD117" s="99"/>
      <c r="COE117" s="99"/>
      <c r="COF117" s="99"/>
      <c r="COG117" s="99"/>
      <c r="COH117" s="99"/>
      <c r="COI117" s="99"/>
      <c r="COJ117" s="99"/>
      <c r="COK117" s="99"/>
      <c r="COL117" s="99"/>
      <c r="COM117" s="99"/>
      <c r="CON117" s="99"/>
      <c r="COO117" s="99"/>
      <c r="COP117" s="99"/>
      <c r="COQ117" s="99"/>
      <c r="COR117" s="99"/>
      <c r="COS117" s="99"/>
      <c r="COT117" s="99"/>
      <c r="COU117" s="99"/>
      <c r="COV117" s="99"/>
      <c r="COW117" s="99"/>
      <c r="COX117" s="99"/>
      <c r="COY117" s="99"/>
      <c r="COZ117" s="99"/>
      <c r="CPA117" s="99"/>
      <c r="CPB117" s="99"/>
      <c r="CPC117" s="99"/>
      <c r="CPD117" s="99"/>
      <c r="CPE117" s="99"/>
      <c r="CPF117" s="99"/>
      <c r="CPG117" s="99"/>
      <c r="CPH117" s="99"/>
      <c r="CPI117" s="99"/>
      <c r="CPJ117" s="99"/>
      <c r="CPK117" s="99"/>
      <c r="CPL117" s="99"/>
      <c r="CPM117" s="99"/>
      <c r="CPN117" s="99"/>
      <c r="CPO117" s="99"/>
      <c r="CPP117" s="99"/>
      <c r="CPQ117" s="99"/>
      <c r="CPR117" s="99"/>
      <c r="CPS117" s="99"/>
      <c r="CPT117" s="99"/>
      <c r="CPU117" s="99"/>
      <c r="CPV117" s="99"/>
      <c r="CPW117" s="99"/>
      <c r="CPX117" s="99"/>
      <c r="CPY117" s="99"/>
      <c r="CPZ117" s="99"/>
      <c r="CQA117" s="99"/>
      <c r="CQB117" s="99"/>
      <c r="CQC117" s="99"/>
      <c r="CQD117" s="99"/>
      <c r="CQE117" s="99"/>
      <c r="CQF117" s="99"/>
      <c r="CQG117" s="99"/>
      <c r="CQH117" s="99"/>
      <c r="CQI117" s="99"/>
      <c r="CQJ117" s="99"/>
      <c r="CQK117" s="99"/>
      <c r="CQL117" s="99"/>
      <c r="CQM117" s="99"/>
      <c r="CQN117" s="99"/>
      <c r="CQO117" s="99"/>
      <c r="CQP117" s="99"/>
      <c r="CQQ117" s="99"/>
      <c r="CQR117" s="99"/>
      <c r="CQS117" s="99"/>
      <c r="CQT117" s="99"/>
      <c r="CQU117" s="99"/>
      <c r="CQV117" s="99"/>
      <c r="CQW117" s="99"/>
      <c r="CQX117" s="99"/>
      <c r="CQY117" s="99"/>
      <c r="CQZ117" s="99"/>
      <c r="CRA117" s="99"/>
      <c r="CRB117" s="99"/>
      <c r="CRC117" s="99"/>
      <c r="CRD117" s="99"/>
      <c r="CRE117" s="99"/>
      <c r="CRF117" s="99"/>
      <c r="CRG117" s="99"/>
      <c r="CRH117" s="99"/>
      <c r="CRI117" s="99"/>
      <c r="CRJ117" s="99"/>
      <c r="CRK117" s="99"/>
      <c r="CRL117" s="99"/>
      <c r="CRM117" s="99"/>
      <c r="CRN117" s="99"/>
      <c r="CRO117" s="99"/>
      <c r="CRP117" s="99"/>
      <c r="CRQ117" s="99"/>
      <c r="CRR117" s="99"/>
      <c r="CRS117" s="99"/>
      <c r="CRT117" s="99"/>
      <c r="CRU117" s="99"/>
      <c r="CRV117" s="99"/>
      <c r="CRW117" s="99"/>
      <c r="CRX117" s="99"/>
      <c r="CRY117" s="99"/>
      <c r="CRZ117" s="99"/>
      <c r="CSA117" s="99"/>
      <c r="CSB117" s="99"/>
      <c r="CSC117" s="99"/>
      <c r="CSD117" s="99"/>
      <c r="CSE117" s="99"/>
      <c r="CSF117" s="99"/>
      <c r="CSG117" s="99"/>
      <c r="CSH117" s="99"/>
      <c r="CSI117" s="99"/>
      <c r="CSJ117" s="99"/>
      <c r="CSK117" s="99"/>
      <c r="CSL117" s="99"/>
      <c r="CSM117" s="99"/>
      <c r="CSN117" s="99"/>
      <c r="CSO117" s="99"/>
      <c r="CSP117" s="99"/>
      <c r="CSQ117" s="99"/>
      <c r="CSR117" s="99"/>
      <c r="CSS117" s="99"/>
      <c r="CST117" s="99"/>
      <c r="CSU117" s="99"/>
      <c r="CSV117" s="99"/>
      <c r="CSW117" s="99"/>
      <c r="CSX117" s="99"/>
      <c r="CSY117" s="99"/>
      <c r="CSZ117" s="99"/>
      <c r="CTA117" s="99"/>
      <c r="CTB117" s="99"/>
      <c r="CTC117" s="99"/>
      <c r="CTD117" s="99"/>
      <c r="CTE117" s="99"/>
      <c r="CTF117" s="99"/>
      <c r="CTG117" s="99"/>
      <c r="CTH117" s="99"/>
      <c r="CTI117" s="99"/>
      <c r="CTJ117" s="99"/>
      <c r="CTK117" s="99"/>
      <c r="CTL117" s="99"/>
      <c r="CTM117" s="99"/>
      <c r="CTN117" s="99"/>
      <c r="CTO117" s="99"/>
      <c r="CTP117" s="99"/>
      <c r="CTQ117" s="99"/>
      <c r="CTR117" s="99"/>
      <c r="CTS117" s="99"/>
      <c r="CTT117" s="99"/>
      <c r="CTU117" s="99"/>
      <c r="CTV117" s="99"/>
      <c r="CTW117" s="99"/>
      <c r="CTX117" s="99"/>
      <c r="CTY117" s="99"/>
      <c r="CTZ117" s="99"/>
      <c r="CUA117" s="99"/>
      <c r="CUB117" s="99"/>
      <c r="CUC117" s="99"/>
      <c r="CUD117" s="99"/>
      <c r="CUE117" s="99"/>
      <c r="CUF117" s="99"/>
      <c r="CUG117" s="99"/>
      <c r="CUH117" s="99"/>
      <c r="CUI117" s="99"/>
      <c r="CUJ117" s="99"/>
      <c r="CUK117" s="99"/>
      <c r="CUL117" s="99"/>
      <c r="CUM117" s="99"/>
      <c r="CUN117" s="99"/>
      <c r="CUO117" s="99"/>
      <c r="CUP117" s="99"/>
      <c r="CUQ117" s="99"/>
      <c r="CUR117" s="99"/>
      <c r="CUS117" s="99"/>
      <c r="CUT117" s="99"/>
      <c r="CUU117" s="99"/>
      <c r="CUV117" s="99"/>
      <c r="CUW117" s="99"/>
      <c r="CUX117" s="99"/>
      <c r="CUY117" s="99"/>
      <c r="CUZ117" s="99"/>
      <c r="CVA117" s="99"/>
      <c r="CVB117" s="99"/>
      <c r="CVC117" s="99"/>
      <c r="CVD117" s="99"/>
      <c r="CVE117" s="99"/>
      <c r="CVF117" s="99"/>
      <c r="CVG117" s="99"/>
      <c r="CVH117" s="99"/>
      <c r="CVI117" s="99"/>
      <c r="CVJ117" s="99"/>
      <c r="CVK117" s="99"/>
      <c r="CVL117" s="99"/>
      <c r="CVM117" s="99"/>
      <c r="CVN117" s="99"/>
      <c r="CVO117" s="99"/>
      <c r="CVP117" s="99"/>
      <c r="CVQ117" s="99"/>
      <c r="CVR117" s="99"/>
      <c r="CVS117" s="99"/>
      <c r="CVT117" s="99"/>
      <c r="CVU117" s="99"/>
      <c r="CVV117" s="99"/>
      <c r="CVW117" s="99"/>
      <c r="CVX117" s="99"/>
      <c r="CVY117" s="99"/>
      <c r="CVZ117" s="99"/>
      <c r="CWA117" s="99"/>
      <c r="CWB117" s="99"/>
      <c r="CWC117" s="99"/>
      <c r="CWD117" s="99"/>
      <c r="CWE117" s="99"/>
      <c r="CWF117" s="99"/>
      <c r="CWG117" s="99"/>
      <c r="CWH117" s="99"/>
      <c r="CWI117" s="99"/>
      <c r="CWJ117" s="99"/>
      <c r="CWK117" s="99"/>
      <c r="CWL117" s="99"/>
      <c r="CWM117" s="99"/>
      <c r="CWN117" s="99"/>
      <c r="CWO117" s="99"/>
      <c r="CWP117" s="99"/>
      <c r="CWQ117" s="99"/>
      <c r="CWR117" s="99"/>
      <c r="CWS117" s="99"/>
      <c r="CWT117" s="99"/>
      <c r="CWU117" s="99"/>
      <c r="CWV117" s="99"/>
      <c r="CWW117" s="99"/>
      <c r="CWX117" s="99"/>
      <c r="CWY117" s="99"/>
      <c r="CWZ117" s="99"/>
      <c r="CXA117" s="99"/>
      <c r="CXB117" s="99"/>
      <c r="CXC117" s="99"/>
      <c r="CXD117" s="99"/>
      <c r="CXE117" s="99"/>
      <c r="CXF117" s="99"/>
      <c r="CXG117" s="99"/>
      <c r="CXH117" s="99"/>
      <c r="CXI117" s="99"/>
      <c r="CXJ117" s="99"/>
      <c r="CXK117" s="99"/>
      <c r="CXL117" s="99"/>
      <c r="CXM117" s="99"/>
      <c r="CXN117" s="99"/>
      <c r="CXO117" s="99"/>
      <c r="CXP117" s="99"/>
      <c r="CXQ117" s="99"/>
      <c r="CXR117" s="99"/>
      <c r="CXS117" s="99"/>
      <c r="CXT117" s="99"/>
      <c r="CXU117" s="99"/>
      <c r="CXV117" s="99"/>
      <c r="CXW117" s="99"/>
      <c r="CXX117" s="99"/>
      <c r="CXY117" s="99"/>
      <c r="CXZ117" s="99"/>
      <c r="CYA117" s="99"/>
      <c r="CYB117" s="99"/>
      <c r="CYC117" s="99"/>
      <c r="CYD117" s="99"/>
      <c r="CYE117" s="99"/>
      <c r="CYF117" s="99"/>
      <c r="CYG117" s="99"/>
      <c r="CYH117" s="99"/>
      <c r="CYI117" s="99"/>
      <c r="CYJ117" s="99"/>
      <c r="CYK117" s="99"/>
      <c r="CYL117" s="99"/>
      <c r="CYM117" s="99"/>
      <c r="CYN117" s="99"/>
      <c r="CYO117" s="99"/>
      <c r="CYP117" s="99"/>
      <c r="CYQ117" s="99"/>
      <c r="CYR117" s="99"/>
      <c r="CYS117" s="99"/>
      <c r="CYT117" s="99"/>
      <c r="CYU117" s="99"/>
      <c r="CYV117" s="99"/>
      <c r="CYW117" s="99"/>
      <c r="CYX117" s="99"/>
      <c r="CYY117" s="99"/>
      <c r="CYZ117" s="99"/>
      <c r="CZA117" s="99"/>
      <c r="CZB117" s="99"/>
      <c r="CZC117" s="99"/>
      <c r="CZD117" s="99"/>
      <c r="CZE117" s="99"/>
      <c r="CZF117" s="99"/>
      <c r="CZG117" s="99"/>
      <c r="CZH117" s="99"/>
      <c r="CZI117" s="99"/>
      <c r="CZJ117" s="99"/>
      <c r="CZK117" s="99"/>
      <c r="CZL117" s="99"/>
      <c r="CZM117" s="99"/>
      <c r="CZN117" s="99"/>
      <c r="CZO117" s="99"/>
      <c r="CZP117" s="99"/>
      <c r="CZQ117" s="99"/>
      <c r="CZR117" s="99"/>
      <c r="CZS117" s="99"/>
      <c r="CZT117" s="99"/>
      <c r="CZU117" s="99"/>
      <c r="CZV117" s="99"/>
      <c r="CZW117" s="99"/>
      <c r="CZX117" s="99"/>
      <c r="CZY117" s="99"/>
      <c r="CZZ117" s="99"/>
      <c r="DAA117" s="99"/>
      <c r="DAB117" s="99"/>
      <c r="DAC117" s="99"/>
      <c r="DAD117" s="99"/>
      <c r="DAE117" s="99"/>
      <c r="DAF117" s="99"/>
      <c r="DAG117" s="99"/>
      <c r="DAH117" s="99"/>
      <c r="DAI117" s="99"/>
      <c r="DAJ117" s="99"/>
      <c r="DAK117" s="99"/>
      <c r="DAL117" s="99"/>
      <c r="DAM117" s="99"/>
      <c r="DAN117" s="99"/>
      <c r="DAO117" s="99"/>
      <c r="DAP117" s="99"/>
      <c r="DAQ117" s="99"/>
      <c r="DAR117" s="99"/>
      <c r="DAS117" s="99"/>
      <c r="DAT117" s="99"/>
      <c r="DAU117" s="99"/>
      <c r="DAV117" s="99"/>
      <c r="DAW117" s="99"/>
      <c r="DAX117" s="99"/>
      <c r="DAY117" s="99"/>
      <c r="DAZ117" s="99"/>
      <c r="DBA117" s="99"/>
      <c r="DBB117" s="99"/>
      <c r="DBC117" s="99"/>
      <c r="DBD117" s="99"/>
      <c r="DBE117" s="99"/>
      <c r="DBF117" s="99"/>
      <c r="DBG117" s="99"/>
      <c r="DBH117" s="99"/>
      <c r="DBI117" s="99"/>
      <c r="DBJ117" s="99"/>
      <c r="DBK117" s="99"/>
      <c r="DBL117" s="99"/>
      <c r="DBM117" s="99"/>
      <c r="DBN117" s="99"/>
      <c r="DBO117" s="99"/>
      <c r="DBP117" s="99"/>
      <c r="DBQ117" s="99"/>
      <c r="DBR117" s="99"/>
      <c r="DBS117" s="99"/>
      <c r="DBT117" s="99"/>
      <c r="DBU117" s="99"/>
      <c r="DBV117" s="99"/>
      <c r="DBW117" s="99"/>
      <c r="DBX117" s="99"/>
      <c r="DBY117" s="99"/>
      <c r="DBZ117" s="99"/>
      <c r="DCA117" s="99"/>
      <c r="DCB117" s="99"/>
      <c r="DCC117" s="99"/>
      <c r="DCD117" s="99"/>
      <c r="DCE117" s="99"/>
      <c r="DCF117" s="99"/>
      <c r="DCG117" s="99"/>
      <c r="DCH117" s="99"/>
      <c r="DCI117" s="99"/>
      <c r="DCJ117" s="99"/>
      <c r="DCK117" s="99"/>
      <c r="DCL117" s="99"/>
      <c r="DCM117" s="99"/>
      <c r="DCN117" s="99"/>
      <c r="DCO117" s="99"/>
      <c r="DCP117" s="99"/>
      <c r="DCQ117" s="99"/>
      <c r="DCR117" s="99"/>
      <c r="DCS117" s="99"/>
      <c r="DCT117" s="99"/>
      <c r="DCU117" s="99"/>
      <c r="DCV117" s="99"/>
      <c r="DCW117" s="99"/>
      <c r="DCX117" s="99"/>
      <c r="DCY117" s="99"/>
      <c r="DCZ117" s="99"/>
      <c r="DDA117" s="99"/>
      <c r="DDB117" s="99"/>
      <c r="DDC117" s="99"/>
      <c r="DDD117" s="99"/>
      <c r="DDE117" s="99"/>
      <c r="DDF117" s="99"/>
      <c r="DDG117" s="99"/>
      <c r="DDH117" s="99"/>
      <c r="DDI117" s="99"/>
      <c r="DDJ117" s="99"/>
      <c r="DDK117" s="99"/>
      <c r="DDL117" s="99"/>
      <c r="DDM117" s="99"/>
      <c r="DDN117" s="99"/>
      <c r="DDO117" s="99"/>
      <c r="DDP117" s="99"/>
      <c r="DDQ117" s="99"/>
      <c r="DDR117" s="99"/>
      <c r="DDS117" s="99"/>
      <c r="DDT117" s="99"/>
      <c r="DDU117" s="99"/>
      <c r="DDV117" s="99"/>
      <c r="DDW117" s="99"/>
      <c r="DDX117" s="99"/>
      <c r="DDY117" s="99"/>
      <c r="DDZ117" s="99"/>
      <c r="DEA117" s="99"/>
      <c r="DEB117" s="99"/>
      <c r="DEC117" s="99"/>
      <c r="DED117" s="99"/>
      <c r="DEE117" s="99"/>
      <c r="DEF117" s="99"/>
      <c r="DEG117" s="99"/>
      <c r="DEH117" s="99"/>
      <c r="DEI117" s="99"/>
      <c r="DEJ117" s="99"/>
      <c r="DEK117" s="99"/>
      <c r="DEL117" s="99"/>
      <c r="DEM117" s="99"/>
      <c r="DEN117" s="99"/>
      <c r="DEO117" s="99"/>
      <c r="DEP117" s="99"/>
      <c r="DEQ117" s="99"/>
      <c r="DER117" s="99"/>
      <c r="DES117" s="99"/>
      <c r="DET117" s="99"/>
      <c r="DEU117" s="99"/>
      <c r="DEV117" s="99"/>
      <c r="DEW117" s="99"/>
      <c r="DEX117" s="99"/>
      <c r="DEY117" s="99"/>
      <c r="DEZ117" s="99"/>
      <c r="DFA117" s="99"/>
      <c r="DFB117" s="99"/>
      <c r="DFC117" s="99"/>
      <c r="DFD117" s="99"/>
      <c r="DFE117" s="99"/>
      <c r="DFF117" s="99"/>
      <c r="DFG117" s="99"/>
      <c r="DFH117" s="99"/>
      <c r="DFI117" s="99"/>
      <c r="DFJ117" s="99"/>
      <c r="DFK117" s="99"/>
      <c r="DFL117" s="99"/>
      <c r="DFM117" s="99"/>
      <c r="DFN117" s="99"/>
      <c r="DFO117" s="99"/>
      <c r="DFP117" s="99"/>
      <c r="DFQ117" s="99"/>
      <c r="DFR117" s="99"/>
      <c r="DFS117" s="99"/>
      <c r="DFT117" s="99"/>
      <c r="DFU117" s="99"/>
      <c r="DFV117" s="99"/>
      <c r="DFW117" s="99"/>
      <c r="DFX117" s="99"/>
      <c r="DFY117" s="99"/>
      <c r="DFZ117" s="99"/>
      <c r="DGA117" s="99"/>
      <c r="DGB117" s="99"/>
      <c r="DGC117" s="99"/>
      <c r="DGD117" s="99"/>
      <c r="DGE117" s="99"/>
      <c r="DGF117" s="99"/>
      <c r="DGG117" s="99"/>
      <c r="DGH117" s="99"/>
      <c r="DGI117" s="99"/>
      <c r="DGJ117" s="99"/>
      <c r="DGK117" s="99"/>
      <c r="DGL117" s="99"/>
      <c r="DGM117" s="99"/>
      <c r="DGN117" s="99"/>
      <c r="DGO117" s="99"/>
      <c r="DGP117" s="99"/>
      <c r="DGQ117" s="99"/>
      <c r="DGR117" s="99"/>
      <c r="DGS117" s="99"/>
      <c r="DGT117" s="99"/>
      <c r="DGU117" s="99"/>
      <c r="DGV117" s="99"/>
      <c r="DGW117" s="99"/>
      <c r="DGX117" s="99"/>
      <c r="DGY117" s="99"/>
      <c r="DGZ117" s="99"/>
      <c r="DHA117" s="99"/>
      <c r="DHB117" s="99"/>
      <c r="DHC117" s="99"/>
      <c r="DHD117" s="99"/>
      <c r="DHE117" s="99"/>
      <c r="DHF117" s="99"/>
      <c r="DHG117" s="99"/>
      <c r="DHH117" s="99"/>
      <c r="DHI117" s="99"/>
      <c r="DHJ117" s="99"/>
      <c r="DHK117" s="99"/>
      <c r="DHL117" s="99"/>
      <c r="DHM117" s="99"/>
      <c r="DHN117" s="99"/>
      <c r="DHO117" s="99"/>
      <c r="DHP117" s="99"/>
      <c r="DHQ117" s="99"/>
      <c r="DHR117" s="99"/>
      <c r="DHS117" s="99"/>
      <c r="DHT117" s="99"/>
      <c r="DHU117" s="99"/>
      <c r="DHV117" s="99"/>
      <c r="DHW117" s="99"/>
      <c r="DHX117" s="99"/>
      <c r="DHY117" s="99"/>
      <c r="DHZ117" s="99"/>
      <c r="DIA117" s="99"/>
      <c r="DIB117" s="99"/>
      <c r="DIC117" s="99"/>
      <c r="DID117" s="99"/>
      <c r="DIE117" s="99"/>
      <c r="DIF117" s="99"/>
      <c r="DIG117" s="99"/>
      <c r="DIH117" s="99"/>
      <c r="DII117" s="99"/>
      <c r="DIJ117" s="99"/>
      <c r="DIK117" s="99"/>
      <c r="DIL117" s="99"/>
      <c r="DIM117" s="99"/>
      <c r="DIN117" s="99"/>
      <c r="DIO117" s="99"/>
      <c r="DIP117" s="99"/>
      <c r="DIQ117" s="99"/>
      <c r="DIR117" s="99"/>
      <c r="DIS117" s="99"/>
      <c r="DIT117" s="99"/>
      <c r="DIU117" s="99"/>
      <c r="DIV117" s="99"/>
      <c r="DIW117" s="99"/>
      <c r="DIX117" s="99"/>
      <c r="DIY117" s="99"/>
      <c r="DIZ117" s="99"/>
      <c r="DJA117" s="99"/>
      <c r="DJB117" s="99"/>
      <c r="DJC117" s="99"/>
      <c r="DJD117" s="99"/>
      <c r="DJE117" s="99"/>
      <c r="DJF117" s="99"/>
      <c r="DJG117" s="99"/>
      <c r="DJH117" s="99"/>
      <c r="DJI117" s="99"/>
      <c r="DJJ117" s="99"/>
      <c r="DJK117" s="99"/>
      <c r="DJL117" s="99"/>
      <c r="DJM117" s="99"/>
      <c r="DJN117" s="99"/>
      <c r="DJO117" s="99"/>
      <c r="DJP117" s="99"/>
      <c r="DJQ117" s="99"/>
      <c r="DJR117" s="99"/>
      <c r="DJS117" s="99"/>
      <c r="DJT117" s="99"/>
      <c r="DJU117" s="99"/>
      <c r="DJV117" s="99"/>
      <c r="DJW117" s="99"/>
      <c r="DJX117" s="99"/>
      <c r="DJY117" s="99"/>
      <c r="DJZ117" s="99"/>
      <c r="DKA117" s="99"/>
      <c r="DKB117" s="99"/>
      <c r="DKC117" s="99"/>
      <c r="DKD117" s="99"/>
      <c r="DKE117" s="99"/>
      <c r="DKF117" s="99"/>
      <c r="DKG117" s="99"/>
      <c r="DKH117" s="99"/>
      <c r="DKI117" s="99"/>
      <c r="DKJ117" s="99"/>
      <c r="DKK117" s="99"/>
      <c r="DKL117" s="99"/>
      <c r="DKM117" s="99"/>
      <c r="DKN117" s="99"/>
      <c r="DKO117" s="99"/>
      <c r="DKP117" s="99"/>
      <c r="DKQ117" s="99"/>
      <c r="DKR117" s="99"/>
      <c r="DKS117" s="99"/>
      <c r="DKT117" s="99"/>
      <c r="DKU117" s="99"/>
      <c r="DKV117" s="99"/>
      <c r="DKW117" s="99"/>
      <c r="DKX117" s="99"/>
      <c r="DKY117" s="99"/>
      <c r="DKZ117" s="99"/>
      <c r="DLA117" s="99"/>
      <c r="DLB117" s="99"/>
      <c r="DLC117" s="99"/>
      <c r="DLD117" s="99"/>
      <c r="DLE117" s="99"/>
      <c r="DLF117" s="99"/>
      <c r="DLG117" s="99"/>
      <c r="DLH117" s="99"/>
      <c r="DLI117" s="99"/>
      <c r="DLJ117" s="99"/>
      <c r="DLK117" s="99"/>
      <c r="DLL117" s="99"/>
      <c r="DLM117" s="99"/>
      <c r="DLN117" s="99"/>
      <c r="DLO117" s="99"/>
      <c r="DLP117" s="99"/>
      <c r="DLQ117" s="99"/>
      <c r="DLR117" s="99"/>
      <c r="DLS117" s="99"/>
      <c r="DLT117" s="99"/>
      <c r="DLU117" s="99"/>
      <c r="DLV117" s="99"/>
      <c r="DLW117" s="99"/>
      <c r="DLX117" s="99"/>
      <c r="DLY117" s="99"/>
      <c r="DLZ117" s="99"/>
      <c r="DMA117" s="99"/>
      <c r="DMB117" s="99"/>
      <c r="DMC117" s="99"/>
      <c r="DMD117" s="99"/>
      <c r="DME117" s="99"/>
      <c r="DMF117" s="99"/>
      <c r="DMG117" s="99"/>
      <c r="DMH117" s="99"/>
      <c r="DMI117" s="99"/>
      <c r="DMJ117" s="99"/>
      <c r="DMK117" s="99"/>
      <c r="DML117" s="99"/>
      <c r="DMM117" s="99"/>
      <c r="DMN117" s="99"/>
      <c r="DMO117" s="99"/>
      <c r="DMP117" s="99"/>
      <c r="DMQ117" s="99"/>
      <c r="DMR117" s="99"/>
      <c r="DMS117" s="99"/>
      <c r="DMT117" s="99"/>
      <c r="DMU117" s="99"/>
      <c r="DMV117" s="99"/>
      <c r="DMW117" s="99"/>
      <c r="DMX117" s="99"/>
      <c r="DMY117" s="99"/>
      <c r="DMZ117" s="99"/>
      <c r="DNA117" s="99"/>
      <c r="DNB117" s="99"/>
      <c r="DNC117" s="99"/>
      <c r="DND117" s="99"/>
      <c r="DNE117" s="99"/>
      <c r="DNF117" s="99"/>
      <c r="DNG117" s="99"/>
      <c r="DNH117" s="99"/>
      <c r="DNI117" s="99"/>
      <c r="DNJ117" s="99"/>
      <c r="DNK117" s="99"/>
      <c r="DNL117" s="99"/>
      <c r="DNM117" s="99"/>
      <c r="DNN117" s="99"/>
      <c r="DNO117" s="99"/>
      <c r="DNP117" s="99"/>
      <c r="DNQ117" s="99"/>
      <c r="DNR117" s="99"/>
      <c r="DNS117" s="99"/>
      <c r="DNT117" s="99"/>
      <c r="DNU117" s="99"/>
      <c r="DNV117" s="99"/>
      <c r="DNW117" s="99"/>
      <c r="DNX117" s="99"/>
      <c r="DNY117" s="99"/>
      <c r="DNZ117" s="99"/>
      <c r="DOA117" s="99"/>
      <c r="DOB117" s="99"/>
      <c r="DOC117" s="99"/>
      <c r="DOD117" s="99"/>
      <c r="DOE117" s="99"/>
      <c r="DOF117" s="99"/>
      <c r="DOG117" s="99"/>
      <c r="DOH117" s="99"/>
      <c r="DOI117" s="99"/>
      <c r="DOJ117" s="99"/>
      <c r="DOK117" s="99"/>
      <c r="DOL117" s="99"/>
      <c r="DOM117" s="99"/>
      <c r="DON117" s="99"/>
      <c r="DOO117" s="99"/>
      <c r="DOP117" s="99"/>
      <c r="DOQ117" s="99"/>
      <c r="DOR117" s="99"/>
      <c r="DOS117" s="99"/>
      <c r="DOT117" s="99"/>
      <c r="DOU117" s="99"/>
      <c r="DOV117" s="99"/>
      <c r="DOW117" s="99"/>
      <c r="DOX117" s="99"/>
      <c r="DOY117" s="99"/>
      <c r="DOZ117" s="99"/>
      <c r="DPA117" s="99"/>
      <c r="DPB117" s="99"/>
      <c r="DPC117" s="99"/>
      <c r="DPD117" s="99"/>
      <c r="DPE117" s="99"/>
      <c r="DPF117" s="99"/>
      <c r="DPG117" s="99"/>
      <c r="DPH117" s="99"/>
      <c r="DPI117" s="99"/>
      <c r="DPJ117" s="99"/>
      <c r="DPK117" s="99"/>
      <c r="DPL117" s="99"/>
      <c r="DPM117" s="99"/>
      <c r="DPN117" s="99"/>
      <c r="DPO117" s="99"/>
      <c r="DPP117" s="99"/>
      <c r="DPQ117" s="99"/>
      <c r="DPR117" s="99"/>
      <c r="DPS117" s="99"/>
      <c r="DPT117" s="99"/>
      <c r="DPU117" s="99"/>
      <c r="DPV117" s="99"/>
      <c r="DPW117" s="99"/>
      <c r="DPX117" s="99"/>
      <c r="DPY117" s="99"/>
      <c r="DPZ117" s="99"/>
      <c r="DQA117" s="99"/>
      <c r="DQB117" s="99"/>
      <c r="DQC117" s="99"/>
      <c r="DQD117" s="99"/>
      <c r="DQE117" s="99"/>
      <c r="DQF117" s="99"/>
      <c r="DQG117" s="99"/>
      <c r="DQH117" s="99"/>
      <c r="DQI117" s="99"/>
      <c r="DQJ117" s="99"/>
      <c r="DQK117" s="99"/>
      <c r="DQL117" s="99"/>
      <c r="DQM117" s="99"/>
      <c r="DQN117" s="99"/>
      <c r="DQO117" s="99"/>
      <c r="DQP117" s="99"/>
      <c r="DQQ117" s="99"/>
      <c r="DQR117" s="99"/>
      <c r="DQS117" s="99"/>
      <c r="DQT117" s="99"/>
      <c r="DQU117" s="99"/>
      <c r="DQV117" s="99"/>
      <c r="DQW117" s="99"/>
      <c r="DQX117" s="99"/>
      <c r="DQY117" s="99"/>
      <c r="DQZ117" s="99"/>
      <c r="DRA117" s="99"/>
      <c r="DRB117" s="99"/>
      <c r="DRC117" s="99"/>
      <c r="DRD117" s="99"/>
      <c r="DRE117" s="99"/>
      <c r="DRF117" s="99"/>
      <c r="DRG117" s="99"/>
      <c r="DRH117" s="99"/>
      <c r="DRI117" s="99"/>
      <c r="DRJ117" s="99"/>
      <c r="DRK117" s="99"/>
      <c r="DRL117" s="99"/>
      <c r="DRM117" s="99"/>
      <c r="DRN117" s="99"/>
      <c r="DRO117" s="99"/>
      <c r="DRP117" s="99"/>
      <c r="DRQ117" s="99"/>
      <c r="DRR117" s="99"/>
      <c r="DRS117" s="99"/>
      <c r="DRT117" s="99"/>
      <c r="DRU117" s="99"/>
      <c r="DRV117" s="99"/>
      <c r="DRW117" s="99"/>
      <c r="DRX117" s="99"/>
      <c r="DRY117" s="99"/>
      <c r="DRZ117" s="99"/>
      <c r="DSA117" s="99"/>
      <c r="DSB117" s="99"/>
      <c r="DSC117" s="99"/>
      <c r="DSD117" s="99"/>
      <c r="DSE117" s="99"/>
      <c r="DSF117" s="99"/>
      <c r="DSG117" s="99"/>
      <c r="DSH117" s="99"/>
      <c r="DSI117" s="99"/>
      <c r="DSJ117" s="99"/>
      <c r="DSK117" s="99"/>
      <c r="DSL117" s="99"/>
      <c r="DSM117" s="99"/>
      <c r="DSN117" s="99"/>
      <c r="DSO117" s="99"/>
      <c r="DSP117" s="99"/>
      <c r="DSQ117" s="99"/>
      <c r="DSR117" s="99"/>
      <c r="DSS117" s="99"/>
      <c r="DST117" s="99"/>
      <c r="DSU117" s="99"/>
      <c r="DSV117" s="99"/>
      <c r="DSW117" s="99"/>
      <c r="DSX117" s="99"/>
      <c r="DSY117" s="99"/>
      <c r="DSZ117" s="99"/>
      <c r="DTA117" s="99"/>
      <c r="DTB117" s="99"/>
      <c r="DTC117" s="99"/>
      <c r="DTD117" s="99"/>
      <c r="DTE117" s="99"/>
      <c r="DTF117" s="99"/>
      <c r="DTG117" s="99"/>
      <c r="DTH117" s="99"/>
      <c r="DTI117" s="99"/>
      <c r="DTJ117" s="99"/>
      <c r="DTK117" s="99"/>
      <c r="DTL117" s="99"/>
      <c r="DTM117" s="99"/>
      <c r="DTN117" s="99"/>
      <c r="DTO117" s="99"/>
      <c r="DTP117" s="99"/>
      <c r="DTQ117" s="99"/>
      <c r="DTR117" s="99"/>
      <c r="DTS117" s="99"/>
      <c r="DTT117" s="99"/>
      <c r="DTU117" s="99"/>
      <c r="DTV117" s="99"/>
      <c r="DTW117" s="99"/>
      <c r="DTX117" s="99"/>
      <c r="DTY117" s="99"/>
      <c r="DTZ117" s="99"/>
      <c r="DUA117" s="99"/>
      <c r="DUB117" s="99"/>
      <c r="DUC117" s="99"/>
      <c r="DUD117" s="99"/>
      <c r="DUE117" s="99"/>
      <c r="DUF117" s="99"/>
      <c r="DUG117" s="99"/>
      <c r="DUH117" s="99"/>
      <c r="DUI117" s="99"/>
      <c r="DUJ117" s="99"/>
      <c r="DUK117" s="99"/>
      <c r="DUL117" s="99"/>
      <c r="DUM117" s="99"/>
      <c r="DUN117" s="99"/>
      <c r="DUO117" s="99"/>
      <c r="DUP117" s="99"/>
      <c r="DUQ117" s="99"/>
      <c r="DUR117" s="99"/>
      <c r="DUS117" s="99"/>
      <c r="DUT117" s="99"/>
      <c r="DUU117" s="99"/>
      <c r="DUV117" s="99"/>
      <c r="DUW117" s="99"/>
      <c r="DUX117" s="99"/>
      <c r="DUY117" s="99"/>
      <c r="DUZ117" s="99"/>
      <c r="DVA117" s="99"/>
      <c r="DVB117" s="99"/>
      <c r="DVC117" s="99"/>
      <c r="DVD117" s="99"/>
      <c r="DVE117" s="99"/>
      <c r="DVF117" s="99"/>
      <c r="DVG117" s="99"/>
      <c r="DVH117" s="99"/>
      <c r="DVI117" s="99"/>
      <c r="DVJ117" s="99"/>
      <c r="DVK117" s="99"/>
      <c r="DVL117" s="99"/>
      <c r="DVM117" s="99"/>
      <c r="DVN117" s="99"/>
      <c r="DVO117" s="99"/>
      <c r="DVP117" s="99"/>
      <c r="DVQ117" s="99"/>
      <c r="DVR117" s="99"/>
      <c r="DVS117" s="99"/>
      <c r="DVT117" s="99"/>
      <c r="DVU117" s="99"/>
      <c r="DVV117" s="99"/>
      <c r="DVW117" s="99"/>
      <c r="DVX117" s="99"/>
      <c r="DVY117" s="99"/>
      <c r="DVZ117" s="99"/>
      <c r="DWA117" s="99"/>
      <c r="DWB117" s="99"/>
      <c r="DWC117" s="99"/>
      <c r="DWD117" s="99"/>
      <c r="DWE117" s="99"/>
      <c r="DWF117" s="99"/>
      <c r="DWG117" s="99"/>
      <c r="DWH117" s="99"/>
      <c r="DWI117" s="99"/>
      <c r="DWJ117" s="99"/>
      <c r="DWK117" s="99"/>
      <c r="DWL117" s="99"/>
      <c r="DWM117" s="99"/>
      <c r="DWN117" s="99"/>
      <c r="DWO117" s="99"/>
      <c r="DWP117" s="99"/>
      <c r="DWQ117" s="99"/>
      <c r="DWR117" s="99"/>
      <c r="DWS117" s="99"/>
      <c r="DWT117" s="99"/>
      <c r="DWU117" s="99"/>
      <c r="DWV117" s="99"/>
      <c r="DWW117" s="99"/>
      <c r="DWX117" s="99"/>
      <c r="DWY117" s="99"/>
      <c r="DWZ117" s="99"/>
      <c r="DXA117" s="99"/>
      <c r="DXB117" s="99"/>
      <c r="DXC117" s="99"/>
      <c r="DXD117" s="99"/>
      <c r="DXE117" s="99"/>
      <c r="DXF117" s="99"/>
      <c r="DXG117" s="99"/>
      <c r="DXH117" s="99"/>
      <c r="DXI117" s="99"/>
      <c r="DXJ117" s="99"/>
      <c r="DXK117" s="99"/>
      <c r="DXL117" s="99"/>
      <c r="DXM117" s="99"/>
      <c r="DXN117" s="99"/>
      <c r="DXO117" s="99"/>
      <c r="DXP117" s="99"/>
      <c r="DXQ117" s="99"/>
      <c r="DXR117" s="99"/>
      <c r="DXS117" s="99"/>
      <c r="DXT117" s="99"/>
      <c r="DXU117" s="99"/>
      <c r="DXV117" s="99"/>
      <c r="DXW117" s="99"/>
      <c r="DXX117" s="99"/>
      <c r="DXY117" s="99"/>
      <c r="DXZ117" s="99"/>
      <c r="DYA117" s="99"/>
      <c r="DYB117" s="99"/>
      <c r="DYC117" s="99"/>
      <c r="DYD117" s="99"/>
      <c r="DYE117" s="99"/>
      <c r="DYF117" s="99"/>
      <c r="DYG117" s="99"/>
      <c r="DYH117" s="99"/>
      <c r="DYI117" s="99"/>
      <c r="DYJ117" s="99"/>
      <c r="DYK117" s="99"/>
      <c r="DYL117" s="99"/>
      <c r="DYM117" s="99"/>
      <c r="DYN117" s="99"/>
      <c r="DYO117" s="99"/>
      <c r="DYP117" s="99"/>
      <c r="DYQ117" s="99"/>
      <c r="DYR117" s="99"/>
      <c r="DYS117" s="99"/>
      <c r="DYT117" s="99"/>
      <c r="DYU117" s="99"/>
      <c r="DYV117" s="99"/>
      <c r="DYW117" s="99"/>
      <c r="DYX117" s="99"/>
      <c r="DYY117" s="99"/>
      <c r="DYZ117" s="99"/>
      <c r="DZA117" s="99"/>
      <c r="DZB117" s="99"/>
      <c r="DZC117" s="99"/>
      <c r="DZD117" s="99"/>
      <c r="DZE117" s="99"/>
      <c r="DZF117" s="99"/>
      <c r="DZG117" s="99"/>
      <c r="DZH117" s="99"/>
      <c r="DZI117" s="99"/>
      <c r="DZJ117" s="99"/>
      <c r="DZK117" s="99"/>
      <c r="DZL117" s="99"/>
      <c r="DZM117" s="99"/>
      <c r="DZN117" s="99"/>
      <c r="DZO117" s="99"/>
      <c r="DZP117" s="99"/>
      <c r="DZQ117" s="99"/>
      <c r="DZR117" s="99"/>
      <c r="DZS117" s="99"/>
      <c r="DZT117" s="99"/>
      <c r="DZU117" s="99"/>
      <c r="DZV117" s="99"/>
      <c r="DZW117" s="99"/>
      <c r="DZX117" s="99"/>
      <c r="DZY117" s="99"/>
      <c r="DZZ117" s="99"/>
      <c r="EAA117" s="99"/>
      <c r="EAB117" s="99"/>
      <c r="EAC117" s="99"/>
      <c r="EAD117" s="99"/>
      <c r="EAE117" s="99"/>
      <c r="EAF117" s="99"/>
      <c r="EAG117" s="99"/>
      <c r="EAH117" s="99"/>
      <c r="EAI117" s="99"/>
      <c r="EAJ117" s="99"/>
      <c r="EAK117" s="99"/>
      <c r="EAL117" s="99"/>
      <c r="EAM117" s="99"/>
      <c r="EAN117" s="99"/>
      <c r="EAO117" s="99"/>
      <c r="EAP117" s="99"/>
      <c r="EAQ117" s="99"/>
      <c r="EAR117" s="99"/>
      <c r="EAS117" s="99"/>
      <c r="EAT117" s="99"/>
      <c r="EAU117" s="99"/>
      <c r="EAV117" s="99"/>
      <c r="EAW117" s="99"/>
      <c r="EAX117" s="99"/>
      <c r="EAY117" s="99"/>
      <c r="EAZ117" s="99"/>
      <c r="EBA117" s="99"/>
      <c r="EBB117" s="99"/>
      <c r="EBC117" s="99"/>
      <c r="EBD117" s="99"/>
      <c r="EBE117" s="99"/>
      <c r="EBF117" s="99"/>
      <c r="EBG117" s="99"/>
      <c r="EBH117" s="99"/>
      <c r="EBI117" s="99"/>
      <c r="EBJ117" s="99"/>
      <c r="EBK117" s="99"/>
      <c r="EBL117" s="99"/>
      <c r="EBM117" s="99"/>
      <c r="EBN117" s="99"/>
      <c r="EBO117" s="99"/>
      <c r="EBP117" s="99"/>
      <c r="EBQ117" s="99"/>
      <c r="EBR117" s="99"/>
      <c r="EBS117" s="99"/>
      <c r="EBT117" s="99"/>
      <c r="EBU117" s="99"/>
      <c r="EBV117" s="99"/>
      <c r="EBW117" s="99"/>
      <c r="EBX117" s="99"/>
      <c r="EBY117" s="99"/>
      <c r="EBZ117" s="99"/>
      <c r="ECA117" s="99"/>
      <c r="ECB117" s="99"/>
      <c r="ECC117" s="99"/>
      <c r="ECD117" s="99"/>
      <c r="ECE117" s="99"/>
      <c r="ECF117" s="99"/>
      <c r="ECG117" s="99"/>
      <c r="ECH117" s="99"/>
      <c r="ECI117" s="99"/>
      <c r="ECJ117" s="99"/>
      <c r="ECK117" s="99"/>
      <c r="ECL117" s="99"/>
      <c r="ECM117" s="99"/>
      <c r="ECN117" s="99"/>
      <c r="ECO117" s="99"/>
      <c r="ECP117" s="99"/>
      <c r="ECQ117" s="99"/>
      <c r="ECR117" s="99"/>
      <c r="ECS117" s="99"/>
      <c r="ECT117" s="99"/>
      <c r="ECU117" s="99"/>
      <c r="ECV117" s="99"/>
      <c r="ECW117" s="99"/>
      <c r="ECX117" s="99"/>
      <c r="ECY117" s="99"/>
      <c r="ECZ117" s="99"/>
      <c r="EDA117" s="99"/>
      <c r="EDB117" s="99"/>
      <c r="EDC117" s="99"/>
      <c r="EDD117" s="99"/>
      <c r="EDE117" s="99"/>
      <c r="EDF117" s="99"/>
      <c r="EDG117" s="99"/>
      <c r="EDH117" s="99"/>
      <c r="EDI117" s="99"/>
      <c r="EDJ117" s="99"/>
      <c r="EDK117" s="99"/>
      <c r="EDL117" s="99"/>
      <c r="EDM117" s="99"/>
      <c r="EDN117" s="99"/>
      <c r="EDO117" s="99"/>
      <c r="EDP117" s="99"/>
      <c r="EDQ117" s="99"/>
      <c r="EDR117" s="99"/>
      <c r="EDS117" s="99"/>
      <c r="EDT117" s="99"/>
      <c r="EDU117" s="99"/>
      <c r="EDV117" s="99"/>
      <c r="EDW117" s="99"/>
      <c r="EDX117" s="99"/>
      <c r="EDY117" s="99"/>
      <c r="EDZ117" s="99"/>
      <c r="EEA117" s="99"/>
      <c r="EEB117" s="99"/>
      <c r="EEC117" s="99"/>
      <c r="EED117" s="99"/>
      <c r="EEE117" s="99"/>
      <c r="EEF117" s="99"/>
      <c r="EEG117" s="99"/>
      <c r="EEH117" s="99"/>
      <c r="EEI117" s="99"/>
      <c r="EEJ117" s="99"/>
      <c r="EEK117" s="99"/>
      <c r="EEL117" s="99"/>
      <c r="EEM117" s="99"/>
      <c r="EEN117" s="99"/>
      <c r="EEO117" s="99"/>
      <c r="EEP117" s="99"/>
      <c r="EEQ117" s="99"/>
      <c r="EER117" s="99"/>
      <c r="EES117" s="99"/>
      <c r="EET117" s="99"/>
      <c r="EEU117" s="99"/>
      <c r="EEV117" s="99"/>
      <c r="EEW117" s="99"/>
      <c r="EEX117" s="99"/>
      <c r="EEY117" s="99"/>
      <c r="EEZ117" s="99"/>
      <c r="EFA117" s="99"/>
      <c r="EFB117" s="99"/>
      <c r="EFC117" s="99"/>
      <c r="EFD117" s="99"/>
      <c r="EFE117" s="99"/>
      <c r="EFF117" s="99"/>
      <c r="EFG117" s="99"/>
      <c r="EFH117" s="99"/>
      <c r="EFI117" s="99"/>
      <c r="EFJ117" s="99"/>
      <c r="EFK117" s="99"/>
      <c r="EFL117" s="99"/>
      <c r="EFM117" s="99"/>
      <c r="EFN117" s="99"/>
      <c r="EFO117" s="99"/>
      <c r="EFP117" s="99"/>
      <c r="EFQ117" s="99"/>
      <c r="EFR117" s="99"/>
      <c r="EFS117" s="99"/>
      <c r="EFT117" s="99"/>
      <c r="EFU117" s="99"/>
      <c r="EFV117" s="99"/>
      <c r="EFW117" s="99"/>
      <c r="EFX117" s="99"/>
      <c r="EFY117" s="99"/>
      <c r="EFZ117" s="99"/>
      <c r="EGA117" s="99"/>
      <c r="EGB117" s="99"/>
      <c r="EGC117" s="99"/>
      <c r="EGD117" s="99"/>
      <c r="EGE117" s="99"/>
      <c r="EGF117" s="99"/>
      <c r="EGG117" s="99"/>
      <c r="EGH117" s="99"/>
      <c r="EGI117" s="99"/>
      <c r="EGJ117" s="99"/>
      <c r="EGK117" s="99"/>
      <c r="EGL117" s="99"/>
      <c r="EGM117" s="99"/>
      <c r="EGN117" s="99"/>
      <c r="EGO117" s="99"/>
      <c r="EGP117" s="99"/>
      <c r="EGQ117" s="99"/>
      <c r="EGR117" s="99"/>
      <c r="EGS117" s="99"/>
      <c r="EGT117" s="99"/>
      <c r="EGU117" s="99"/>
      <c r="EGV117" s="99"/>
      <c r="EGW117" s="99"/>
      <c r="EGX117" s="99"/>
      <c r="EGY117" s="99"/>
      <c r="EGZ117" s="99"/>
      <c r="EHA117" s="99"/>
      <c r="EHB117" s="99"/>
      <c r="EHC117" s="99"/>
      <c r="EHD117" s="99"/>
      <c r="EHE117" s="99"/>
      <c r="EHF117" s="99"/>
      <c r="EHG117" s="99"/>
      <c r="EHH117" s="99"/>
      <c r="EHI117" s="99"/>
      <c r="EHJ117" s="99"/>
      <c r="EHK117" s="99"/>
      <c r="EHL117" s="99"/>
      <c r="EHM117" s="99"/>
      <c r="EHN117" s="99"/>
      <c r="EHO117" s="99"/>
      <c r="EHP117" s="99"/>
      <c r="EHQ117" s="99"/>
      <c r="EHR117" s="99"/>
      <c r="EHS117" s="99"/>
      <c r="EHT117" s="99"/>
      <c r="EHU117" s="99"/>
      <c r="EHV117" s="99"/>
      <c r="EHW117" s="99"/>
      <c r="EHX117" s="99"/>
      <c r="EHY117" s="99"/>
      <c r="EHZ117" s="99"/>
      <c r="EIA117" s="99"/>
      <c r="EIB117" s="99"/>
      <c r="EIC117" s="99"/>
      <c r="EID117" s="99"/>
      <c r="EIE117" s="99"/>
      <c r="EIF117" s="99"/>
      <c r="EIG117" s="99"/>
      <c r="EIH117" s="99"/>
      <c r="EII117" s="99"/>
      <c r="EIJ117" s="99"/>
      <c r="EIK117" s="99"/>
      <c r="EIL117" s="99"/>
      <c r="EIM117" s="99"/>
      <c r="EIN117" s="99"/>
      <c r="EIO117" s="99"/>
      <c r="EIP117" s="99"/>
      <c r="EIQ117" s="99"/>
      <c r="EIR117" s="99"/>
      <c r="EIS117" s="99"/>
      <c r="EIT117" s="99"/>
      <c r="EIU117" s="99"/>
      <c r="EIV117" s="99"/>
      <c r="EIW117" s="99"/>
      <c r="EIX117" s="99"/>
      <c r="EIY117" s="99"/>
      <c r="EIZ117" s="99"/>
      <c r="EJA117" s="99"/>
      <c r="EJB117" s="99"/>
      <c r="EJC117" s="99"/>
      <c r="EJD117" s="99"/>
      <c r="EJE117" s="99"/>
      <c r="EJF117" s="99"/>
      <c r="EJG117" s="99"/>
      <c r="EJH117" s="99"/>
      <c r="EJI117" s="99"/>
      <c r="EJJ117" s="99"/>
      <c r="EJK117" s="99"/>
      <c r="EJL117" s="99"/>
      <c r="EJM117" s="99"/>
      <c r="EJN117" s="99"/>
      <c r="EJO117" s="99"/>
      <c r="EJP117" s="99"/>
      <c r="EJQ117" s="99"/>
      <c r="EJR117" s="99"/>
      <c r="EJS117" s="99"/>
      <c r="EJT117" s="99"/>
      <c r="EJU117" s="99"/>
      <c r="EJV117" s="99"/>
      <c r="EJW117" s="99"/>
      <c r="EJX117" s="99"/>
      <c r="EJY117" s="99"/>
      <c r="EJZ117" s="99"/>
      <c r="EKA117" s="99"/>
      <c r="EKB117" s="99"/>
      <c r="EKC117" s="99"/>
      <c r="EKD117" s="99"/>
      <c r="EKE117" s="99"/>
      <c r="EKF117" s="99"/>
      <c r="EKG117" s="99"/>
      <c r="EKH117" s="99"/>
      <c r="EKI117" s="99"/>
      <c r="EKJ117" s="99"/>
      <c r="EKK117" s="99"/>
      <c r="EKL117" s="99"/>
      <c r="EKM117" s="99"/>
      <c r="EKN117" s="99"/>
      <c r="EKO117" s="99"/>
      <c r="EKP117" s="99"/>
      <c r="EKQ117" s="99"/>
      <c r="EKR117" s="99"/>
      <c r="EKS117" s="99"/>
      <c r="EKT117" s="99"/>
      <c r="EKU117" s="99"/>
      <c r="EKV117" s="99"/>
      <c r="EKW117" s="99"/>
      <c r="EKX117" s="99"/>
      <c r="EKY117" s="99"/>
      <c r="EKZ117" s="99"/>
      <c r="ELA117" s="99"/>
      <c r="ELB117" s="99"/>
      <c r="ELC117" s="99"/>
      <c r="ELD117" s="99"/>
      <c r="ELE117" s="99"/>
      <c r="ELF117" s="99"/>
      <c r="ELG117" s="99"/>
      <c r="ELH117" s="99"/>
      <c r="ELI117" s="99"/>
      <c r="ELJ117" s="99"/>
      <c r="ELK117" s="99"/>
      <c r="ELL117" s="99"/>
      <c r="ELM117" s="99"/>
      <c r="ELN117" s="99"/>
      <c r="ELO117" s="99"/>
      <c r="ELP117" s="99"/>
      <c r="ELQ117" s="99"/>
      <c r="ELR117" s="99"/>
      <c r="ELS117" s="99"/>
      <c r="ELT117" s="99"/>
      <c r="ELU117" s="99"/>
      <c r="ELV117" s="99"/>
      <c r="ELW117" s="99"/>
      <c r="ELX117" s="99"/>
      <c r="ELY117" s="99"/>
      <c r="ELZ117" s="99"/>
      <c r="EMA117" s="99"/>
      <c r="EMB117" s="99"/>
      <c r="EMC117" s="99"/>
      <c r="EMD117" s="99"/>
      <c r="EME117" s="99"/>
      <c r="EMF117" s="99"/>
      <c r="EMG117" s="99"/>
      <c r="EMH117" s="99"/>
      <c r="EMI117" s="99"/>
      <c r="EMJ117" s="99"/>
      <c r="EMK117" s="99"/>
      <c r="EML117" s="99"/>
      <c r="EMM117" s="99"/>
      <c r="EMN117" s="99"/>
      <c r="EMO117" s="99"/>
      <c r="EMP117" s="99"/>
      <c r="EMQ117" s="99"/>
      <c r="EMR117" s="99"/>
      <c r="EMS117" s="99"/>
      <c r="EMT117" s="99"/>
      <c r="EMU117" s="99"/>
      <c r="EMV117" s="99"/>
      <c r="EMW117" s="99"/>
      <c r="EMX117" s="99"/>
      <c r="EMY117" s="99"/>
      <c r="EMZ117" s="99"/>
      <c r="ENA117" s="99"/>
      <c r="ENB117" s="99"/>
      <c r="ENC117" s="99"/>
      <c r="END117" s="99"/>
      <c r="ENE117" s="99"/>
      <c r="ENF117" s="99"/>
      <c r="ENG117" s="99"/>
      <c r="ENH117" s="99"/>
      <c r="ENI117" s="99"/>
      <c r="ENJ117" s="99"/>
      <c r="ENK117" s="99"/>
      <c r="ENL117" s="99"/>
      <c r="ENM117" s="99"/>
      <c r="ENN117" s="99"/>
      <c r="ENO117" s="99"/>
      <c r="ENP117" s="99"/>
      <c r="ENQ117" s="99"/>
      <c r="ENR117" s="99"/>
      <c r="ENS117" s="99"/>
      <c r="ENT117" s="99"/>
      <c r="ENU117" s="99"/>
      <c r="ENV117" s="99"/>
      <c r="ENW117" s="99"/>
      <c r="ENX117" s="99"/>
      <c r="ENY117" s="99"/>
      <c r="ENZ117" s="99"/>
      <c r="EOA117" s="99"/>
      <c r="EOB117" s="99"/>
      <c r="EOC117" s="99"/>
      <c r="EOD117" s="99"/>
      <c r="EOE117" s="99"/>
      <c r="EOF117" s="99"/>
      <c r="EOG117" s="99"/>
      <c r="EOH117" s="99"/>
      <c r="EOI117" s="99"/>
      <c r="EOJ117" s="99"/>
      <c r="EOK117" s="99"/>
      <c r="EOL117" s="99"/>
      <c r="EOM117" s="99"/>
      <c r="EON117" s="99"/>
      <c r="EOO117" s="99"/>
      <c r="EOP117" s="99"/>
      <c r="EOQ117" s="99"/>
      <c r="EOR117" s="99"/>
      <c r="EOS117" s="99"/>
      <c r="EOT117" s="99"/>
      <c r="EOU117" s="99"/>
      <c r="EOV117" s="99"/>
      <c r="EOW117" s="99"/>
      <c r="EOX117" s="99"/>
      <c r="EOY117" s="99"/>
      <c r="EOZ117" s="99"/>
      <c r="EPA117" s="99"/>
      <c r="EPB117" s="99"/>
      <c r="EPC117" s="99"/>
      <c r="EPD117" s="99"/>
      <c r="EPE117" s="99"/>
      <c r="EPF117" s="99"/>
      <c r="EPG117" s="99"/>
      <c r="EPH117" s="99"/>
      <c r="EPI117" s="99"/>
      <c r="EPJ117" s="99"/>
      <c r="EPK117" s="99"/>
      <c r="EPL117" s="99"/>
      <c r="EPM117" s="99"/>
      <c r="EPN117" s="99"/>
      <c r="EPO117" s="99"/>
      <c r="EPP117" s="99"/>
      <c r="EPQ117" s="99"/>
      <c r="EPR117" s="99"/>
      <c r="EPS117" s="99"/>
      <c r="EPT117" s="99"/>
      <c r="EPU117" s="99"/>
      <c r="EPV117" s="99"/>
      <c r="EPW117" s="99"/>
      <c r="EPX117" s="99"/>
      <c r="EPY117" s="99"/>
      <c r="EPZ117" s="99"/>
      <c r="EQA117" s="99"/>
      <c r="EQB117" s="99"/>
      <c r="EQC117" s="99"/>
      <c r="EQD117" s="99"/>
      <c r="EQE117" s="99"/>
      <c r="EQF117" s="99"/>
      <c r="EQG117" s="99"/>
      <c r="EQH117" s="99"/>
      <c r="EQI117" s="99"/>
      <c r="EQJ117" s="99"/>
      <c r="EQK117" s="99"/>
      <c r="EQL117" s="99"/>
      <c r="EQM117" s="99"/>
      <c r="EQN117" s="99"/>
      <c r="EQO117" s="99"/>
      <c r="EQP117" s="99"/>
      <c r="EQQ117" s="99"/>
      <c r="EQR117" s="99"/>
      <c r="EQS117" s="99"/>
      <c r="EQT117" s="99"/>
      <c r="EQU117" s="99"/>
      <c r="EQV117" s="99"/>
      <c r="EQW117" s="99"/>
      <c r="EQX117" s="99"/>
      <c r="EQY117" s="99"/>
      <c r="EQZ117" s="99"/>
      <c r="ERA117" s="99"/>
      <c r="ERB117" s="99"/>
      <c r="ERC117" s="99"/>
      <c r="ERD117" s="99"/>
      <c r="ERE117" s="99"/>
      <c r="ERF117" s="99"/>
      <c r="ERG117" s="99"/>
      <c r="ERH117" s="99"/>
      <c r="ERI117" s="99"/>
      <c r="ERJ117" s="99"/>
      <c r="ERK117" s="99"/>
      <c r="ERL117" s="99"/>
      <c r="ERM117" s="99"/>
      <c r="ERN117" s="99"/>
      <c r="ERO117" s="99"/>
      <c r="ERP117" s="99"/>
      <c r="ERQ117" s="99"/>
      <c r="ERR117" s="99"/>
      <c r="ERS117" s="99"/>
      <c r="ERT117" s="99"/>
      <c r="ERU117" s="99"/>
      <c r="ERV117" s="99"/>
      <c r="ERW117" s="99"/>
      <c r="ERX117" s="99"/>
      <c r="ERY117" s="99"/>
      <c r="ERZ117" s="99"/>
      <c r="ESA117" s="99"/>
      <c r="ESB117" s="99"/>
      <c r="ESC117" s="99"/>
      <c r="ESD117" s="99"/>
      <c r="ESE117" s="99"/>
      <c r="ESF117" s="99"/>
      <c r="ESG117" s="99"/>
      <c r="ESH117" s="99"/>
      <c r="ESI117" s="99"/>
      <c r="ESJ117" s="99"/>
      <c r="ESK117" s="99"/>
      <c r="ESL117" s="99"/>
      <c r="ESM117" s="99"/>
      <c r="ESN117" s="99"/>
      <c r="ESO117" s="99"/>
      <c r="ESP117" s="99"/>
      <c r="ESQ117" s="99"/>
      <c r="ESR117" s="99"/>
      <c r="ESS117" s="99"/>
      <c r="EST117" s="99"/>
      <c r="ESU117" s="99"/>
      <c r="ESV117" s="99"/>
      <c r="ESW117" s="99"/>
      <c r="ESX117" s="99"/>
      <c r="ESY117" s="99"/>
      <c r="ESZ117" s="99"/>
      <c r="ETA117" s="99"/>
      <c r="ETB117" s="99"/>
      <c r="ETC117" s="99"/>
      <c r="ETD117" s="99"/>
      <c r="ETE117" s="99"/>
      <c r="ETF117" s="99"/>
      <c r="ETG117" s="99"/>
      <c r="ETH117" s="99"/>
      <c r="ETI117" s="99"/>
      <c r="ETJ117" s="99"/>
      <c r="ETK117" s="99"/>
      <c r="ETL117" s="99"/>
      <c r="ETM117" s="99"/>
      <c r="ETN117" s="99"/>
      <c r="ETO117" s="99"/>
      <c r="ETP117" s="99"/>
      <c r="ETQ117" s="99"/>
      <c r="ETR117" s="99"/>
      <c r="ETS117" s="99"/>
      <c r="ETT117" s="99"/>
      <c r="ETU117" s="99"/>
      <c r="ETV117" s="99"/>
      <c r="ETW117" s="99"/>
      <c r="ETX117" s="99"/>
      <c r="ETY117" s="99"/>
      <c r="ETZ117" s="99"/>
      <c r="EUA117" s="99"/>
      <c r="EUB117" s="99"/>
      <c r="EUC117" s="99"/>
      <c r="EUD117" s="99"/>
      <c r="EUE117" s="99"/>
      <c r="EUF117" s="99"/>
      <c r="EUG117" s="99"/>
      <c r="EUH117" s="99"/>
      <c r="EUI117" s="99"/>
      <c r="EUJ117" s="99"/>
      <c r="EUK117" s="99"/>
      <c r="EUL117" s="99"/>
      <c r="EUM117" s="99"/>
      <c r="EUN117" s="99"/>
      <c r="EUO117" s="99"/>
      <c r="EUP117" s="99"/>
      <c r="EUQ117" s="99"/>
      <c r="EUR117" s="99"/>
      <c r="EUS117" s="99"/>
      <c r="EUT117" s="99"/>
      <c r="EUU117" s="99"/>
      <c r="EUV117" s="99"/>
      <c r="EUW117" s="99"/>
      <c r="EUX117" s="99"/>
      <c r="EUY117" s="99"/>
      <c r="EUZ117" s="99"/>
      <c r="EVA117" s="99"/>
      <c r="EVB117" s="99"/>
      <c r="EVC117" s="99"/>
      <c r="EVD117" s="99"/>
      <c r="EVE117" s="99"/>
      <c r="EVF117" s="99"/>
      <c r="EVG117" s="99"/>
      <c r="EVH117" s="99"/>
      <c r="EVI117" s="99"/>
      <c r="EVJ117" s="99"/>
      <c r="EVK117" s="99"/>
      <c r="EVL117" s="99"/>
      <c r="EVM117" s="99"/>
      <c r="EVN117" s="99"/>
      <c r="EVO117" s="99"/>
      <c r="EVP117" s="99"/>
      <c r="EVQ117" s="99"/>
      <c r="EVR117" s="99"/>
      <c r="EVS117" s="99"/>
      <c r="EVT117" s="99"/>
      <c r="EVU117" s="99"/>
      <c r="EVV117" s="99"/>
      <c r="EVW117" s="99"/>
      <c r="EVX117" s="99"/>
      <c r="EVY117" s="99"/>
      <c r="EVZ117" s="99"/>
      <c r="EWA117" s="99"/>
      <c r="EWB117" s="99"/>
      <c r="EWC117" s="99"/>
      <c r="EWD117" s="99"/>
      <c r="EWE117" s="99"/>
      <c r="EWF117" s="99"/>
      <c r="EWG117" s="99"/>
      <c r="EWH117" s="99"/>
      <c r="EWI117" s="99"/>
      <c r="EWJ117" s="99"/>
      <c r="EWK117" s="99"/>
      <c r="EWL117" s="99"/>
      <c r="EWM117" s="99"/>
      <c r="EWN117" s="99"/>
      <c r="EWO117" s="99"/>
      <c r="EWP117" s="99"/>
      <c r="EWQ117" s="99"/>
      <c r="EWR117" s="99"/>
      <c r="EWS117" s="99"/>
      <c r="EWT117" s="99"/>
      <c r="EWU117" s="99"/>
      <c r="EWV117" s="99"/>
      <c r="EWW117" s="99"/>
      <c r="EWX117" s="99"/>
      <c r="EWY117" s="99"/>
      <c r="EWZ117" s="99"/>
      <c r="EXA117" s="99"/>
      <c r="EXB117" s="99"/>
      <c r="EXC117" s="99"/>
      <c r="EXD117" s="99"/>
      <c r="EXE117" s="99"/>
      <c r="EXF117" s="99"/>
      <c r="EXG117" s="99"/>
      <c r="EXH117" s="99"/>
      <c r="EXI117" s="99"/>
      <c r="EXJ117" s="99"/>
      <c r="EXK117" s="99"/>
      <c r="EXL117" s="99"/>
      <c r="EXM117" s="99"/>
      <c r="EXN117" s="99"/>
      <c r="EXO117" s="99"/>
      <c r="EXP117" s="99"/>
      <c r="EXQ117" s="99"/>
      <c r="EXR117" s="99"/>
      <c r="EXS117" s="99"/>
      <c r="EXT117" s="99"/>
      <c r="EXU117" s="99"/>
      <c r="EXV117" s="99"/>
      <c r="EXW117" s="99"/>
      <c r="EXX117" s="99"/>
      <c r="EXY117" s="99"/>
      <c r="EXZ117" s="99"/>
      <c r="EYA117" s="99"/>
      <c r="EYB117" s="99"/>
      <c r="EYC117" s="99"/>
      <c r="EYD117" s="99"/>
      <c r="EYE117" s="99"/>
      <c r="EYF117" s="99"/>
      <c r="EYG117" s="99"/>
      <c r="EYH117" s="99"/>
      <c r="EYI117" s="99"/>
      <c r="EYJ117" s="99"/>
      <c r="EYK117" s="99"/>
      <c r="EYL117" s="99"/>
      <c r="EYM117" s="99"/>
      <c r="EYN117" s="99"/>
      <c r="EYO117" s="99"/>
      <c r="EYP117" s="99"/>
      <c r="EYQ117" s="99"/>
      <c r="EYR117" s="99"/>
      <c r="EYS117" s="99"/>
      <c r="EYT117" s="99"/>
      <c r="EYU117" s="99"/>
      <c r="EYV117" s="99"/>
      <c r="EYW117" s="99"/>
      <c r="EYX117" s="99"/>
      <c r="EYY117" s="99"/>
      <c r="EYZ117" s="99"/>
      <c r="EZA117" s="99"/>
      <c r="EZB117" s="99"/>
      <c r="EZC117" s="99"/>
      <c r="EZD117" s="99"/>
      <c r="EZE117" s="99"/>
      <c r="EZF117" s="99"/>
      <c r="EZG117" s="99"/>
      <c r="EZH117" s="99"/>
      <c r="EZI117" s="99"/>
      <c r="EZJ117" s="99"/>
      <c r="EZK117" s="99"/>
      <c r="EZL117" s="99"/>
      <c r="EZM117" s="99"/>
      <c r="EZN117" s="99"/>
      <c r="EZO117" s="99"/>
      <c r="EZP117" s="99"/>
      <c r="EZQ117" s="99"/>
      <c r="EZR117" s="99"/>
      <c r="EZS117" s="99"/>
      <c r="EZT117" s="99"/>
      <c r="EZU117" s="99"/>
      <c r="EZV117" s="99"/>
      <c r="EZW117" s="99"/>
      <c r="EZX117" s="99"/>
      <c r="EZY117" s="99"/>
      <c r="EZZ117" s="99"/>
      <c r="FAA117" s="99"/>
      <c r="FAB117" s="99"/>
      <c r="FAC117" s="99"/>
      <c r="FAD117" s="99"/>
      <c r="FAE117" s="99"/>
      <c r="FAF117" s="99"/>
      <c r="FAG117" s="99"/>
      <c r="FAH117" s="99"/>
      <c r="FAI117" s="99"/>
      <c r="FAJ117" s="99"/>
      <c r="FAK117" s="99"/>
      <c r="FAL117" s="99"/>
      <c r="FAM117" s="99"/>
      <c r="FAN117" s="99"/>
      <c r="FAO117" s="99"/>
      <c r="FAP117" s="99"/>
      <c r="FAQ117" s="99"/>
      <c r="FAR117" s="99"/>
      <c r="FAS117" s="99"/>
      <c r="FAT117" s="99"/>
      <c r="FAU117" s="99"/>
      <c r="FAV117" s="99"/>
      <c r="FAW117" s="99"/>
      <c r="FAX117" s="99"/>
      <c r="FAY117" s="99"/>
      <c r="FAZ117" s="99"/>
      <c r="FBA117" s="99"/>
      <c r="FBB117" s="99"/>
      <c r="FBC117" s="99"/>
      <c r="FBD117" s="99"/>
      <c r="FBE117" s="99"/>
      <c r="FBF117" s="99"/>
      <c r="FBG117" s="99"/>
      <c r="FBH117" s="99"/>
      <c r="FBI117" s="99"/>
      <c r="FBJ117" s="99"/>
      <c r="FBK117" s="99"/>
      <c r="FBL117" s="99"/>
      <c r="FBM117" s="99"/>
      <c r="FBN117" s="99"/>
      <c r="FBO117" s="99"/>
      <c r="FBP117" s="99"/>
      <c r="FBQ117" s="99"/>
      <c r="FBR117" s="99"/>
      <c r="FBS117" s="99"/>
      <c r="FBT117" s="99"/>
      <c r="FBU117" s="99"/>
      <c r="FBV117" s="99"/>
      <c r="FBW117" s="99"/>
      <c r="FBX117" s="99"/>
      <c r="FBY117" s="99"/>
      <c r="FBZ117" s="99"/>
      <c r="FCA117" s="99"/>
      <c r="FCB117" s="99"/>
      <c r="FCC117" s="99"/>
      <c r="FCD117" s="99"/>
      <c r="FCE117" s="99"/>
      <c r="FCF117" s="99"/>
      <c r="FCG117" s="99"/>
      <c r="FCH117" s="99"/>
      <c r="FCI117" s="99"/>
      <c r="FCJ117" s="99"/>
      <c r="FCK117" s="99"/>
      <c r="FCL117" s="99"/>
      <c r="FCM117" s="99"/>
      <c r="FCN117" s="99"/>
      <c r="FCO117" s="99"/>
      <c r="FCP117" s="99"/>
      <c r="FCQ117" s="99"/>
      <c r="FCR117" s="99"/>
      <c r="FCS117" s="99"/>
      <c r="FCT117" s="99"/>
      <c r="FCU117" s="99"/>
      <c r="FCV117" s="99"/>
      <c r="FCW117" s="99"/>
      <c r="FCX117" s="99"/>
      <c r="FCY117" s="99"/>
      <c r="FCZ117" s="99"/>
      <c r="FDA117" s="99"/>
      <c r="FDB117" s="99"/>
      <c r="FDC117" s="99"/>
      <c r="FDD117" s="99"/>
      <c r="FDE117" s="99"/>
      <c r="FDF117" s="99"/>
      <c r="FDG117" s="99"/>
      <c r="FDH117" s="99"/>
      <c r="FDI117" s="99"/>
      <c r="FDJ117" s="99"/>
      <c r="FDK117" s="99"/>
      <c r="FDL117" s="99"/>
      <c r="FDM117" s="99"/>
      <c r="FDN117" s="99"/>
      <c r="FDO117" s="99"/>
      <c r="FDP117" s="99"/>
      <c r="FDQ117" s="99"/>
      <c r="FDR117" s="99"/>
      <c r="FDS117" s="99"/>
      <c r="FDT117" s="99"/>
      <c r="FDU117" s="99"/>
      <c r="FDV117" s="99"/>
      <c r="FDW117" s="99"/>
      <c r="FDX117" s="99"/>
      <c r="FDY117" s="99"/>
      <c r="FDZ117" s="99"/>
      <c r="FEA117" s="99"/>
      <c r="FEB117" s="99"/>
      <c r="FEC117" s="99"/>
      <c r="FED117" s="99"/>
      <c r="FEE117" s="99"/>
      <c r="FEF117" s="99"/>
      <c r="FEG117" s="99"/>
      <c r="FEH117" s="99"/>
      <c r="FEI117" s="99"/>
      <c r="FEJ117" s="99"/>
      <c r="FEK117" s="99"/>
      <c r="FEL117" s="99"/>
      <c r="FEM117" s="99"/>
      <c r="FEN117" s="99"/>
      <c r="FEO117" s="99"/>
      <c r="FEP117" s="99"/>
      <c r="FEQ117" s="99"/>
      <c r="FER117" s="99"/>
      <c r="FES117" s="99"/>
      <c r="FET117" s="99"/>
      <c r="FEU117" s="99"/>
      <c r="FEV117" s="99"/>
      <c r="FEW117" s="99"/>
      <c r="FEX117" s="99"/>
      <c r="FEY117" s="99"/>
      <c r="FEZ117" s="99"/>
      <c r="FFA117" s="99"/>
      <c r="FFB117" s="99"/>
      <c r="FFC117" s="99"/>
      <c r="FFD117" s="99"/>
      <c r="FFE117" s="99"/>
      <c r="FFF117" s="99"/>
      <c r="FFG117" s="99"/>
      <c r="FFH117" s="99"/>
      <c r="FFI117" s="99"/>
      <c r="FFJ117" s="99"/>
      <c r="FFK117" s="99"/>
      <c r="FFL117" s="99"/>
      <c r="FFM117" s="99"/>
      <c r="FFN117" s="99"/>
      <c r="FFO117" s="99"/>
      <c r="FFP117" s="99"/>
      <c r="FFQ117" s="99"/>
      <c r="FFR117" s="99"/>
      <c r="FFS117" s="99"/>
      <c r="FFT117" s="99"/>
      <c r="FFU117" s="99"/>
      <c r="FFV117" s="99"/>
      <c r="FFW117" s="99"/>
      <c r="FFX117" s="99"/>
      <c r="FFY117" s="99"/>
      <c r="FFZ117" s="99"/>
      <c r="FGA117" s="99"/>
      <c r="FGB117" s="99"/>
      <c r="FGC117" s="99"/>
      <c r="FGD117" s="99"/>
      <c r="FGE117" s="99"/>
      <c r="FGF117" s="99"/>
      <c r="FGG117" s="99"/>
      <c r="FGH117" s="99"/>
      <c r="FGI117" s="99"/>
      <c r="FGJ117" s="99"/>
      <c r="FGK117" s="99"/>
      <c r="FGL117" s="99"/>
      <c r="FGM117" s="99"/>
      <c r="FGN117" s="99"/>
      <c r="FGO117" s="99"/>
      <c r="FGP117" s="99"/>
      <c r="FGQ117" s="99"/>
      <c r="FGR117" s="99"/>
      <c r="FGS117" s="99"/>
      <c r="FGT117" s="99"/>
      <c r="FGU117" s="99"/>
      <c r="FGV117" s="99"/>
      <c r="FGW117" s="99"/>
      <c r="FGX117" s="99"/>
      <c r="FGY117" s="99"/>
      <c r="FGZ117" s="99"/>
      <c r="FHA117" s="99"/>
      <c r="FHB117" s="99"/>
      <c r="FHC117" s="99"/>
      <c r="FHD117" s="99"/>
      <c r="FHE117" s="99"/>
      <c r="FHF117" s="99"/>
      <c r="FHG117" s="99"/>
      <c r="FHH117" s="99"/>
      <c r="FHI117" s="99"/>
      <c r="FHJ117" s="99"/>
      <c r="FHK117" s="99"/>
      <c r="FHL117" s="99"/>
      <c r="FHM117" s="99"/>
      <c r="FHN117" s="99"/>
      <c r="FHO117" s="99"/>
      <c r="FHP117" s="99"/>
      <c r="FHQ117" s="99"/>
      <c r="FHR117" s="99"/>
      <c r="FHS117" s="99"/>
      <c r="FHT117" s="99"/>
      <c r="FHU117" s="99"/>
      <c r="FHV117" s="99"/>
      <c r="FHW117" s="99"/>
      <c r="FHX117" s="99"/>
      <c r="FHY117" s="99"/>
      <c r="FHZ117" s="99"/>
      <c r="FIA117" s="99"/>
      <c r="FIB117" s="99"/>
      <c r="FIC117" s="99"/>
      <c r="FID117" s="99"/>
      <c r="FIE117" s="99"/>
      <c r="FIF117" s="99"/>
      <c r="FIG117" s="99"/>
      <c r="FIH117" s="99"/>
      <c r="FII117" s="99"/>
      <c r="FIJ117" s="99"/>
      <c r="FIK117" s="99"/>
      <c r="FIL117" s="99"/>
      <c r="FIM117" s="99"/>
      <c r="FIN117" s="99"/>
      <c r="FIO117" s="99"/>
      <c r="FIP117" s="99"/>
      <c r="FIQ117" s="99"/>
      <c r="FIR117" s="99"/>
      <c r="FIS117" s="99"/>
      <c r="FIT117" s="99"/>
      <c r="FIU117" s="99"/>
      <c r="FIV117" s="99"/>
      <c r="FIW117" s="99"/>
      <c r="FIX117" s="99"/>
      <c r="FIY117" s="99"/>
      <c r="FIZ117" s="99"/>
      <c r="FJA117" s="99"/>
      <c r="FJB117" s="99"/>
      <c r="FJC117" s="99"/>
      <c r="FJD117" s="99"/>
      <c r="FJE117" s="99"/>
      <c r="FJF117" s="99"/>
      <c r="FJG117" s="99"/>
      <c r="FJH117" s="99"/>
      <c r="FJI117" s="99"/>
      <c r="FJJ117" s="99"/>
      <c r="FJK117" s="99"/>
      <c r="FJL117" s="99"/>
      <c r="FJM117" s="99"/>
      <c r="FJN117" s="99"/>
      <c r="FJO117" s="99"/>
      <c r="FJP117" s="99"/>
      <c r="FJQ117" s="99"/>
      <c r="FJR117" s="99"/>
      <c r="FJS117" s="99"/>
      <c r="FJT117" s="99"/>
      <c r="FJU117" s="99"/>
      <c r="FJV117" s="99"/>
      <c r="FJW117" s="99"/>
      <c r="FJX117" s="99"/>
      <c r="FJY117" s="99"/>
      <c r="FJZ117" s="99"/>
      <c r="FKA117" s="99"/>
      <c r="FKB117" s="99"/>
      <c r="FKC117" s="99"/>
      <c r="FKD117" s="99"/>
      <c r="FKE117" s="99"/>
      <c r="FKF117" s="99"/>
      <c r="FKG117" s="99"/>
      <c r="FKH117" s="99"/>
      <c r="FKI117" s="99"/>
      <c r="FKJ117" s="99"/>
      <c r="FKK117" s="99"/>
      <c r="FKL117" s="99"/>
      <c r="FKM117" s="99"/>
      <c r="FKN117" s="99"/>
      <c r="FKO117" s="99"/>
      <c r="FKP117" s="99"/>
      <c r="FKQ117" s="99"/>
      <c r="FKR117" s="99"/>
      <c r="FKS117" s="99"/>
      <c r="FKT117" s="99"/>
      <c r="FKU117" s="99"/>
      <c r="FKV117" s="99"/>
      <c r="FKW117" s="99"/>
      <c r="FKX117" s="99"/>
      <c r="FKY117" s="99"/>
      <c r="FKZ117" s="99"/>
      <c r="FLA117" s="99"/>
      <c r="FLB117" s="99"/>
      <c r="FLC117" s="99"/>
      <c r="FLD117" s="99"/>
      <c r="FLE117" s="99"/>
      <c r="FLF117" s="99"/>
      <c r="FLG117" s="99"/>
      <c r="FLH117" s="99"/>
      <c r="FLI117" s="99"/>
      <c r="FLJ117" s="99"/>
      <c r="FLK117" s="99"/>
      <c r="FLL117" s="99"/>
      <c r="FLM117" s="99"/>
      <c r="FLN117" s="99"/>
      <c r="FLO117" s="99"/>
      <c r="FLP117" s="99"/>
      <c r="FLQ117" s="99"/>
      <c r="FLR117" s="99"/>
      <c r="FLS117" s="99"/>
      <c r="FLT117" s="99"/>
      <c r="FLU117" s="99"/>
      <c r="FLV117" s="99"/>
      <c r="FLW117" s="99"/>
      <c r="FLX117" s="99"/>
      <c r="FLY117" s="99"/>
      <c r="FLZ117" s="99"/>
      <c r="FMA117" s="99"/>
      <c r="FMB117" s="99"/>
      <c r="FMC117" s="99"/>
      <c r="FMD117" s="99"/>
      <c r="FME117" s="99"/>
      <c r="FMF117" s="99"/>
      <c r="FMG117" s="99"/>
      <c r="FMH117" s="99"/>
      <c r="FMI117" s="99"/>
      <c r="FMJ117" s="99"/>
      <c r="FMK117" s="99"/>
      <c r="FML117" s="99"/>
      <c r="FMM117" s="99"/>
      <c r="FMN117" s="99"/>
      <c r="FMO117" s="99"/>
      <c r="FMP117" s="99"/>
      <c r="FMQ117" s="99"/>
      <c r="FMR117" s="99"/>
      <c r="FMS117" s="99"/>
      <c r="FMT117" s="99"/>
      <c r="FMU117" s="99"/>
      <c r="FMV117" s="99"/>
      <c r="FMW117" s="99"/>
      <c r="FMX117" s="99"/>
      <c r="FMY117" s="99"/>
      <c r="FMZ117" s="99"/>
      <c r="FNA117" s="99"/>
      <c r="FNB117" s="99"/>
      <c r="FNC117" s="99"/>
      <c r="FND117" s="99"/>
      <c r="FNE117" s="99"/>
      <c r="FNF117" s="99"/>
      <c r="FNG117" s="99"/>
      <c r="FNH117" s="99"/>
      <c r="FNI117" s="99"/>
      <c r="FNJ117" s="99"/>
      <c r="FNK117" s="99"/>
      <c r="FNL117" s="99"/>
      <c r="FNM117" s="99"/>
      <c r="FNN117" s="99"/>
      <c r="FNO117" s="99"/>
      <c r="FNP117" s="99"/>
      <c r="FNQ117" s="99"/>
      <c r="FNR117" s="99"/>
      <c r="FNS117" s="99"/>
      <c r="FNT117" s="99"/>
      <c r="FNU117" s="99"/>
      <c r="FNV117" s="99"/>
      <c r="FNW117" s="99"/>
      <c r="FNX117" s="99"/>
      <c r="FNY117" s="99"/>
      <c r="FNZ117" s="99"/>
      <c r="FOA117" s="99"/>
      <c r="FOB117" s="99"/>
      <c r="FOC117" s="99"/>
      <c r="FOD117" s="99"/>
      <c r="FOE117" s="99"/>
      <c r="FOF117" s="99"/>
      <c r="FOG117" s="99"/>
      <c r="FOH117" s="99"/>
      <c r="FOI117" s="99"/>
      <c r="FOJ117" s="99"/>
      <c r="FOK117" s="99"/>
      <c r="FOL117" s="99"/>
      <c r="FOM117" s="99"/>
      <c r="FON117" s="99"/>
      <c r="FOO117" s="99"/>
      <c r="FOP117" s="99"/>
      <c r="FOQ117" s="99"/>
      <c r="FOR117" s="99"/>
      <c r="FOS117" s="99"/>
      <c r="FOT117" s="99"/>
      <c r="FOU117" s="99"/>
      <c r="FOV117" s="99"/>
      <c r="FOW117" s="99"/>
      <c r="FOX117" s="99"/>
      <c r="FOY117" s="99"/>
      <c r="FOZ117" s="99"/>
      <c r="FPA117" s="99"/>
      <c r="FPB117" s="99"/>
      <c r="FPC117" s="99"/>
      <c r="FPD117" s="99"/>
      <c r="FPE117" s="99"/>
      <c r="FPF117" s="99"/>
      <c r="FPG117" s="99"/>
      <c r="FPH117" s="99"/>
      <c r="FPI117" s="99"/>
      <c r="FPJ117" s="99"/>
      <c r="FPK117" s="99"/>
      <c r="FPL117" s="99"/>
      <c r="FPM117" s="99"/>
      <c r="FPN117" s="99"/>
      <c r="FPO117" s="99"/>
      <c r="FPP117" s="99"/>
      <c r="FPQ117" s="99"/>
      <c r="FPR117" s="99"/>
      <c r="FPS117" s="99"/>
      <c r="FPT117" s="99"/>
      <c r="FPU117" s="99"/>
      <c r="FPV117" s="99"/>
      <c r="FPW117" s="99"/>
      <c r="FPX117" s="99"/>
      <c r="FPY117" s="99"/>
      <c r="FPZ117" s="99"/>
      <c r="FQA117" s="99"/>
      <c r="FQB117" s="99"/>
      <c r="FQC117" s="99"/>
      <c r="FQD117" s="99"/>
      <c r="FQE117" s="99"/>
      <c r="FQF117" s="99"/>
      <c r="FQG117" s="99"/>
      <c r="FQH117" s="99"/>
      <c r="FQI117" s="99"/>
      <c r="FQJ117" s="99"/>
      <c r="FQK117" s="99"/>
      <c r="FQL117" s="99"/>
      <c r="FQM117" s="99"/>
      <c r="FQN117" s="99"/>
      <c r="FQO117" s="99"/>
      <c r="FQP117" s="99"/>
      <c r="FQQ117" s="99"/>
      <c r="FQR117" s="99"/>
      <c r="FQS117" s="99"/>
      <c r="FQT117" s="99"/>
      <c r="FQU117" s="99"/>
      <c r="FQV117" s="99"/>
      <c r="FQW117" s="99"/>
      <c r="FQX117" s="99"/>
      <c r="FQY117" s="99"/>
      <c r="FQZ117" s="99"/>
      <c r="FRA117" s="99"/>
      <c r="FRB117" s="99"/>
      <c r="FRC117" s="99"/>
      <c r="FRD117" s="99"/>
      <c r="FRE117" s="99"/>
      <c r="FRF117" s="99"/>
      <c r="FRG117" s="99"/>
      <c r="FRH117" s="99"/>
      <c r="FRI117" s="99"/>
      <c r="FRJ117" s="99"/>
      <c r="FRK117" s="99"/>
      <c r="FRL117" s="99"/>
      <c r="FRM117" s="99"/>
      <c r="FRN117" s="99"/>
      <c r="FRO117" s="99"/>
      <c r="FRP117" s="99"/>
      <c r="FRQ117" s="99"/>
      <c r="FRR117" s="99"/>
      <c r="FRS117" s="99"/>
      <c r="FRT117" s="99"/>
      <c r="FRU117" s="99"/>
      <c r="FRV117" s="99"/>
      <c r="FRW117" s="99"/>
      <c r="FRX117" s="99"/>
      <c r="FRY117" s="99"/>
      <c r="FRZ117" s="99"/>
      <c r="FSA117" s="99"/>
      <c r="FSB117" s="99"/>
      <c r="FSC117" s="99"/>
      <c r="FSD117" s="99"/>
      <c r="FSE117" s="99"/>
      <c r="FSF117" s="99"/>
      <c r="FSG117" s="99"/>
      <c r="FSH117" s="99"/>
      <c r="FSI117" s="99"/>
      <c r="FSJ117" s="99"/>
      <c r="FSK117" s="99"/>
      <c r="FSL117" s="99"/>
      <c r="FSM117" s="99"/>
      <c r="FSN117" s="99"/>
      <c r="FSO117" s="99"/>
      <c r="FSP117" s="99"/>
      <c r="FSQ117" s="99"/>
      <c r="FSR117" s="99"/>
      <c r="FSS117" s="99"/>
      <c r="FST117" s="99"/>
      <c r="FSU117" s="99"/>
      <c r="FSV117" s="99"/>
      <c r="FSW117" s="99"/>
      <c r="FSX117" s="99"/>
      <c r="FSY117" s="99"/>
      <c r="FSZ117" s="99"/>
      <c r="FTA117" s="99"/>
      <c r="FTB117" s="99"/>
      <c r="FTC117" s="99"/>
      <c r="FTD117" s="99"/>
      <c r="FTE117" s="99"/>
      <c r="FTF117" s="99"/>
      <c r="FTG117" s="99"/>
      <c r="FTH117" s="99"/>
      <c r="FTI117" s="99"/>
      <c r="FTJ117" s="99"/>
      <c r="FTK117" s="99"/>
      <c r="FTL117" s="99"/>
      <c r="FTM117" s="99"/>
      <c r="FTN117" s="99"/>
      <c r="FTO117" s="99"/>
      <c r="FTP117" s="99"/>
      <c r="FTQ117" s="99"/>
      <c r="FTR117" s="99"/>
      <c r="FTS117" s="99"/>
      <c r="FTT117" s="99"/>
      <c r="FTU117" s="99"/>
      <c r="FTV117" s="99"/>
      <c r="FTW117" s="99"/>
      <c r="FTX117" s="99"/>
      <c r="FTY117" s="99"/>
      <c r="FTZ117" s="99"/>
      <c r="FUA117" s="99"/>
      <c r="FUB117" s="99"/>
      <c r="FUC117" s="99"/>
      <c r="FUD117" s="99"/>
      <c r="FUE117" s="99"/>
      <c r="FUF117" s="99"/>
      <c r="FUG117" s="99"/>
      <c r="FUH117" s="99"/>
      <c r="FUI117" s="99"/>
      <c r="FUJ117" s="99"/>
      <c r="FUK117" s="99"/>
      <c r="FUL117" s="99"/>
      <c r="FUM117" s="99"/>
      <c r="FUN117" s="99"/>
      <c r="FUO117" s="99"/>
      <c r="FUP117" s="99"/>
      <c r="FUQ117" s="99"/>
      <c r="FUR117" s="99"/>
      <c r="FUS117" s="99"/>
      <c r="FUT117" s="99"/>
      <c r="FUU117" s="99"/>
      <c r="FUV117" s="99"/>
      <c r="FUW117" s="99"/>
      <c r="FUX117" s="99"/>
      <c r="FUY117" s="99"/>
      <c r="FUZ117" s="99"/>
      <c r="FVA117" s="99"/>
      <c r="FVB117" s="99"/>
      <c r="FVC117" s="99"/>
      <c r="FVD117" s="99"/>
      <c r="FVE117" s="99"/>
      <c r="FVF117" s="99"/>
      <c r="FVG117" s="99"/>
      <c r="FVH117" s="99"/>
      <c r="FVI117" s="99"/>
      <c r="FVJ117" s="99"/>
      <c r="FVK117" s="99"/>
      <c r="FVL117" s="99"/>
      <c r="FVM117" s="99"/>
      <c r="FVN117" s="99"/>
      <c r="FVO117" s="99"/>
      <c r="FVP117" s="99"/>
      <c r="FVQ117" s="99"/>
      <c r="FVR117" s="99"/>
      <c r="FVS117" s="99"/>
      <c r="FVT117" s="99"/>
      <c r="FVU117" s="99"/>
      <c r="FVV117" s="99"/>
      <c r="FVW117" s="99"/>
      <c r="FVX117" s="99"/>
      <c r="FVY117" s="99"/>
      <c r="FVZ117" s="99"/>
      <c r="FWA117" s="99"/>
      <c r="FWB117" s="99"/>
      <c r="FWC117" s="99"/>
      <c r="FWD117" s="99"/>
      <c r="FWE117" s="99"/>
      <c r="FWF117" s="99"/>
      <c r="FWG117" s="99"/>
      <c r="FWH117" s="99"/>
      <c r="FWI117" s="99"/>
      <c r="FWJ117" s="99"/>
      <c r="FWK117" s="99"/>
      <c r="FWL117" s="99"/>
      <c r="FWM117" s="99"/>
      <c r="FWN117" s="99"/>
      <c r="FWO117" s="99"/>
      <c r="FWP117" s="99"/>
      <c r="FWQ117" s="99"/>
      <c r="FWR117" s="99"/>
      <c r="FWS117" s="99"/>
      <c r="FWT117" s="99"/>
      <c r="FWU117" s="99"/>
      <c r="FWV117" s="99"/>
      <c r="FWW117" s="99"/>
      <c r="FWX117" s="99"/>
      <c r="FWY117" s="99"/>
      <c r="FWZ117" s="99"/>
      <c r="FXA117" s="99"/>
      <c r="FXB117" s="99"/>
      <c r="FXC117" s="99"/>
      <c r="FXD117" s="99"/>
      <c r="FXE117" s="99"/>
      <c r="FXF117" s="99"/>
      <c r="FXG117" s="99"/>
      <c r="FXH117" s="99"/>
      <c r="FXI117" s="99"/>
      <c r="FXJ117" s="99"/>
      <c r="FXK117" s="99"/>
      <c r="FXL117" s="99"/>
      <c r="FXM117" s="99"/>
      <c r="FXN117" s="99"/>
      <c r="FXO117" s="99"/>
      <c r="FXP117" s="99"/>
      <c r="FXQ117" s="99"/>
      <c r="FXR117" s="99"/>
      <c r="FXS117" s="99"/>
      <c r="FXT117" s="99"/>
      <c r="FXU117" s="99"/>
      <c r="FXV117" s="99"/>
      <c r="FXW117" s="99"/>
      <c r="FXX117" s="99"/>
      <c r="FXY117" s="99"/>
      <c r="FXZ117" s="99"/>
      <c r="FYA117" s="99"/>
      <c r="FYB117" s="99"/>
      <c r="FYC117" s="99"/>
      <c r="FYD117" s="99"/>
      <c r="FYE117" s="99"/>
      <c r="FYF117" s="99"/>
      <c r="FYG117" s="99"/>
      <c r="FYH117" s="99"/>
      <c r="FYI117" s="99"/>
      <c r="FYJ117" s="99"/>
      <c r="FYK117" s="99"/>
      <c r="FYL117" s="99"/>
      <c r="FYM117" s="99"/>
      <c r="FYN117" s="99"/>
      <c r="FYO117" s="99"/>
      <c r="FYP117" s="99"/>
      <c r="FYQ117" s="99"/>
      <c r="FYR117" s="99"/>
      <c r="FYS117" s="99"/>
      <c r="FYT117" s="99"/>
      <c r="FYU117" s="99"/>
      <c r="FYV117" s="99"/>
      <c r="FYW117" s="99"/>
      <c r="FYX117" s="99"/>
      <c r="FYY117" s="99"/>
      <c r="FYZ117" s="99"/>
      <c r="FZA117" s="99"/>
      <c r="FZB117" s="99"/>
      <c r="FZC117" s="99"/>
      <c r="FZD117" s="99"/>
      <c r="FZE117" s="99"/>
      <c r="FZF117" s="99"/>
      <c r="FZG117" s="99"/>
      <c r="FZH117" s="99"/>
      <c r="FZI117" s="99"/>
      <c r="FZJ117" s="99"/>
      <c r="FZK117" s="99"/>
      <c r="FZL117" s="99"/>
      <c r="FZM117" s="99"/>
      <c r="FZN117" s="99"/>
      <c r="FZO117" s="99"/>
      <c r="FZP117" s="99"/>
      <c r="FZQ117" s="99"/>
      <c r="FZR117" s="99"/>
      <c r="FZS117" s="99"/>
      <c r="FZT117" s="99"/>
      <c r="FZU117" s="99"/>
      <c r="FZV117" s="99"/>
      <c r="FZW117" s="99"/>
      <c r="FZX117" s="99"/>
      <c r="FZY117" s="99"/>
      <c r="FZZ117" s="99"/>
      <c r="GAA117" s="99"/>
      <c r="GAB117" s="99"/>
      <c r="GAC117" s="99"/>
      <c r="GAD117" s="99"/>
      <c r="GAE117" s="99"/>
      <c r="GAF117" s="99"/>
      <c r="GAG117" s="99"/>
      <c r="GAH117" s="99"/>
      <c r="GAI117" s="99"/>
      <c r="GAJ117" s="99"/>
      <c r="GAK117" s="99"/>
      <c r="GAL117" s="99"/>
      <c r="GAM117" s="99"/>
      <c r="GAN117" s="99"/>
      <c r="GAO117" s="99"/>
      <c r="GAP117" s="99"/>
      <c r="GAQ117" s="99"/>
      <c r="GAR117" s="99"/>
      <c r="GAS117" s="99"/>
      <c r="GAT117" s="99"/>
      <c r="GAU117" s="99"/>
      <c r="GAV117" s="99"/>
      <c r="GAW117" s="99"/>
      <c r="GAX117" s="99"/>
      <c r="GAY117" s="99"/>
      <c r="GAZ117" s="99"/>
      <c r="GBA117" s="99"/>
      <c r="GBB117" s="99"/>
      <c r="GBC117" s="99"/>
      <c r="GBD117" s="99"/>
      <c r="GBE117" s="99"/>
      <c r="GBF117" s="99"/>
      <c r="GBG117" s="99"/>
      <c r="GBH117" s="99"/>
      <c r="GBI117" s="99"/>
      <c r="GBJ117" s="99"/>
      <c r="GBK117" s="99"/>
      <c r="GBL117" s="99"/>
      <c r="GBM117" s="99"/>
      <c r="GBN117" s="99"/>
      <c r="GBO117" s="99"/>
      <c r="GBP117" s="99"/>
      <c r="GBQ117" s="99"/>
      <c r="GBR117" s="99"/>
      <c r="GBS117" s="99"/>
      <c r="GBT117" s="99"/>
      <c r="GBU117" s="99"/>
      <c r="GBV117" s="99"/>
      <c r="GBW117" s="99"/>
      <c r="GBX117" s="99"/>
      <c r="GBY117" s="99"/>
      <c r="GBZ117" s="99"/>
      <c r="GCA117" s="99"/>
      <c r="GCB117" s="99"/>
      <c r="GCC117" s="99"/>
      <c r="GCD117" s="99"/>
      <c r="GCE117" s="99"/>
      <c r="GCF117" s="99"/>
      <c r="GCG117" s="99"/>
      <c r="GCH117" s="99"/>
      <c r="GCI117" s="99"/>
      <c r="GCJ117" s="99"/>
      <c r="GCK117" s="99"/>
      <c r="GCL117" s="99"/>
      <c r="GCM117" s="99"/>
      <c r="GCN117" s="99"/>
      <c r="GCO117" s="99"/>
      <c r="GCP117" s="99"/>
      <c r="GCQ117" s="99"/>
      <c r="GCR117" s="99"/>
      <c r="GCS117" s="99"/>
      <c r="GCT117" s="99"/>
      <c r="GCU117" s="99"/>
      <c r="GCV117" s="99"/>
      <c r="GCW117" s="99"/>
      <c r="GCX117" s="99"/>
      <c r="GCY117" s="99"/>
      <c r="GCZ117" s="99"/>
      <c r="GDA117" s="99"/>
      <c r="GDB117" s="99"/>
      <c r="GDC117" s="99"/>
      <c r="GDD117" s="99"/>
      <c r="GDE117" s="99"/>
      <c r="GDF117" s="99"/>
      <c r="GDG117" s="99"/>
      <c r="GDH117" s="99"/>
      <c r="GDI117" s="99"/>
      <c r="GDJ117" s="99"/>
      <c r="GDK117" s="99"/>
      <c r="GDL117" s="99"/>
      <c r="GDM117" s="99"/>
      <c r="GDN117" s="99"/>
      <c r="GDO117" s="99"/>
      <c r="GDP117" s="99"/>
      <c r="GDQ117" s="99"/>
      <c r="GDR117" s="99"/>
      <c r="GDS117" s="99"/>
      <c r="GDT117" s="99"/>
      <c r="GDU117" s="99"/>
      <c r="GDV117" s="99"/>
      <c r="GDW117" s="99"/>
      <c r="GDX117" s="99"/>
      <c r="GDY117" s="99"/>
      <c r="GDZ117" s="99"/>
      <c r="GEA117" s="99"/>
      <c r="GEB117" s="99"/>
      <c r="GEC117" s="99"/>
      <c r="GED117" s="99"/>
      <c r="GEE117" s="99"/>
      <c r="GEF117" s="99"/>
      <c r="GEG117" s="99"/>
      <c r="GEH117" s="99"/>
      <c r="GEI117" s="99"/>
      <c r="GEJ117" s="99"/>
      <c r="GEK117" s="99"/>
      <c r="GEL117" s="99"/>
      <c r="GEM117" s="99"/>
      <c r="GEN117" s="99"/>
      <c r="GEO117" s="99"/>
      <c r="GEP117" s="99"/>
      <c r="GEQ117" s="99"/>
      <c r="GER117" s="99"/>
      <c r="GES117" s="99"/>
      <c r="GET117" s="99"/>
      <c r="GEU117" s="99"/>
      <c r="GEV117" s="99"/>
      <c r="GEW117" s="99"/>
      <c r="GEX117" s="99"/>
      <c r="GEY117" s="99"/>
      <c r="GEZ117" s="99"/>
      <c r="GFA117" s="99"/>
      <c r="GFB117" s="99"/>
      <c r="GFC117" s="99"/>
      <c r="GFD117" s="99"/>
      <c r="GFE117" s="99"/>
      <c r="GFF117" s="99"/>
      <c r="GFG117" s="99"/>
      <c r="GFH117" s="99"/>
      <c r="GFI117" s="99"/>
      <c r="GFJ117" s="99"/>
      <c r="GFK117" s="99"/>
      <c r="GFL117" s="99"/>
      <c r="GFM117" s="99"/>
      <c r="GFN117" s="99"/>
      <c r="GFO117" s="99"/>
      <c r="GFP117" s="99"/>
      <c r="GFQ117" s="99"/>
      <c r="GFR117" s="99"/>
      <c r="GFS117" s="99"/>
      <c r="GFT117" s="99"/>
      <c r="GFU117" s="99"/>
      <c r="GFV117" s="99"/>
      <c r="GFW117" s="99"/>
      <c r="GFX117" s="99"/>
      <c r="GFY117" s="99"/>
      <c r="GFZ117" s="99"/>
      <c r="GGA117" s="99"/>
      <c r="GGB117" s="99"/>
      <c r="GGC117" s="99"/>
      <c r="GGD117" s="99"/>
      <c r="GGE117" s="99"/>
      <c r="GGF117" s="99"/>
      <c r="GGG117" s="99"/>
      <c r="GGH117" s="99"/>
      <c r="GGI117" s="99"/>
      <c r="GGJ117" s="99"/>
      <c r="GGK117" s="99"/>
      <c r="GGL117" s="99"/>
      <c r="GGM117" s="99"/>
      <c r="GGN117" s="99"/>
      <c r="GGO117" s="99"/>
      <c r="GGP117" s="99"/>
      <c r="GGQ117" s="99"/>
      <c r="GGR117" s="99"/>
      <c r="GGS117" s="99"/>
      <c r="GGT117" s="99"/>
      <c r="GGU117" s="99"/>
      <c r="GGV117" s="99"/>
      <c r="GGW117" s="99"/>
      <c r="GGX117" s="99"/>
      <c r="GGY117" s="99"/>
      <c r="GGZ117" s="99"/>
      <c r="GHA117" s="99"/>
      <c r="GHB117" s="99"/>
      <c r="GHC117" s="99"/>
      <c r="GHD117" s="99"/>
      <c r="GHE117" s="99"/>
      <c r="GHF117" s="99"/>
      <c r="GHG117" s="99"/>
      <c r="GHH117" s="99"/>
      <c r="GHI117" s="99"/>
      <c r="GHJ117" s="99"/>
      <c r="GHK117" s="99"/>
      <c r="GHL117" s="99"/>
      <c r="GHM117" s="99"/>
      <c r="GHN117" s="99"/>
      <c r="GHO117" s="99"/>
      <c r="GHP117" s="99"/>
      <c r="GHQ117" s="99"/>
      <c r="GHR117" s="99"/>
      <c r="GHS117" s="99"/>
      <c r="GHT117" s="99"/>
      <c r="GHU117" s="99"/>
      <c r="GHV117" s="99"/>
      <c r="GHW117" s="99"/>
      <c r="GHX117" s="99"/>
      <c r="GHY117" s="99"/>
      <c r="GHZ117" s="99"/>
      <c r="GIA117" s="99"/>
      <c r="GIB117" s="99"/>
      <c r="GIC117" s="99"/>
      <c r="GID117" s="99"/>
      <c r="GIE117" s="99"/>
      <c r="GIF117" s="99"/>
      <c r="GIG117" s="99"/>
      <c r="GIH117" s="99"/>
      <c r="GII117" s="99"/>
      <c r="GIJ117" s="99"/>
      <c r="GIK117" s="99"/>
      <c r="GIL117" s="99"/>
      <c r="GIM117" s="99"/>
      <c r="GIN117" s="99"/>
      <c r="GIO117" s="99"/>
      <c r="GIP117" s="99"/>
      <c r="GIQ117" s="99"/>
      <c r="GIR117" s="99"/>
      <c r="GIS117" s="99"/>
      <c r="GIT117" s="99"/>
      <c r="GIU117" s="99"/>
      <c r="GIV117" s="99"/>
      <c r="GIW117" s="99"/>
      <c r="GIX117" s="99"/>
      <c r="GIY117" s="99"/>
      <c r="GIZ117" s="99"/>
      <c r="GJA117" s="99"/>
      <c r="GJB117" s="99"/>
      <c r="GJC117" s="99"/>
      <c r="GJD117" s="99"/>
      <c r="GJE117" s="99"/>
      <c r="GJF117" s="99"/>
      <c r="GJG117" s="99"/>
      <c r="GJH117" s="99"/>
      <c r="GJI117" s="99"/>
      <c r="GJJ117" s="99"/>
      <c r="GJK117" s="99"/>
      <c r="GJL117" s="99"/>
      <c r="GJM117" s="99"/>
      <c r="GJN117" s="99"/>
      <c r="GJO117" s="99"/>
      <c r="GJP117" s="99"/>
      <c r="GJQ117" s="99"/>
      <c r="GJR117" s="99"/>
      <c r="GJS117" s="99"/>
      <c r="GJT117" s="99"/>
      <c r="GJU117" s="99"/>
      <c r="GJV117" s="99"/>
      <c r="GJW117" s="99"/>
      <c r="GJX117" s="99"/>
      <c r="GJY117" s="99"/>
      <c r="GJZ117" s="99"/>
      <c r="GKA117" s="99"/>
      <c r="GKB117" s="99"/>
      <c r="GKC117" s="99"/>
      <c r="GKD117" s="99"/>
      <c r="GKE117" s="99"/>
      <c r="GKF117" s="99"/>
      <c r="GKG117" s="99"/>
      <c r="GKH117" s="99"/>
      <c r="GKI117" s="99"/>
      <c r="GKJ117" s="99"/>
      <c r="GKK117" s="99"/>
      <c r="GKL117" s="99"/>
      <c r="GKM117" s="99"/>
      <c r="GKN117" s="99"/>
      <c r="GKO117" s="99"/>
      <c r="GKP117" s="99"/>
      <c r="GKQ117" s="99"/>
      <c r="GKR117" s="99"/>
      <c r="GKS117" s="99"/>
      <c r="GKT117" s="99"/>
      <c r="GKU117" s="99"/>
      <c r="GKV117" s="99"/>
      <c r="GKW117" s="99"/>
      <c r="GKX117" s="99"/>
      <c r="GKY117" s="99"/>
      <c r="GKZ117" s="99"/>
      <c r="GLA117" s="99"/>
      <c r="GLB117" s="99"/>
      <c r="GLC117" s="99"/>
      <c r="GLD117" s="99"/>
      <c r="GLE117" s="99"/>
      <c r="GLF117" s="99"/>
      <c r="GLG117" s="99"/>
      <c r="GLH117" s="99"/>
      <c r="GLI117" s="99"/>
      <c r="GLJ117" s="99"/>
      <c r="GLK117" s="99"/>
      <c r="GLL117" s="99"/>
      <c r="GLM117" s="99"/>
      <c r="GLN117" s="99"/>
      <c r="GLO117" s="99"/>
      <c r="GLP117" s="99"/>
      <c r="GLQ117" s="99"/>
      <c r="GLR117" s="99"/>
      <c r="GLS117" s="99"/>
      <c r="GLT117" s="99"/>
      <c r="GLU117" s="99"/>
      <c r="GLV117" s="99"/>
      <c r="GLW117" s="99"/>
      <c r="GLX117" s="99"/>
      <c r="GLY117" s="99"/>
      <c r="GLZ117" s="99"/>
      <c r="GMA117" s="99"/>
      <c r="GMB117" s="99"/>
      <c r="GMC117" s="99"/>
      <c r="GMD117" s="99"/>
      <c r="GME117" s="99"/>
      <c r="GMF117" s="99"/>
      <c r="GMG117" s="99"/>
      <c r="GMH117" s="99"/>
      <c r="GMI117" s="99"/>
      <c r="GMJ117" s="99"/>
      <c r="GMK117" s="99"/>
      <c r="GML117" s="99"/>
      <c r="GMM117" s="99"/>
      <c r="GMN117" s="99"/>
      <c r="GMO117" s="99"/>
      <c r="GMP117" s="99"/>
      <c r="GMQ117" s="99"/>
      <c r="GMR117" s="99"/>
      <c r="GMS117" s="99"/>
      <c r="GMT117" s="99"/>
      <c r="GMU117" s="99"/>
      <c r="GMV117" s="99"/>
      <c r="GMW117" s="99"/>
      <c r="GMX117" s="99"/>
      <c r="GMY117" s="99"/>
      <c r="GMZ117" s="99"/>
      <c r="GNA117" s="99"/>
      <c r="GNB117" s="99"/>
      <c r="GNC117" s="99"/>
      <c r="GND117" s="99"/>
      <c r="GNE117" s="99"/>
      <c r="GNF117" s="99"/>
      <c r="GNG117" s="99"/>
      <c r="GNH117" s="99"/>
      <c r="GNI117" s="99"/>
      <c r="GNJ117" s="99"/>
      <c r="GNK117" s="99"/>
      <c r="GNL117" s="99"/>
      <c r="GNM117" s="99"/>
      <c r="GNN117" s="99"/>
      <c r="GNO117" s="99"/>
      <c r="GNP117" s="99"/>
      <c r="GNQ117" s="99"/>
      <c r="GNR117" s="99"/>
      <c r="GNS117" s="99"/>
      <c r="GNT117" s="99"/>
      <c r="GNU117" s="99"/>
      <c r="GNV117" s="99"/>
      <c r="GNW117" s="99"/>
      <c r="GNX117" s="99"/>
      <c r="GNY117" s="99"/>
      <c r="GNZ117" s="99"/>
      <c r="GOA117" s="99"/>
      <c r="GOB117" s="99"/>
      <c r="GOC117" s="99"/>
      <c r="GOD117" s="99"/>
      <c r="GOE117" s="99"/>
      <c r="GOF117" s="99"/>
      <c r="GOG117" s="99"/>
      <c r="GOH117" s="99"/>
      <c r="GOI117" s="99"/>
      <c r="GOJ117" s="99"/>
      <c r="GOK117" s="99"/>
      <c r="GOL117" s="99"/>
      <c r="GOM117" s="99"/>
      <c r="GON117" s="99"/>
      <c r="GOO117" s="99"/>
      <c r="GOP117" s="99"/>
      <c r="GOQ117" s="99"/>
      <c r="GOR117" s="99"/>
      <c r="GOS117" s="99"/>
      <c r="GOT117" s="99"/>
      <c r="GOU117" s="99"/>
      <c r="GOV117" s="99"/>
      <c r="GOW117" s="99"/>
      <c r="GOX117" s="99"/>
      <c r="GOY117" s="99"/>
      <c r="GOZ117" s="99"/>
      <c r="GPA117" s="99"/>
      <c r="GPB117" s="99"/>
      <c r="GPC117" s="99"/>
      <c r="GPD117" s="99"/>
      <c r="GPE117" s="99"/>
      <c r="GPF117" s="99"/>
      <c r="GPG117" s="99"/>
      <c r="GPH117" s="99"/>
      <c r="GPI117" s="99"/>
      <c r="GPJ117" s="99"/>
      <c r="GPK117" s="99"/>
      <c r="GPL117" s="99"/>
      <c r="GPM117" s="99"/>
      <c r="GPN117" s="99"/>
      <c r="GPO117" s="99"/>
      <c r="GPP117" s="99"/>
      <c r="GPQ117" s="99"/>
      <c r="GPR117" s="99"/>
      <c r="GPS117" s="99"/>
      <c r="GPT117" s="99"/>
      <c r="GPU117" s="99"/>
      <c r="GPV117" s="99"/>
      <c r="GPW117" s="99"/>
      <c r="GPX117" s="99"/>
      <c r="GPY117" s="99"/>
      <c r="GPZ117" s="99"/>
      <c r="GQA117" s="99"/>
      <c r="GQB117" s="99"/>
      <c r="GQC117" s="99"/>
      <c r="GQD117" s="99"/>
      <c r="GQE117" s="99"/>
      <c r="GQF117" s="99"/>
      <c r="GQG117" s="99"/>
      <c r="GQH117" s="99"/>
      <c r="GQI117" s="99"/>
      <c r="GQJ117" s="99"/>
      <c r="GQK117" s="99"/>
      <c r="GQL117" s="99"/>
      <c r="GQM117" s="99"/>
      <c r="GQN117" s="99"/>
      <c r="GQO117" s="99"/>
      <c r="GQP117" s="99"/>
      <c r="GQQ117" s="99"/>
      <c r="GQR117" s="99"/>
      <c r="GQS117" s="99"/>
      <c r="GQT117" s="99"/>
      <c r="GQU117" s="99"/>
      <c r="GQV117" s="99"/>
      <c r="GQW117" s="99"/>
      <c r="GQX117" s="99"/>
      <c r="GQY117" s="99"/>
      <c r="GQZ117" s="99"/>
      <c r="GRA117" s="99"/>
      <c r="GRB117" s="99"/>
      <c r="GRC117" s="99"/>
      <c r="GRD117" s="99"/>
      <c r="GRE117" s="99"/>
      <c r="GRF117" s="99"/>
      <c r="GRG117" s="99"/>
      <c r="GRH117" s="99"/>
      <c r="GRI117" s="99"/>
      <c r="GRJ117" s="99"/>
      <c r="GRK117" s="99"/>
      <c r="GRL117" s="99"/>
      <c r="GRM117" s="99"/>
      <c r="GRN117" s="99"/>
      <c r="GRO117" s="99"/>
      <c r="GRP117" s="99"/>
      <c r="GRQ117" s="99"/>
      <c r="GRR117" s="99"/>
      <c r="GRS117" s="99"/>
      <c r="GRT117" s="99"/>
      <c r="GRU117" s="99"/>
      <c r="GRV117" s="99"/>
      <c r="GRW117" s="99"/>
      <c r="GRX117" s="99"/>
      <c r="GRY117" s="99"/>
      <c r="GRZ117" s="99"/>
      <c r="GSA117" s="99"/>
      <c r="GSB117" s="99"/>
      <c r="GSC117" s="99"/>
      <c r="GSD117" s="99"/>
      <c r="GSE117" s="99"/>
      <c r="GSF117" s="99"/>
      <c r="GSG117" s="99"/>
      <c r="GSH117" s="99"/>
      <c r="GSI117" s="99"/>
      <c r="GSJ117" s="99"/>
      <c r="GSK117" s="99"/>
      <c r="GSL117" s="99"/>
      <c r="GSM117" s="99"/>
      <c r="GSN117" s="99"/>
      <c r="GSO117" s="99"/>
      <c r="GSP117" s="99"/>
      <c r="GSQ117" s="99"/>
      <c r="GSR117" s="99"/>
      <c r="GSS117" s="99"/>
      <c r="GST117" s="99"/>
      <c r="GSU117" s="99"/>
      <c r="GSV117" s="99"/>
      <c r="GSW117" s="99"/>
      <c r="GSX117" s="99"/>
      <c r="GSY117" s="99"/>
      <c r="GSZ117" s="99"/>
      <c r="GTA117" s="99"/>
      <c r="GTB117" s="99"/>
      <c r="GTC117" s="99"/>
      <c r="GTD117" s="99"/>
      <c r="GTE117" s="99"/>
      <c r="GTF117" s="99"/>
      <c r="GTG117" s="99"/>
      <c r="GTH117" s="99"/>
      <c r="GTI117" s="99"/>
      <c r="GTJ117" s="99"/>
      <c r="GTK117" s="99"/>
      <c r="GTL117" s="99"/>
      <c r="GTM117" s="99"/>
      <c r="GTN117" s="99"/>
      <c r="GTO117" s="99"/>
      <c r="GTP117" s="99"/>
      <c r="GTQ117" s="99"/>
      <c r="GTR117" s="99"/>
      <c r="GTS117" s="99"/>
      <c r="GTT117" s="99"/>
      <c r="GTU117" s="99"/>
      <c r="GTV117" s="99"/>
      <c r="GTW117" s="99"/>
      <c r="GTX117" s="99"/>
      <c r="GTY117" s="99"/>
      <c r="GTZ117" s="99"/>
      <c r="GUA117" s="99"/>
      <c r="GUB117" s="99"/>
      <c r="GUC117" s="99"/>
      <c r="GUD117" s="99"/>
      <c r="GUE117" s="99"/>
      <c r="GUF117" s="99"/>
      <c r="GUG117" s="99"/>
      <c r="GUH117" s="99"/>
      <c r="GUI117" s="99"/>
      <c r="GUJ117" s="99"/>
      <c r="GUK117" s="99"/>
      <c r="GUL117" s="99"/>
      <c r="GUM117" s="99"/>
      <c r="GUN117" s="99"/>
      <c r="GUO117" s="99"/>
      <c r="GUP117" s="99"/>
      <c r="GUQ117" s="99"/>
      <c r="GUR117" s="99"/>
      <c r="GUS117" s="99"/>
      <c r="GUT117" s="99"/>
      <c r="GUU117" s="99"/>
      <c r="GUV117" s="99"/>
      <c r="GUW117" s="99"/>
      <c r="GUX117" s="99"/>
      <c r="GUY117" s="99"/>
      <c r="GUZ117" s="99"/>
      <c r="GVA117" s="99"/>
      <c r="GVB117" s="99"/>
      <c r="GVC117" s="99"/>
      <c r="GVD117" s="99"/>
      <c r="GVE117" s="99"/>
      <c r="GVF117" s="99"/>
      <c r="GVG117" s="99"/>
      <c r="GVH117" s="99"/>
      <c r="GVI117" s="99"/>
      <c r="GVJ117" s="99"/>
      <c r="GVK117" s="99"/>
      <c r="GVL117" s="99"/>
      <c r="GVM117" s="99"/>
      <c r="GVN117" s="99"/>
      <c r="GVO117" s="99"/>
      <c r="GVP117" s="99"/>
      <c r="GVQ117" s="99"/>
      <c r="GVR117" s="99"/>
      <c r="GVS117" s="99"/>
      <c r="GVT117" s="99"/>
      <c r="GVU117" s="99"/>
      <c r="GVV117" s="99"/>
      <c r="GVW117" s="99"/>
      <c r="GVX117" s="99"/>
      <c r="GVY117" s="99"/>
      <c r="GVZ117" s="99"/>
      <c r="GWA117" s="99"/>
      <c r="GWB117" s="99"/>
      <c r="GWC117" s="99"/>
      <c r="GWD117" s="99"/>
      <c r="GWE117" s="99"/>
      <c r="GWF117" s="99"/>
      <c r="GWG117" s="99"/>
      <c r="GWH117" s="99"/>
      <c r="GWI117" s="99"/>
      <c r="GWJ117" s="99"/>
      <c r="GWK117" s="99"/>
      <c r="GWL117" s="99"/>
      <c r="GWM117" s="99"/>
      <c r="GWN117" s="99"/>
      <c r="GWO117" s="99"/>
      <c r="GWP117" s="99"/>
      <c r="GWQ117" s="99"/>
      <c r="GWR117" s="99"/>
      <c r="GWS117" s="99"/>
      <c r="GWT117" s="99"/>
      <c r="GWU117" s="99"/>
      <c r="GWV117" s="99"/>
      <c r="GWW117" s="99"/>
      <c r="GWX117" s="99"/>
      <c r="GWY117" s="99"/>
      <c r="GWZ117" s="99"/>
      <c r="GXA117" s="99"/>
      <c r="GXB117" s="99"/>
      <c r="GXC117" s="99"/>
      <c r="GXD117" s="99"/>
      <c r="GXE117" s="99"/>
      <c r="GXF117" s="99"/>
      <c r="GXG117" s="99"/>
      <c r="GXH117" s="99"/>
      <c r="GXI117" s="99"/>
      <c r="GXJ117" s="99"/>
      <c r="GXK117" s="99"/>
      <c r="GXL117" s="99"/>
      <c r="GXM117" s="99"/>
      <c r="GXN117" s="99"/>
      <c r="GXO117" s="99"/>
      <c r="GXP117" s="99"/>
      <c r="GXQ117" s="99"/>
      <c r="GXR117" s="99"/>
      <c r="GXS117" s="99"/>
      <c r="GXT117" s="99"/>
      <c r="GXU117" s="99"/>
      <c r="GXV117" s="99"/>
      <c r="GXW117" s="99"/>
      <c r="GXX117" s="99"/>
      <c r="GXY117" s="99"/>
      <c r="GXZ117" s="99"/>
      <c r="GYA117" s="99"/>
      <c r="GYB117" s="99"/>
      <c r="GYC117" s="99"/>
      <c r="GYD117" s="99"/>
      <c r="GYE117" s="99"/>
      <c r="GYF117" s="99"/>
      <c r="GYG117" s="99"/>
      <c r="GYH117" s="99"/>
      <c r="GYI117" s="99"/>
      <c r="GYJ117" s="99"/>
      <c r="GYK117" s="99"/>
      <c r="GYL117" s="99"/>
      <c r="GYM117" s="99"/>
      <c r="GYN117" s="99"/>
      <c r="GYO117" s="99"/>
      <c r="GYP117" s="99"/>
      <c r="GYQ117" s="99"/>
      <c r="GYR117" s="99"/>
      <c r="GYS117" s="99"/>
      <c r="GYT117" s="99"/>
      <c r="GYU117" s="99"/>
      <c r="GYV117" s="99"/>
      <c r="GYW117" s="99"/>
      <c r="GYX117" s="99"/>
      <c r="GYY117" s="99"/>
      <c r="GYZ117" s="99"/>
      <c r="GZA117" s="99"/>
      <c r="GZB117" s="99"/>
      <c r="GZC117" s="99"/>
      <c r="GZD117" s="99"/>
      <c r="GZE117" s="99"/>
      <c r="GZF117" s="99"/>
      <c r="GZG117" s="99"/>
      <c r="GZH117" s="99"/>
      <c r="GZI117" s="99"/>
      <c r="GZJ117" s="99"/>
      <c r="GZK117" s="99"/>
      <c r="GZL117" s="99"/>
      <c r="GZM117" s="99"/>
      <c r="GZN117" s="99"/>
      <c r="GZO117" s="99"/>
      <c r="GZP117" s="99"/>
      <c r="GZQ117" s="99"/>
      <c r="GZR117" s="99"/>
      <c r="GZS117" s="99"/>
      <c r="GZT117" s="99"/>
      <c r="GZU117" s="99"/>
      <c r="GZV117" s="99"/>
      <c r="GZW117" s="99"/>
      <c r="GZX117" s="99"/>
      <c r="GZY117" s="99"/>
      <c r="GZZ117" s="99"/>
      <c r="HAA117" s="99"/>
      <c r="HAB117" s="99"/>
      <c r="HAC117" s="99"/>
      <c r="HAD117" s="99"/>
      <c r="HAE117" s="99"/>
      <c r="HAF117" s="99"/>
      <c r="HAG117" s="99"/>
      <c r="HAH117" s="99"/>
      <c r="HAI117" s="99"/>
      <c r="HAJ117" s="99"/>
      <c r="HAK117" s="99"/>
      <c r="HAL117" s="99"/>
      <c r="HAM117" s="99"/>
      <c r="HAN117" s="99"/>
      <c r="HAO117" s="99"/>
      <c r="HAP117" s="99"/>
      <c r="HAQ117" s="99"/>
      <c r="HAR117" s="99"/>
      <c r="HAS117" s="99"/>
      <c r="HAT117" s="99"/>
      <c r="HAU117" s="99"/>
      <c r="HAV117" s="99"/>
      <c r="HAW117" s="99"/>
      <c r="HAX117" s="99"/>
      <c r="HAY117" s="99"/>
      <c r="HAZ117" s="99"/>
      <c r="HBA117" s="99"/>
      <c r="HBB117" s="99"/>
      <c r="HBC117" s="99"/>
      <c r="HBD117" s="99"/>
      <c r="HBE117" s="99"/>
      <c r="HBF117" s="99"/>
      <c r="HBG117" s="99"/>
      <c r="HBH117" s="99"/>
      <c r="HBI117" s="99"/>
      <c r="HBJ117" s="99"/>
      <c r="HBK117" s="99"/>
      <c r="HBL117" s="99"/>
      <c r="HBM117" s="99"/>
      <c r="HBN117" s="99"/>
      <c r="HBO117" s="99"/>
      <c r="HBP117" s="99"/>
      <c r="HBQ117" s="99"/>
      <c r="HBR117" s="99"/>
      <c r="HBS117" s="99"/>
      <c r="HBT117" s="99"/>
      <c r="HBU117" s="99"/>
      <c r="HBV117" s="99"/>
      <c r="HBW117" s="99"/>
      <c r="HBX117" s="99"/>
      <c r="HBY117" s="99"/>
      <c r="HBZ117" s="99"/>
      <c r="HCA117" s="99"/>
      <c r="HCB117" s="99"/>
      <c r="HCC117" s="99"/>
      <c r="HCD117" s="99"/>
      <c r="HCE117" s="99"/>
      <c r="HCF117" s="99"/>
      <c r="HCG117" s="99"/>
      <c r="HCH117" s="99"/>
      <c r="HCI117" s="99"/>
      <c r="HCJ117" s="99"/>
      <c r="HCK117" s="99"/>
      <c r="HCL117" s="99"/>
      <c r="HCM117" s="99"/>
      <c r="HCN117" s="99"/>
      <c r="HCO117" s="99"/>
      <c r="HCP117" s="99"/>
      <c r="HCQ117" s="99"/>
      <c r="HCR117" s="99"/>
      <c r="HCS117" s="99"/>
      <c r="HCT117" s="99"/>
      <c r="HCU117" s="99"/>
      <c r="HCV117" s="99"/>
      <c r="HCW117" s="99"/>
      <c r="HCX117" s="99"/>
      <c r="HCY117" s="99"/>
      <c r="HCZ117" s="99"/>
      <c r="HDA117" s="99"/>
      <c r="HDB117" s="99"/>
      <c r="HDC117" s="99"/>
      <c r="HDD117" s="99"/>
      <c r="HDE117" s="99"/>
      <c r="HDF117" s="99"/>
      <c r="HDG117" s="99"/>
      <c r="HDH117" s="99"/>
      <c r="HDI117" s="99"/>
      <c r="HDJ117" s="99"/>
      <c r="HDK117" s="99"/>
      <c r="HDL117" s="99"/>
      <c r="HDM117" s="99"/>
      <c r="HDN117" s="99"/>
      <c r="HDO117" s="99"/>
      <c r="HDP117" s="99"/>
      <c r="HDQ117" s="99"/>
      <c r="HDR117" s="99"/>
      <c r="HDS117" s="99"/>
      <c r="HDT117" s="99"/>
      <c r="HDU117" s="99"/>
      <c r="HDV117" s="99"/>
      <c r="HDW117" s="99"/>
      <c r="HDX117" s="99"/>
      <c r="HDY117" s="99"/>
      <c r="HDZ117" s="99"/>
      <c r="HEA117" s="99"/>
      <c r="HEB117" s="99"/>
      <c r="HEC117" s="99"/>
      <c r="HED117" s="99"/>
      <c r="HEE117" s="99"/>
      <c r="HEF117" s="99"/>
      <c r="HEG117" s="99"/>
      <c r="HEH117" s="99"/>
      <c r="HEI117" s="99"/>
      <c r="HEJ117" s="99"/>
      <c r="HEK117" s="99"/>
      <c r="HEL117" s="99"/>
      <c r="HEM117" s="99"/>
      <c r="HEN117" s="99"/>
      <c r="HEO117" s="99"/>
      <c r="HEP117" s="99"/>
      <c r="HEQ117" s="99"/>
      <c r="HER117" s="99"/>
      <c r="HES117" s="99"/>
      <c r="HET117" s="99"/>
      <c r="HEU117" s="99"/>
      <c r="HEV117" s="99"/>
      <c r="HEW117" s="99"/>
      <c r="HEX117" s="99"/>
      <c r="HEY117" s="99"/>
      <c r="HEZ117" s="99"/>
      <c r="HFA117" s="99"/>
      <c r="HFB117" s="99"/>
      <c r="HFC117" s="99"/>
      <c r="HFD117" s="99"/>
      <c r="HFE117" s="99"/>
      <c r="HFF117" s="99"/>
      <c r="HFG117" s="99"/>
      <c r="HFH117" s="99"/>
      <c r="HFI117" s="99"/>
      <c r="HFJ117" s="99"/>
      <c r="HFK117" s="99"/>
      <c r="HFL117" s="99"/>
      <c r="HFM117" s="99"/>
      <c r="HFN117" s="99"/>
      <c r="HFO117" s="99"/>
      <c r="HFP117" s="99"/>
      <c r="HFQ117" s="99"/>
      <c r="HFR117" s="99"/>
      <c r="HFS117" s="99"/>
      <c r="HFT117" s="99"/>
      <c r="HFU117" s="99"/>
      <c r="HFV117" s="99"/>
      <c r="HFW117" s="99"/>
      <c r="HFX117" s="99"/>
      <c r="HFY117" s="99"/>
      <c r="HFZ117" s="99"/>
      <c r="HGA117" s="99"/>
      <c r="HGB117" s="99"/>
      <c r="HGC117" s="99"/>
      <c r="HGD117" s="99"/>
      <c r="HGE117" s="99"/>
      <c r="HGF117" s="99"/>
      <c r="HGG117" s="99"/>
      <c r="HGH117" s="99"/>
      <c r="HGI117" s="99"/>
      <c r="HGJ117" s="99"/>
      <c r="HGK117" s="99"/>
      <c r="HGL117" s="99"/>
      <c r="HGM117" s="99"/>
      <c r="HGN117" s="99"/>
      <c r="HGO117" s="99"/>
      <c r="HGP117" s="99"/>
      <c r="HGQ117" s="99"/>
      <c r="HGR117" s="99"/>
      <c r="HGS117" s="99"/>
      <c r="HGT117" s="99"/>
      <c r="HGU117" s="99"/>
      <c r="HGV117" s="99"/>
      <c r="HGW117" s="99"/>
      <c r="HGX117" s="99"/>
      <c r="HGY117" s="99"/>
      <c r="HGZ117" s="99"/>
      <c r="HHA117" s="99"/>
      <c r="HHB117" s="99"/>
      <c r="HHC117" s="99"/>
      <c r="HHD117" s="99"/>
      <c r="HHE117" s="99"/>
      <c r="HHF117" s="99"/>
      <c r="HHG117" s="99"/>
      <c r="HHH117" s="99"/>
      <c r="HHI117" s="99"/>
      <c r="HHJ117" s="99"/>
      <c r="HHK117" s="99"/>
      <c r="HHL117" s="99"/>
      <c r="HHM117" s="99"/>
      <c r="HHN117" s="99"/>
      <c r="HHO117" s="99"/>
      <c r="HHP117" s="99"/>
      <c r="HHQ117" s="99"/>
      <c r="HHR117" s="99"/>
      <c r="HHS117" s="99"/>
      <c r="HHT117" s="99"/>
      <c r="HHU117" s="99"/>
      <c r="HHV117" s="99"/>
      <c r="HHW117" s="99"/>
      <c r="HHX117" s="99"/>
      <c r="HHY117" s="99"/>
      <c r="HHZ117" s="99"/>
      <c r="HIA117" s="99"/>
      <c r="HIB117" s="99"/>
      <c r="HIC117" s="99"/>
      <c r="HID117" s="99"/>
      <c r="HIE117" s="99"/>
      <c r="HIF117" s="99"/>
      <c r="HIG117" s="99"/>
      <c r="HIH117" s="99"/>
      <c r="HII117" s="99"/>
      <c r="HIJ117" s="99"/>
      <c r="HIK117" s="99"/>
      <c r="HIL117" s="99"/>
      <c r="HIM117" s="99"/>
      <c r="HIN117" s="99"/>
      <c r="HIO117" s="99"/>
      <c r="HIP117" s="99"/>
      <c r="HIQ117" s="99"/>
      <c r="HIR117" s="99"/>
      <c r="HIS117" s="99"/>
      <c r="HIT117" s="99"/>
      <c r="HIU117" s="99"/>
      <c r="HIV117" s="99"/>
      <c r="HIW117" s="99"/>
      <c r="HIX117" s="99"/>
      <c r="HIY117" s="99"/>
      <c r="HIZ117" s="99"/>
      <c r="HJA117" s="99"/>
      <c r="HJB117" s="99"/>
      <c r="HJC117" s="99"/>
      <c r="HJD117" s="99"/>
      <c r="HJE117" s="99"/>
      <c r="HJF117" s="99"/>
      <c r="HJG117" s="99"/>
      <c r="HJH117" s="99"/>
      <c r="HJI117" s="99"/>
      <c r="HJJ117" s="99"/>
      <c r="HJK117" s="99"/>
      <c r="HJL117" s="99"/>
      <c r="HJM117" s="99"/>
      <c r="HJN117" s="99"/>
      <c r="HJO117" s="99"/>
      <c r="HJP117" s="99"/>
      <c r="HJQ117" s="99"/>
      <c r="HJR117" s="99"/>
      <c r="HJS117" s="99"/>
      <c r="HJT117" s="99"/>
      <c r="HJU117" s="99"/>
      <c r="HJV117" s="99"/>
      <c r="HJW117" s="99"/>
      <c r="HJX117" s="99"/>
      <c r="HJY117" s="99"/>
      <c r="HJZ117" s="99"/>
      <c r="HKA117" s="99"/>
      <c r="HKB117" s="99"/>
      <c r="HKC117" s="99"/>
      <c r="HKD117" s="99"/>
      <c r="HKE117" s="99"/>
      <c r="HKF117" s="99"/>
      <c r="HKG117" s="99"/>
      <c r="HKH117" s="99"/>
      <c r="HKI117" s="99"/>
      <c r="HKJ117" s="99"/>
      <c r="HKK117" s="99"/>
      <c r="HKL117" s="99"/>
      <c r="HKM117" s="99"/>
      <c r="HKN117" s="99"/>
      <c r="HKO117" s="99"/>
      <c r="HKP117" s="99"/>
      <c r="HKQ117" s="99"/>
      <c r="HKR117" s="99"/>
      <c r="HKS117" s="99"/>
      <c r="HKT117" s="99"/>
      <c r="HKU117" s="99"/>
      <c r="HKV117" s="99"/>
      <c r="HKW117" s="99"/>
      <c r="HKX117" s="99"/>
      <c r="HKY117" s="99"/>
      <c r="HKZ117" s="99"/>
      <c r="HLA117" s="99"/>
      <c r="HLB117" s="99"/>
      <c r="HLC117" s="99"/>
      <c r="HLD117" s="99"/>
      <c r="HLE117" s="99"/>
      <c r="HLF117" s="99"/>
      <c r="HLG117" s="99"/>
      <c r="HLH117" s="99"/>
      <c r="HLI117" s="99"/>
      <c r="HLJ117" s="99"/>
      <c r="HLK117" s="99"/>
      <c r="HLL117" s="99"/>
      <c r="HLM117" s="99"/>
      <c r="HLN117" s="99"/>
      <c r="HLO117" s="99"/>
      <c r="HLP117" s="99"/>
      <c r="HLQ117" s="99"/>
      <c r="HLR117" s="99"/>
      <c r="HLS117" s="99"/>
      <c r="HLT117" s="99"/>
      <c r="HLU117" s="99"/>
      <c r="HLV117" s="99"/>
      <c r="HLW117" s="99"/>
      <c r="HLX117" s="99"/>
      <c r="HLY117" s="99"/>
      <c r="HLZ117" s="99"/>
      <c r="HMA117" s="99"/>
      <c r="HMB117" s="99"/>
      <c r="HMC117" s="99"/>
      <c r="HMD117" s="99"/>
      <c r="HME117" s="99"/>
      <c r="HMF117" s="99"/>
      <c r="HMG117" s="99"/>
      <c r="HMH117" s="99"/>
      <c r="HMI117" s="99"/>
      <c r="HMJ117" s="99"/>
      <c r="HMK117" s="99"/>
      <c r="HML117" s="99"/>
      <c r="HMM117" s="99"/>
      <c r="HMN117" s="99"/>
      <c r="HMO117" s="99"/>
      <c r="HMP117" s="99"/>
      <c r="HMQ117" s="99"/>
      <c r="HMR117" s="99"/>
      <c r="HMS117" s="99"/>
      <c r="HMT117" s="99"/>
      <c r="HMU117" s="99"/>
      <c r="HMV117" s="99"/>
      <c r="HMW117" s="99"/>
      <c r="HMX117" s="99"/>
      <c r="HMY117" s="99"/>
      <c r="HMZ117" s="99"/>
      <c r="HNA117" s="99"/>
      <c r="HNB117" s="99"/>
      <c r="HNC117" s="99"/>
      <c r="HND117" s="99"/>
      <c r="HNE117" s="99"/>
      <c r="HNF117" s="99"/>
      <c r="HNG117" s="99"/>
      <c r="HNH117" s="99"/>
      <c r="HNI117" s="99"/>
      <c r="HNJ117" s="99"/>
      <c r="HNK117" s="99"/>
      <c r="HNL117" s="99"/>
      <c r="HNM117" s="99"/>
      <c r="HNN117" s="99"/>
      <c r="HNO117" s="99"/>
      <c r="HNP117" s="99"/>
      <c r="HNQ117" s="99"/>
      <c r="HNR117" s="99"/>
      <c r="HNS117" s="99"/>
      <c r="HNT117" s="99"/>
      <c r="HNU117" s="99"/>
      <c r="HNV117" s="99"/>
      <c r="HNW117" s="99"/>
      <c r="HNX117" s="99"/>
      <c r="HNY117" s="99"/>
      <c r="HNZ117" s="99"/>
      <c r="HOA117" s="99"/>
      <c r="HOB117" s="99"/>
      <c r="HOC117" s="99"/>
      <c r="HOD117" s="99"/>
      <c r="HOE117" s="99"/>
      <c r="HOF117" s="99"/>
      <c r="HOG117" s="99"/>
      <c r="HOH117" s="99"/>
      <c r="HOI117" s="99"/>
      <c r="HOJ117" s="99"/>
      <c r="HOK117" s="99"/>
      <c r="HOL117" s="99"/>
      <c r="HOM117" s="99"/>
      <c r="HON117" s="99"/>
      <c r="HOO117" s="99"/>
      <c r="HOP117" s="99"/>
      <c r="HOQ117" s="99"/>
      <c r="HOR117" s="99"/>
      <c r="HOS117" s="99"/>
      <c r="HOT117" s="99"/>
      <c r="HOU117" s="99"/>
      <c r="HOV117" s="99"/>
      <c r="HOW117" s="99"/>
      <c r="HOX117" s="99"/>
      <c r="HOY117" s="99"/>
      <c r="HOZ117" s="99"/>
      <c r="HPA117" s="99"/>
      <c r="HPB117" s="99"/>
      <c r="HPC117" s="99"/>
      <c r="HPD117" s="99"/>
      <c r="HPE117" s="99"/>
      <c r="HPF117" s="99"/>
      <c r="HPG117" s="99"/>
      <c r="HPH117" s="99"/>
      <c r="HPI117" s="99"/>
      <c r="HPJ117" s="99"/>
      <c r="HPK117" s="99"/>
      <c r="HPL117" s="99"/>
      <c r="HPM117" s="99"/>
      <c r="HPN117" s="99"/>
      <c r="HPO117" s="99"/>
      <c r="HPP117" s="99"/>
      <c r="HPQ117" s="99"/>
      <c r="HPR117" s="99"/>
      <c r="HPS117" s="99"/>
      <c r="HPT117" s="99"/>
      <c r="HPU117" s="99"/>
      <c r="HPV117" s="99"/>
      <c r="HPW117" s="99"/>
      <c r="HPX117" s="99"/>
      <c r="HPY117" s="99"/>
      <c r="HPZ117" s="99"/>
      <c r="HQA117" s="99"/>
      <c r="HQB117" s="99"/>
      <c r="HQC117" s="99"/>
      <c r="HQD117" s="99"/>
      <c r="HQE117" s="99"/>
      <c r="HQF117" s="99"/>
      <c r="HQG117" s="99"/>
      <c r="HQH117" s="99"/>
      <c r="HQI117" s="99"/>
      <c r="HQJ117" s="99"/>
      <c r="HQK117" s="99"/>
      <c r="HQL117" s="99"/>
      <c r="HQM117" s="99"/>
      <c r="HQN117" s="99"/>
      <c r="HQO117" s="99"/>
      <c r="HQP117" s="99"/>
      <c r="HQQ117" s="99"/>
      <c r="HQR117" s="99"/>
      <c r="HQS117" s="99"/>
      <c r="HQT117" s="99"/>
      <c r="HQU117" s="99"/>
      <c r="HQV117" s="99"/>
      <c r="HQW117" s="99"/>
      <c r="HQX117" s="99"/>
      <c r="HQY117" s="99"/>
      <c r="HQZ117" s="99"/>
      <c r="HRA117" s="99"/>
      <c r="HRB117" s="99"/>
      <c r="HRC117" s="99"/>
      <c r="HRD117" s="99"/>
      <c r="HRE117" s="99"/>
      <c r="HRF117" s="99"/>
      <c r="HRG117" s="99"/>
      <c r="HRH117" s="99"/>
      <c r="HRI117" s="99"/>
      <c r="HRJ117" s="99"/>
      <c r="HRK117" s="99"/>
      <c r="HRL117" s="99"/>
      <c r="HRM117" s="99"/>
      <c r="HRN117" s="99"/>
      <c r="HRO117" s="99"/>
      <c r="HRP117" s="99"/>
      <c r="HRQ117" s="99"/>
      <c r="HRR117" s="99"/>
      <c r="HRS117" s="99"/>
      <c r="HRT117" s="99"/>
      <c r="HRU117" s="99"/>
      <c r="HRV117" s="99"/>
      <c r="HRW117" s="99"/>
      <c r="HRX117" s="99"/>
      <c r="HRY117" s="99"/>
      <c r="HRZ117" s="99"/>
      <c r="HSA117" s="99"/>
      <c r="HSB117" s="99"/>
      <c r="HSC117" s="99"/>
      <c r="HSD117" s="99"/>
      <c r="HSE117" s="99"/>
      <c r="HSF117" s="99"/>
      <c r="HSG117" s="99"/>
      <c r="HSH117" s="99"/>
      <c r="HSI117" s="99"/>
      <c r="HSJ117" s="99"/>
      <c r="HSK117" s="99"/>
      <c r="HSL117" s="99"/>
      <c r="HSM117" s="99"/>
      <c r="HSN117" s="99"/>
      <c r="HSO117" s="99"/>
      <c r="HSP117" s="99"/>
      <c r="HSQ117" s="99"/>
      <c r="HSR117" s="99"/>
      <c r="HSS117" s="99"/>
      <c r="HST117" s="99"/>
      <c r="HSU117" s="99"/>
      <c r="HSV117" s="99"/>
      <c r="HSW117" s="99"/>
      <c r="HSX117" s="99"/>
      <c r="HSY117" s="99"/>
      <c r="HSZ117" s="99"/>
      <c r="HTA117" s="99"/>
      <c r="HTB117" s="99"/>
      <c r="HTC117" s="99"/>
      <c r="HTD117" s="99"/>
      <c r="HTE117" s="99"/>
      <c r="HTF117" s="99"/>
      <c r="HTG117" s="99"/>
      <c r="HTH117" s="99"/>
      <c r="HTI117" s="99"/>
      <c r="HTJ117" s="99"/>
      <c r="HTK117" s="99"/>
      <c r="HTL117" s="99"/>
      <c r="HTM117" s="99"/>
      <c r="HTN117" s="99"/>
      <c r="HTO117" s="99"/>
      <c r="HTP117" s="99"/>
      <c r="HTQ117" s="99"/>
      <c r="HTR117" s="99"/>
      <c r="HTS117" s="99"/>
      <c r="HTT117" s="99"/>
      <c r="HTU117" s="99"/>
      <c r="HTV117" s="99"/>
      <c r="HTW117" s="99"/>
      <c r="HTX117" s="99"/>
      <c r="HTY117" s="99"/>
      <c r="HTZ117" s="99"/>
      <c r="HUA117" s="99"/>
      <c r="HUB117" s="99"/>
      <c r="HUC117" s="99"/>
      <c r="HUD117" s="99"/>
      <c r="HUE117" s="99"/>
      <c r="HUF117" s="99"/>
      <c r="HUG117" s="99"/>
      <c r="HUH117" s="99"/>
      <c r="HUI117" s="99"/>
      <c r="HUJ117" s="99"/>
      <c r="HUK117" s="99"/>
      <c r="HUL117" s="99"/>
      <c r="HUM117" s="99"/>
      <c r="HUN117" s="99"/>
      <c r="HUO117" s="99"/>
      <c r="HUP117" s="99"/>
      <c r="HUQ117" s="99"/>
      <c r="HUR117" s="99"/>
      <c r="HUS117" s="99"/>
      <c r="HUT117" s="99"/>
      <c r="HUU117" s="99"/>
      <c r="HUV117" s="99"/>
      <c r="HUW117" s="99"/>
      <c r="HUX117" s="99"/>
      <c r="HUY117" s="99"/>
      <c r="HUZ117" s="99"/>
      <c r="HVA117" s="99"/>
      <c r="HVB117" s="99"/>
      <c r="HVC117" s="99"/>
      <c r="HVD117" s="99"/>
      <c r="HVE117" s="99"/>
      <c r="HVF117" s="99"/>
      <c r="HVG117" s="99"/>
      <c r="HVH117" s="99"/>
      <c r="HVI117" s="99"/>
      <c r="HVJ117" s="99"/>
      <c r="HVK117" s="99"/>
      <c r="HVL117" s="99"/>
      <c r="HVM117" s="99"/>
      <c r="HVN117" s="99"/>
      <c r="HVO117" s="99"/>
      <c r="HVP117" s="99"/>
      <c r="HVQ117" s="99"/>
      <c r="HVR117" s="99"/>
      <c r="HVS117" s="99"/>
      <c r="HVT117" s="99"/>
      <c r="HVU117" s="99"/>
      <c r="HVV117" s="99"/>
      <c r="HVW117" s="99"/>
      <c r="HVX117" s="99"/>
      <c r="HVY117" s="99"/>
      <c r="HVZ117" s="99"/>
      <c r="HWA117" s="99"/>
      <c r="HWB117" s="99"/>
      <c r="HWC117" s="99"/>
      <c r="HWD117" s="99"/>
      <c r="HWE117" s="99"/>
      <c r="HWF117" s="99"/>
      <c r="HWG117" s="99"/>
      <c r="HWH117" s="99"/>
      <c r="HWI117" s="99"/>
      <c r="HWJ117" s="99"/>
      <c r="HWK117" s="99"/>
      <c r="HWL117" s="99"/>
      <c r="HWM117" s="99"/>
      <c r="HWN117" s="99"/>
      <c r="HWO117" s="99"/>
      <c r="HWP117" s="99"/>
      <c r="HWQ117" s="99"/>
      <c r="HWR117" s="99"/>
      <c r="HWS117" s="99"/>
      <c r="HWT117" s="99"/>
      <c r="HWU117" s="99"/>
      <c r="HWV117" s="99"/>
      <c r="HWW117" s="99"/>
      <c r="HWX117" s="99"/>
      <c r="HWY117" s="99"/>
      <c r="HWZ117" s="99"/>
      <c r="HXA117" s="99"/>
      <c r="HXB117" s="99"/>
      <c r="HXC117" s="99"/>
      <c r="HXD117" s="99"/>
      <c r="HXE117" s="99"/>
      <c r="HXF117" s="99"/>
      <c r="HXG117" s="99"/>
      <c r="HXH117" s="99"/>
      <c r="HXI117" s="99"/>
      <c r="HXJ117" s="99"/>
      <c r="HXK117" s="99"/>
      <c r="HXL117" s="99"/>
      <c r="HXM117" s="99"/>
      <c r="HXN117" s="99"/>
      <c r="HXO117" s="99"/>
      <c r="HXP117" s="99"/>
      <c r="HXQ117" s="99"/>
      <c r="HXR117" s="99"/>
      <c r="HXS117" s="99"/>
      <c r="HXT117" s="99"/>
      <c r="HXU117" s="99"/>
      <c r="HXV117" s="99"/>
      <c r="HXW117" s="99"/>
      <c r="HXX117" s="99"/>
      <c r="HXY117" s="99"/>
      <c r="HXZ117" s="99"/>
      <c r="HYA117" s="99"/>
      <c r="HYB117" s="99"/>
      <c r="HYC117" s="99"/>
      <c r="HYD117" s="99"/>
      <c r="HYE117" s="99"/>
      <c r="HYF117" s="99"/>
      <c r="HYG117" s="99"/>
      <c r="HYH117" s="99"/>
      <c r="HYI117" s="99"/>
      <c r="HYJ117" s="99"/>
      <c r="HYK117" s="99"/>
      <c r="HYL117" s="99"/>
      <c r="HYM117" s="99"/>
      <c r="HYN117" s="99"/>
      <c r="HYO117" s="99"/>
      <c r="HYP117" s="99"/>
      <c r="HYQ117" s="99"/>
      <c r="HYR117" s="99"/>
      <c r="HYS117" s="99"/>
      <c r="HYT117" s="99"/>
      <c r="HYU117" s="99"/>
      <c r="HYV117" s="99"/>
      <c r="HYW117" s="99"/>
      <c r="HYX117" s="99"/>
      <c r="HYY117" s="99"/>
      <c r="HYZ117" s="99"/>
      <c r="HZA117" s="99"/>
      <c r="HZB117" s="99"/>
      <c r="HZC117" s="99"/>
      <c r="HZD117" s="99"/>
      <c r="HZE117" s="99"/>
      <c r="HZF117" s="99"/>
      <c r="HZG117" s="99"/>
      <c r="HZH117" s="99"/>
      <c r="HZI117" s="99"/>
      <c r="HZJ117" s="99"/>
      <c r="HZK117" s="99"/>
      <c r="HZL117" s="99"/>
      <c r="HZM117" s="99"/>
      <c r="HZN117" s="99"/>
      <c r="HZO117" s="99"/>
      <c r="HZP117" s="99"/>
      <c r="HZQ117" s="99"/>
      <c r="HZR117" s="99"/>
      <c r="HZS117" s="99"/>
      <c r="HZT117" s="99"/>
      <c r="HZU117" s="99"/>
      <c r="HZV117" s="99"/>
      <c r="HZW117" s="99"/>
      <c r="HZX117" s="99"/>
      <c r="HZY117" s="99"/>
      <c r="HZZ117" s="99"/>
      <c r="IAA117" s="99"/>
      <c r="IAB117" s="99"/>
      <c r="IAC117" s="99"/>
      <c r="IAD117" s="99"/>
      <c r="IAE117" s="99"/>
      <c r="IAF117" s="99"/>
      <c r="IAG117" s="99"/>
      <c r="IAH117" s="99"/>
      <c r="IAI117" s="99"/>
      <c r="IAJ117" s="99"/>
      <c r="IAK117" s="99"/>
      <c r="IAL117" s="99"/>
      <c r="IAM117" s="99"/>
      <c r="IAN117" s="99"/>
      <c r="IAO117" s="99"/>
      <c r="IAP117" s="99"/>
      <c r="IAQ117" s="99"/>
      <c r="IAR117" s="99"/>
      <c r="IAS117" s="99"/>
      <c r="IAT117" s="99"/>
      <c r="IAU117" s="99"/>
      <c r="IAV117" s="99"/>
      <c r="IAW117" s="99"/>
      <c r="IAX117" s="99"/>
      <c r="IAY117" s="99"/>
      <c r="IAZ117" s="99"/>
      <c r="IBA117" s="99"/>
      <c r="IBB117" s="99"/>
      <c r="IBC117" s="99"/>
      <c r="IBD117" s="99"/>
      <c r="IBE117" s="99"/>
      <c r="IBF117" s="99"/>
      <c r="IBG117" s="99"/>
      <c r="IBH117" s="99"/>
      <c r="IBI117" s="99"/>
      <c r="IBJ117" s="99"/>
      <c r="IBK117" s="99"/>
      <c r="IBL117" s="99"/>
      <c r="IBM117" s="99"/>
      <c r="IBN117" s="99"/>
      <c r="IBO117" s="99"/>
      <c r="IBP117" s="99"/>
      <c r="IBQ117" s="99"/>
      <c r="IBR117" s="99"/>
      <c r="IBS117" s="99"/>
      <c r="IBT117" s="99"/>
      <c r="IBU117" s="99"/>
      <c r="IBV117" s="99"/>
      <c r="IBW117" s="99"/>
      <c r="IBX117" s="99"/>
      <c r="IBY117" s="99"/>
      <c r="IBZ117" s="99"/>
      <c r="ICA117" s="99"/>
      <c r="ICB117" s="99"/>
      <c r="ICC117" s="99"/>
      <c r="ICD117" s="99"/>
      <c r="ICE117" s="99"/>
      <c r="ICF117" s="99"/>
      <c r="ICG117" s="99"/>
      <c r="ICH117" s="99"/>
      <c r="ICI117" s="99"/>
      <c r="ICJ117" s="99"/>
      <c r="ICK117" s="99"/>
      <c r="ICL117" s="99"/>
      <c r="ICM117" s="99"/>
      <c r="ICN117" s="99"/>
      <c r="ICO117" s="99"/>
      <c r="ICP117" s="99"/>
      <c r="ICQ117" s="99"/>
      <c r="ICR117" s="99"/>
      <c r="ICS117" s="99"/>
      <c r="ICT117" s="99"/>
      <c r="ICU117" s="99"/>
      <c r="ICV117" s="99"/>
      <c r="ICW117" s="99"/>
      <c r="ICX117" s="99"/>
      <c r="ICY117" s="99"/>
      <c r="ICZ117" s="99"/>
      <c r="IDA117" s="99"/>
      <c r="IDB117" s="99"/>
      <c r="IDC117" s="99"/>
      <c r="IDD117" s="99"/>
      <c r="IDE117" s="99"/>
      <c r="IDF117" s="99"/>
      <c r="IDG117" s="99"/>
      <c r="IDH117" s="99"/>
      <c r="IDI117" s="99"/>
      <c r="IDJ117" s="99"/>
      <c r="IDK117" s="99"/>
      <c r="IDL117" s="99"/>
      <c r="IDM117" s="99"/>
      <c r="IDN117" s="99"/>
      <c r="IDO117" s="99"/>
      <c r="IDP117" s="99"/>
      <c r="IDQ117" s="99"/>
      <c r="IDR117" s="99"/>
      <c r="IDS117" s="99"/>
      <c r="IDT117" s="99"/>
      <c r="IDU117" s="99"/>
      <c r="IDV117" s="99"/>
      <c r="IDW117" s="99"/>
      <c r="IDX117" s="99"/>
      <c r="IDY117" s="99"/>
      <c r="IDZ117" s="99"/>
      <c r="IEA117" s="99"/>
      <c r="IEB117" s="99"/>
      <c r="IEC117" s="99"/>
      <c r="IED117" s="99"/>
      <c r="IEE117" s="99"/>
      <c r="IEF117" s="99"/>
      <c r="IEG117" s="99"/>
      <c r="IEH117" s="99"/>
      <c r="IEI117" s="99"/>
      <c r="IEJ117" s="99"/>
      <c r="IEK117" s="99"/>
      <c r="IEL117" s="99"/>
      <c r="IEM117" s="99"/>
      <c r="IEN117" s="99"/>
      <c r="IEO117" s="99"/>
      <c r="IEP117" s="99"/>
      <c r="IEQ117" s="99"/>
      <c r="IER117" s="99"/>
      <c r="IES117" s="99"/>
      <c r="IET117" s="99"/>
      <c r="IEU117" s="99"/>
      <c r="IEV117" s="99"/>
      <c r="IEW117" s="99"/>
      <c r="IEX117" s="99"/>
      <c r="IEY117" s="99"/>
      <c r="IEZ117" s="99"/>
      <c r="IFA117" s="99"/>
      <c r="IFB117" s="99"/>
      <c r="IFC117" s="99"/>
      <c r="IFD117" s="99"/>
      <c r="IFE117" s="99"/>
      <c r="IFF117" s="99"/>
      <c r="IFG117" s="99"/>
      <c r="IFH117" s="99"/>
      <c r="IFI117" s="99"/>
      <c r="IFJ117" s="99"/>
      <c r="IFK117" s="99"/>
      <c r="IFL117" s="99"/>
      <c r="IFM117" s="99"/>
      <c r="IFN117" s="99"/>
      <c r="IFO117" s="99"/>
      <c r="IFP117" s="99"/>
      <c r="IFQ117" s="99"/>
      <c r="IFR117" s="99"/>
      <c r="IFS117" s="99"/>
      <c r="IFT117" s="99"/>
      <c r="IFU117" s="99"/>
      <c r="IFV117" s="99"/>
      <c r="IFW117" s="99"/>
      <c r="IFX117" s="99"/>
      <c r="IFY117" s="99"/>
      <c r="IFZ117" s="99"/>
      <c r="IGA117" s="99"/>
      <c r="IGB117" s="99"/>
      <c r="IGC117" s="99"/>
      <c r="IGD117" s="99"/>
      <c r="IGE117" s="99"/>
      <c r="IGF117" s="99"/>
      <c r="IGG117" s="99"/>
      <c r="IGH117" s="99"/>
      <c r="IGI117" s="99"/>
      <c r="IGJ117" s="99"/>
      <c r="IGK117" s="99"/>
      <c r="IGL117" s="99"/>
      <c r="IGM117" s="99"/>
      <c r="IGN117" s="99"/>
      <c r="IGO117" s="99"/>
      <c r="IGP117" s="99"/>
      <c r="IGQ117" s="99"/>
      <c r="IGR117" s="99"/>
      <c r="IGS117" s="99"/>
      <c r="IGT117" s="99"/>
      <c r="IGU117" s="99"/>
      <c r="IGV117" s="99"/>
      <c r="IGW117" s="99"/>
      <c r="IGX117" s="99"/>
      <c r="IGY117" s="99"/>
      <c r="IGZ117" s="99"/>
      <c r="IHA117" s="99"/>
      <c r="IHB117" s="99"/>
      <c r="IHC117" s="99"/>
      <c r="IHD117" s="99"/>
      <c r="IHE117" s="99"/>
      <c r="IHF117" s="99"/>
      <c r="IHG117" s="99"/>
      <c r="IHH117" s="99"/>
      <c r="IHI117" s="99"/>
      <c r="IHJ117" s="99"/>
      <c r="IHK117" s="99"/>
      <c r="IHL117" s="99"/>
      <c r="IHM117" s="99"/>
      <c r="IHN117" s="99"/>
      <c r="IHO117" s="99"/>
      <c r="IHP117" s="99"/>
      <c r="IHQ117" s="99"/>
      <c r="IHR117" s="99"/>
      <c r="IHS117" s="99"/>
      <c r="IHT117" s="99"/>
      <c r="IHU117" s="99"/>
      <c r="IHV117" s="99"/>
      <c r="IHW117" s="99"/>
      <c r="IHX117" s="99"/>
      <c r="IHY117" s="99"/>
      <c r="IHZ117" s="99"/>
      <c r="IIA117" s="99"/>
      <c r="IIB117" s="99"/>
      <c r="IIC117" s="99"/>
      <c r="IID117" s="99"/>
      <c r="IIE117" s="99"/>
      <c r="IIF117" s="99"/>
      <c r="IIG117" s="99"/>
      <c r="IIH117" s="99"/>
      <c r="III117" s="99"/>
      <c r="IIJ117" s="99"/>
      <c r="IIK117" s="99"/>
      <c r="IIL117" s="99"/>
      <c r="IIM117" s="99"/>
      <c r="IIN117" s="99"/>
      <c r="IIO117" s="99"/>
      <c r="IIP117" s="99"/>
      <c r="IIQ117" s="99"/>
      <c r="IIR117" s="99"/>
      <c r="IIS117" s="99"/>
      <c r="IIT117" s="99"/>
      <c r="IIU117" s="99"/>
      <c r="IIV117" s="99"/>
      <c r="IIW117" s="99"/>
      <c r="IIX117" s="99"/>
      <c r="IIY117" s="99"/>
      <c r="IIZ117" s="99"/>
      <c r="IJA117" s="99"/>
      <c r="IJB117" s="99"/>
      <c r="IJC117" s="99"/>
      <c r="IJD117" s="99"/>
      <c r="IJE117" s="99"/>
      <c r="IJF117" s="99"/>
      <c r="IJG117" s="99"/>
      <c r="IJH117" s="99"/>
      <c r="IJI117" s="99"/>
      <c r="IJJ117" s="99"/>
      <c r="IJK117" s="99"/>
      <c r="IJL117" s="99"/>
      <c r="IJM117" s="99"/>
      <c r="IJN117" s="99"/>
      <c r="IJO117" s="99"/>
      <c r="IJP117" s="99"/>
      <c r="IJQ117" s="99"/>
      <c r="IJR117" s="99"/>
      <c r="IJS117" s="99"/>
      <c r="IJT117" s="99"/>
      <c r="IJU117" s="99"/>
      <c r="IJV117" s="99"/>
      <c r="IJW117" s="99"/>
      <c r="IJX117" s="99"/>
      <c r="IJY117" s="99"/>
      <c r="IJZ117" s="99"/>
      <c r="IKA117" s="99"/>
      <c r="IKB117" s="99"/>
      <c r="IKC117" s="99"/>
      <c r="IKD117" s="99"/>
      <c r="IKE117" s="99"/>
      <c r="IKF117" s="99"/>
      <c r="IKG117" s="99"/>
      <c r="IKH117" s="99"/>
      <c r="IKI117" s="99"/>
      <c r="IKJ117" s="99"/>
      <c r="IKK117" s="99"/>
      <c r="IKL117" s="99"/>
      <c r="IKM117" s="99"/>
      <c r="IKN117" s="99"/>
      <c r="IKO117" s="99"/>
      <c r="IKP117" s="99"/>
      <c r="IKQ117" s="99"/>
      <c r="IKR117" s="99"/>
      <c r="IKS117" s="99"/>
      <c r="IKT117" s="99"/>
      <c r="IKU117" s="99"/>
      <c r="IKV117" s="99"/>
      <c r="IKW117" s="99"/>
      <c r="IKX117" s="99"/>
      <c r="IKY117" s="99"/>
      <c r="IKZ117" s="99"/>
      <c r="ILA117" s="99"/>
      <c r="ILB117" s="99"/>
      <c r="ILC117" s="99"/>
      <c r="ILD117" s="99"/>
      <c r="ILE117" s="99"/>
      <c r="ILF117" s="99"/>
      <c r="ILG117" s="99"/>
      <c r="ILH117" s="99"/>
      <c r="ILI117" s="99"/>
      <c r="ILJ117" s="99"/>
      <c r="ILK117" s="99"/>
      <c r="ILL117" s="99"/>
      <c r="ILM117" s="99"/>
      <c r="ILN117" s="99"/>
      <c r="ILO117" s="99"/>
      <c r="ILP117" s="99"/>
      <c r="ILQ117" s="99"/>
      <c r="ILR117" s="99"/>
      <c r="ILS117" s="99"/>
      <c r="ILT117" s="99"/>
      <c r="ILU117" s="99"/>
      <c r="ILV117" s="99"/>
      <c r="ILW117" s="99"/>
      <c r="ILX117" s="99"/>
      <c r="ILY117" s="99"/>
      <c r="ILZ117" s="99"/>
      <c r="IMA117" s="99"/>
      <c r="IMB117" s="99"/>
      <c r="IMC117" s="99"/>
      <c r="IMD117" s="99"/>
      <c r="IME117" s="99"/>
      <c r="IMF117" s="99"/>
      <c r="IMG117" s="99"/>
      <c r="IMH117" s="99"/>
      <c r="IMI117" s="99"/>
      <c r="IMJ117" s="99"/>
      <c r="IMK117" s="99"/>
      <c r="IML117" s="99"/>
      <c r="IMM117" s="99"/>
      <c r="IMN117" s="99"/>
      <c r="IMO117" s="99"/>
      <c r="IMP117" s="99"/>
      <c r="IMQ117" s="99"/>
      <c r="IMR117" s="99"/>
      <c r="IMS117" s="99"/>
      <c r="IMT117" s="99"/>
      <c r="IMU117" s="99"/>
      <c r="IMV117" s="99"/>
      <c r="IMW117" s="99"/>
      <c r="IMX117" s="99"/>
      <c r="IMY117" s="99"/>
      <c r="IMZ117" s="99"/>
      <c r="INA117" s="99"/>
      <c r="INB117" s="99"/>
      <c r="INC117" s="99"/>
      <c r="IND117" s="99"/>
      <c r="INE117" s="99"/>
      <c r="INF117" s="99"/>
      <c r="ING117" s="99"/>
      <c r="INH117" s="99"/>
      <c r="INI117" s="99"/>
      <c r="INJ117" s="99"/>
      <c r="INK117" s="99"/>
      <c r="INL117" s="99"/>
      <c r="INM117" s="99"/>
      <c r="INN117" s="99"/>
      <c r="INO117" s="99"/>
      <c r="INP117" s="99"/>
      <c r="INQ117" s="99"/>
      <c r="INR117" s="99"/>
      <c r="INS117" s="99"/>
      <c r="INT117" s="99"/>
      <c r="INU117" s="99"/>
      <c r="INV117" s="99"/>
      <c r="INW117" s="99"/>
      <c r="INX117" s="99"/>
      <c r="INY117" s="99"/>
      <c r="INZ117" s="99"/>
      <c r="IOA117" s="99"/>
      <c r="IOB117" s="99"/>
      <c r="IOC117" s="99"/>
      <c r="IOD117" s="99"/>
      <c r="IOE117" s="99"/>
      <c r="IOF117" s="99"/>
      <c r="IOG117" s="99"/>
      <c r="IOH117" s="99"/>
      <c r="IOI117" s="99"/>
      <c r="IOJ117" s="99"/>
      <c r="IOK117" s="99"/>
      <c r="IOL117" s="99"/>
      <c r="IOM117" s="99"/>
      <c r="ION117" s="99"/>
      <c r="IOO117" s="99"/>
      <c r="IOP117" s="99"/>
      <c r="IOQ117" s="99"/>
      <c r="IOR117" s="99"/>
      <c r="IOS117" s="99"/>
      <c r="IOT117" s="99"/>
      <c r="IOU117" s="99"/>
      <c r="IOV117" s="99"/>
      <c r="IOW117" s="99"/>
      <c r="IOX117" s="99"/>
      <c r="IOY117" s="99"/>
      <c r="IOZ117" s="99"/>
      <c r="IPA117" s="99"/>
      <c r="IPB117" s="99"/>
      <c r="IPC117" s="99"/>
      <c r="IPD117" s="99"/>
      <c r="IPE117" s="99"/>
      <c r="IPF117" s="99"/>
      <c r="IPG117" s="99"/>
      <c r="IPH117" s="99"/>
      <c r="IPI117" s="99"/>
      <c r="IPJ117" s="99"/>
      <c r="IPK117" s="99"/>
      <c r="IPL117" s="99"/>
      <c r="IPM117" s="99"/>
      <c r="IPN117" s="99"/>
      <c r="IPO117" s="99"/>
      <c r="IPP117" s="99"/>
      <c r="IPQ117" s="99"/>
      <c r="IPR117" s="99"/>
      <c r="IPS117" s="99"/>
      <c r="IPT117" s="99"/>
      <c r="IPU117" s="99"/>
      <c r="IPV117" s="99"/>
      <c r="IPW117" s="99"/>
      <c r="IPX117" s="99"/>
      <c r="IPY117" s="99"/>
      <c r="IPZ117" s="99"/>
      <c r="IQA117" s="99"/>
      <c r="IQB117" s="99"/>
      <c r="IQC117" s="99"/>
      <c r="IQD117" s="99"/>
      <c r="IQE117" s="99"/>
      <c r="IQF117" s="99"/>
      <c r="IQG117" s="99"/>
      <c r="IQH117" s="99"/>
      <c r="IQI117" s="99"/>
      <c r="IQJ117" s="99"/>
      <c r="IQK117" s="99"/>
      <c r="IQL117" s="99"/>
      <c r="IQM117" s="99"/>
      <c r="IQN117" s="99"/>
      <c r="IQO117" s="99"/>
      <c r="IQP117" s="99"/>
      <c r="IQQ117" s="99"/>
      <c r="IQR117" s="99"/>
      <c r="IQS117" s="99"/>
      <c r="IQT117" s="99"/>
      <c r="IQU117" s="99"/>
      <c r="IQV117" s="99"/>
      <c r="IQW117" s="99"/>
      <c r="IQX117" s="99"/>
      <c r="IQY117" s="99"/>
      <c r="IQZ117" s="99"/>
      <c r="IRA117" s="99"/>
      <c r="IRB117" s="99"/>
      <c r="IRC117" s="99"/>
      <c r="IRD117" s="99"/>
      <c r="IRE117" s="99"/>
      <c r="IRF117" s="99"/>
      <c r="IRG117" s="99"/>
      <c r="IRH117" s="99"/>
      <c r="IRI117" s="99"/>
      <c r="IRJ117" s="99"/>
      <c r="IRK117" s="99"/>
      <c r="IRL117" s="99"/>
      <c r="IRM117" s="99"/>
      <c r="IRN117" s="99"/>
      <c r="IRO117" s="99"/>
      <c r="IRP117" s="99"/>
      <c r="IRQ117" s="99"/>
      <c r="IRR117" s="99"/>
      <c r="IRS117" s="99"/>
      <c r="IRT117" s="99"/>
      <c r="IRU117" s="99"/>
      <c r="IRV117" s="99"/>
      <c r="IRW117" s="99"/>
      <c r="IRX117" s="99"/>
      <c r="IRY117" s="99"/>
      <c r="IRZ117" s="99"/>
      <c r="ISA117" s="99"/>
      <c r="ISB117" s="99"/>
      <c r="ISC117" s="99"/>
      <c r="ISD117" s="99"/>
      <c r="ISE117" s="99"/>
      <c r="ISF117" s="99"/>
      <c r="ISG117" s="99"/>
      <c r="ISH117" s="99"/>
      <c r="ISI117" s="99"/>
      <c r="ISJ117" s="99"/>
      <c r="ISK117" s="99"/>
      <c r="ISL117" s="99"/>
      <c r="ISM117" s="99"/>
      <c r="ISN117" s="99"/>
      <c r="ISO117" s="99"/>
      <c r="ISP117" s="99"/>
      <c r="ISQ117" s="99"/>
      <c r="ISR117" s="99"/>
      <c r="ISS117" s="99"/>
      <c r="IST117" s="99"/>
      <c r="ISU117" s="99"/>
      <c r="ISV117" s="99"/>
      <c r="ISW117" s="99"/>
      <c r="ISX117" s="99"/>
      <c r="ISY117" s="99"/>
      <c r="ISZ117" s="99"/>
      <c r="ITA117" s="99"/>
      <c r="ITB117" s="99"/>
      <c r="ITC117" s="99"/>
      <c r="ITD117" s="99"/>
      <c r="ITE117" s="99"/>
      <c r="ITF117" s="99"/>
      <c r="ITG117" s="99"/>
      <c r="ITH117" s="99"/>
      <c r="ITI117" s="99"/>
      <c r="ITJ117" s="99"/>
      <c r="ITK117" s="99"/>
      <c r="ITL117" s="99"/>
      <c r="ITM117" s="99"/>
      <c r="ITN117" s="99"/>
      <c r="ITO117" s="99"/>
      <c r="ITP117" s="99"/>
      <c r="ITQ117" s="99"/>
      <c r="ITR117" s="99"/>
      <c r="ITS117" s="99"/>
      <c r="ITT117" s="99"/>
      <c r="ITU117" s="99"/>
      <c r="ITV117" s="99"/>
      <c r="ITW117" s="99"/>
      <c r="ITX117" s="99"/>
      <c r="ITY117" s="99"/>
      <c r="ITZ117" s="99"/>
      <c r="IUA117" s="99"/>
      <c r="IUB117" s="99"/>
      <c r="IUC117" s="99"/>
      <c r="IUD117" s="99"/>
      <c r="IUE117" s="99"/>
      <c r="IUF117" s="99"/>
      <c r="IUG117" s="99"/>
      <c r="IUH117" s="99"/>
      <c r="IUI117" s="99"/>
      <c r="IUJ117" s="99"/>
      <c r="IUK117" s="99"/>
      <c r="IUL117" s="99"/>
      <c r="IUM117" s="99"/>
      <c r="IUN117" s="99"/>
      <c r="IUO117" s="99"/>
      <c r="IUP117" s="99"/>
      <c r="IUQ117" s="99"/>
      <c r="IUR117" s="99"/>
      <c r="IUS117" s="99"/>
      <c r="IUT117" s="99"/>
      <c r="IUU117" s="99"/>
      <c r="IUV117" s="99"/>
      <c r="IUW117" s="99"/>
      <c r="IUX117" s="99"/>
      <c r="IUY117" s="99"/>
      <c r="IUZ117" s="99"/>
      <c r="IVA117" s="99"/>
      <c r="IVB117" s="99"/>
      <c r="IVC117" s="99"/>
      <c r="IVD117" s="99"/>
      <c r="IVE117" s="99"/>
      <c r="IVF117" s="99"/>
      <c r="IVG117" s="99"/>
      <c r="IVH117" s="99"/>
      <c r="IVI117" s="99"/>
      <c r="IVJ117" s="99"/>
      <c r="IVK117" s="99"/>
      <c r="IVL117" s="99"/>
      <c r="IVM117" s="99"/>
      <c r="IVN117" s="99"/>
      <c r="IVO117" s="99"/>
      <c r="IVP117" s="99"/>
      <c r="IVQ117" s="99"/>
      <c r="IVR117" s="99"/>
      <c r="IVS117" s="99"/>
      <c r="IVT117" s="99"/>
      <c r="IVU117" s="99"/>
      <c r="IVV117" s="99"/>
      <c r="IVW117" s="99"/>
      <c r="IVX117" s="99"/>
      <c r="IVY117" s="99"/>
      <c r="IVZ117" s="99"/>
      <c r="IWA117" s="99"/>
      <c r="IWB117" s="99"/>
      <c r="IWC117" s="99"/>
      <c r="IWD117" s="99"/>
      <c r="IWE117" s="99"/>
      <c r="IWF117" s="99"/>
      <c r="IWG117" s="99"/>
      <c r="IWH117" s="99"/>
      <c r="IWI117" s="99"/>
      <c r="IWJ117" s="99"/>
      <c r="IWK117" s="99"/>
      <c r="IWL117" s="99"/>
      <c r="IWM117" s="99"/>
      <c r="IWN117" s="99"/>
      <c r="IWO117" s="99"/>
      <c r="IWP117" s="99"/>
      <c r="IWQ117" s="99"/>
      <c r="IWR117" s="99"/>
      <c r="IWS117" s="99"/>
      <c r="IWT117" s="99"/>
      <c r="IWU117" s="99"/>
      <c r="IWV117" s="99"/>
      <c r="IWW117" s="99"/>
      <c r="IWX117" s="99"/>
      <c r="IWY117" s="99"/>
      <c r="IWZ117" s="99"/>
      <c r="IXA117" s="99"/>
      <c r="IXB117" s="99"/>
      <c r="IXC117" s="99"/>
      <c r="IXD117" s="99"/>
      <c r="IXE117" s="99"/>
      <c r="IXF117" s="99"/>
      <c r="IXG117" s="99"/>
      <c r="IXH117" s="99"/>
      <c r="IXI117" s="99"/>
      <c r="IXJ117" s="99"/>
      <c r="IXK117" s="99"/>
      <c r="IXL117" s="99"/>
      <c r="IXM117" s="99"/>
      <c r="IXN117" s="99"/>
      <c r="IXO117" s="99"/>
      <c r="IXP117" s="99"/>
      <c r="IXQ117" s="99"/>
      <c r="IXR117" s="99"/>
      <c r="IXS117" s="99"/>
      <c r="IXT117" s="99"/>
      <c r="IXU117" s="99"/>
      <c r="IXV117" s="99"/>
      <c r="IXW117" s="99"/>
      <c r="IXX117" s="99"/>
      <c r="IXY117" s="99"/>
      <c r="IXZ117" s="99"/>
      <c r="IYA117" s="99"/>
      <c r="IYB117" s="99"/>
      <c r="IYC117" s="99"/>
      <c r="IYD117" s="99"/>
      <c r="IYE117" s="99"/>
      <c r="IYF117" s="99"/>
      <c r="IYG117" s="99"/>
      <c r="IYH117" s="99"/>
      <c r="IYI117" s="99"/>
      <c r="IYJ117" s="99"/>
      <c r="IYK117" s="99"/>
      <c r="IYL117" s="99"/>
      <c r="IYM117" s="99"/>
      <c r="IYN117" s="99"/>
      <c r="IYO117" s="99"/>
      <c r="IYP117" s="99"/>
      <c r="IYQ117" s="99"/>
      <c r="IYR117" s="99"/>
      <c r="IYS117" s="99"/>
      <c r="IYT117" s="99"/>
      <c r="IYU117" s="99"/>
      <c r="IYV117" s="99"/>
      <c r="IYW117" s="99"/>
      <c r="IYX117" s="99"/>
      <c r="IYY117" s="99"/>
      <c r="IYZ117" s="99"/>
      <c r="IZA117" s="99"/>
      <c r="IZB117" s="99"/>
      <c r="IZC117" s="99"/>
      <c r="IZD117" s="99"/>
      <c r="IZE117" s="99"/>
      <c r="IZF117" s="99"/>
      <c r="IZG117" s="99"/>
      <c r="IZH117" s="99"/>
      <c r="IZI117" s="99"/>
      <c r="IZJ117" s="99"/>
      <c r="IZK117" s="99"/>
      <c r="IZL117" s="99"/>
      <c r="IZM117" s="99"/>
      <c r="IZN117" s="99"/>
      <c r="IZO117" s="99"/>
      <c r="IZP117" s="99"/>
      <c r="IZQ117" s="99"/>
      <c r="IZR117" s="99"/>
      <c r="IZS117" s="99"/>
      <c r="IZT117" s="99"/>
      <c r="IZU117" s="99"/>
      <c r="IZV117" s="99"/>
      <c r="IZW117" s="99"/>
      <c r="IZX117" s="99"/>
      <c r="IZY117" s="99"/>
      <c r="IZZ117" s="99"/>
      <c r="JAA117" s="99"/>
      <c r="JAB117" s="99"/>
      <c r="JAC117" s="99"/>
      <c r="JAD117" s="99"/>
      <c r="JAE117" s="99"/>
      <c r="JAF117" s="99"/>
      <c r="JAG117" s="99"/>
      <c r="JAH117" s="99"/>
      <c r="JAI117" s="99"/>
      <c r="JAJ117" s="99"/>
      <c r="JAK117" s="99"/>
      <c r="JAL117" s="99"/>
      <c r="JAM117" s="99"/>
      <c r="JAN117" s="99"/>
      <c r="JAO117" s="99"/>
      <c r="JAP117" s="99"/>
      <c r="JAQ117" s="99"/>
      <c r="JAR117" s="99"/>
      <c r="JAS117" s="99"/>
      <c r="JAT117" s="99"/>
      <c r="JAU117" s="99"/>
      <c r="JAV117" s="99"/>
      <c r="JAW117" s="99"/>
      <c r="JAX117" s="99"/>
      <c r="JAY117" s="99"/>
      <c r="JAZ117" s="99"/>
      <c r="JBA117" s="99"/>
      <c r="JBB117" s="99"/>
      <c r="JBC117" s="99"/>
      <c r="JBD117" s="99"/>
      <c r="JBE117" s="99"/>
      <c r="JBF117" s="99"/>
      <c r="JBG117" s="99"/>
      <c r="JBH117" s="99"/>
      <c r="JBI117" s="99"/>
      <c r="JBJ117" s="99"/>
      <c r="JBK117" s="99"/>
      <c r="JBL117" s="99"/>
      <c r="JBM117" s="99"/>
      <c r="JBN117" s="99"/>
      <c r="JBO117" s="99"/>
      <c r="JBP117" s="99"/>
      <c r="JBQ117" s="99"/>
      <c r="JBR117" s="99"/>
      <c r="JBS117" s="99"/>
      <c r="JBT117" s="99"/>
      <c r="JBU117" s="99"/>
      <c r="JBV117" s="99"/>
      <c r="JBW117" s="99"/>
      <c r="JBX117" s="99"/>
      <c r="JBY117" s="99"/>
      <c r="JBZ117" s="99"/>
      <c r="JCA117" s="99"/>
      <c r="JCB117" s="99"/>
      <c r="JCC117" s="99"/>
      <c r="JCD117" s="99"/>
      <c r="JCE117" s="99"/>
      <c r="JCF117" s="99"/>
      <c r="JCG117" s="99"/>
      <c r="JCH117" s="99"/>
      <c r="JCI117" s="99"/>
      <c r="JCJ117" s="99"/>
      <c r="JCK117" s="99"/>
      <c r="JCL117" s="99"/>
      <c r="JCM117" s="99"/>
      <c r="JCN117" s="99"/>
      <c r="JCO117" s="99"/>
      <c r="JCP117" s="99"/>
      <c r="JCQ117" s="99"/>
      <c r="JCR117" s="99"/>
      <c r="JCS117" s="99"/>
      <c r="JCT117" s="99"/>
      <c r="JCU117" s="99"/>
      <c r="JCV117" s="99"/>
      <c r="JCW117" s="99"/>
      <c r="JCX117" s="99"/>
      <c r="JCY117" s="99"/>
      <c r="JCZ117" s="99"/>
      <c r="JDA117" s="99"/>
      <c r="JDB117" s="99"/>
      <c r="JDC117" s="99"/>
      <c r="JDD117" s="99"/>
      <c r="JDE117" s="99"/>
      <c r="JDF117" s="99"/>
      <c r="JDG117" s="99"/>
      <c r="JDH117" s="99"/>
      <c r="JDI117" s="99"/>
      <c r="JDJ117" s="99"/>
      <c r="JDK117" s="99"/>
      <c r="JDL117" s="99"/>
      <c r="JDM117" s="99"/>
      <c r="JDN117" s="99"/>
      <c r="JDO117" s="99"/>
      <c r="JDP117" s="99"/>
      <c r="JDQ117" s="99"/>
      <c r="JDR117" s="99"/>
      <c r="JDS117" s="99"/>
      <c r="JDT117" s="99"/>
      <c r="JDU117" s="99"/>
      <c r="JDV117" s="99"/>
      <c r="JDW117" s="99"/>
      <c r="JDX117" s="99"/>
      <c r="JDY117" s="99"/>
      <c r="JDZ117" s="99"/>
      <c r="JEA117" s="99"/>
      <c r="JEB117" s="99"/>
      <c r="JEC117" s="99"/>
      <c r="JED117" s="99"/>
      <c r="JEE117" s="99"/>
      <c r="JEF117" s="99"/>
      <c r="JEG117" s="99"/>
      <c r="JEH117" s="99"/>
      <c r="JEI117" s="99"/>
      <c r="JEJ117" s="99"/>
      <c r="JEK117" s="99"/>
      <c r="JEL117" s="99"/>
      <c r="JEM117" s="99"/>
      <c r="JEN117" s="99"/>
      <c r="JEO117" s="99"/>
      <c r="JEP117" s="99"/>
      <c r="JEQ117" s="99"/>
      <c r="JER117" s="99"/>
      <c r="JES117" s="99"/>
      <c r="JET117" s="99"/>
      <c r="JEU117" s="99"/>
      <c r="JEV117" s="99"/>
      <c r="JEW117" s="99"/>
      <c r="JEX117" s="99"/>
      <c r="JEY117" s="99"/>
      <c r="JEZ117" s="99"/>
      <c r="JFA117" s="99"/>
      <c r="JFB117" s="99"/>
      <c r="JFC117" s="99"/>
      <c r="JFD117" s="99"/>
      <c r="JFE117" s="99"/>
      <c r="JFF117" s="99"/>
      <c r="JFG117" s="99"/>
      <c r="JFH117" s="99"/>
      <c r="JFI117" s="99"/>
      <c r="JFJ117" s="99"/>
      <c r="JFK117" s="99"/>
      <c r="JFL117" s="99"/>
      <c r="JFM117" s="99"/>
      <c r="JFN117" s="99"/>
      <c r="JFO117" s="99"/>
      <c r="JFP117" s="99"/>
      <c r="JFQ117" s="99"/>
      <c r="JFR117" s="99"/>
      <c r="JFS117" s="99"/>
      <c r="JFT117" s="99"/>
      <c r="JFU117" s="99"/>
      <c r="JFV117" s="99"/>
      <c r="JFW117" s="99"/>
      <c r="JFX117" s="99"/>
      <c r="JFY117" s="99"/>
      <c r="JFZ117" s="99"/>
      <c r="JGA117" s="99"/>
      <c r="JGB117" s="99"/>
      <c r="JGC117" s="99"/>
      <c r="JGD117" s="99"/>
      <c r="JGE117" s="99"/>
      <c r="JGF117" s="99"/>
      <c r="JGG117" s="99"/>
      <c r="JGH117" s="99"/>
      <c r="JGI117" s="99"/>
      <c r="JGJ117" s="99"/>
      <c r="JGK117" s="99"/>
      <c r="JGL117" s="99"/>
      <c r="JGM117" s="99"/>
      <c r="JGN117" s="99"/>
      <c r="JGO117" s="99"/>
      <c r="JGP117" s="99"/>
      <c r="JGQ117" s="99"/>
      <c r="JGR117" s="99"/>
      <c r="JGS117" s="99"/>
      <c r="JGT117" s="99"/>
      <c r="JGU117" s="99"/>
      <c r="JGV117" s="99"/>
      <c r="JGW117" s="99"/>
      <c r="JGX117" s="99"/>
      <c r="JGY117" s="99"/>
      <c r="JGZ117" s="99"/>
      <c r="JHA117" s="99"/>
      <c r="JHB117" s="99"/>
      <c r="JHC117" s="99"/>
      <c r="JHD117" s="99"/>
      <c r="JHE117" s="99"/>
      <c r="JHF117" s="99"/>
      <c r="JHG117" s="99"/>
      <c r="JHH117" s="99"/>
      <c r="JHI117" s="99"/>
      <c r="JHJ117" s="99"/>
      <c r="JHK117" s="99"/>
      <c r="JHL117" s="99"/>
      <c r="JHM117" s="99"/>
      <c r="JHN117" s="99"/>
      <c r="JHO117" s="99"/>
      <c r="JHP117" s="99"/>
      <c r="JHQ117" s="99"/>
      <c r="JHR117" s="99"/>
      <c r="JHS117" s="99"/>
      <c r="JHT117" s="99"/>
      <c r="JHU117" s="99"/>
      <c r="JHV117" s="99"/>
      <c r="JHW117" s="99"/>
      <c r="JHX117" s="99"/>
      <c r="JHY117" s="99"/>
      <c r="JHZ117" s="99"/>
      <c r="JIA117" s="99"/>
      <c r="JIB117" s="99"/>
      <c r="JIC117" s="99"/>
      <c r="JID117" s="99"/>
      <c r="JIE117" s="99"/>
      <c r="JIF117" s="99"/>
      <c r="JIG117" s="99"/>
      <c r="JIH117" s="99"/>
      <c r="JII117" s="99"/>
      <c r="JIJ117" s="99"/>
      <c r="JIK117" s="99"/>
      <c r="JIL117" s="99"/>
      <c r="JIM117" s="99"/>
      <c r="JIN117" s="99"/>
      <c r="JIO117" s="99"/>
      <c r="JIP117" s="99"/>
      <c r="JIQ117" s="99"/>
      <c r="JIR117" s="99"/>
      <c r="JIS117" s="99"/>
      <c r="JIT117" s="99"/>
      <c r="JIU117" s="99"/>
      <c r="JIV117" s="99"/>
      <c r="JIW117" s="99"/>
      <c r="JIX117" s="99"/>
      <c r="JIY117" s="99"/>
      <c r="JIZ117" s="99"/>
      <c r="JJA117" s="99"/>
      <c r="JJB117" s="99"/>
      <c r="JJC117" s="99"/>
      <c r="JJD117" s="99"/>
      <c r="JJE117" s="99"/>
      <c r="JJF117" s="99"/>
      <c r="JJG117" s="99"/>
      <c r="JJH117" s="99"/>
      <c r="JJI117" s="99"/>
      <c r="JJJ117" s="99"/>
      <c r="JJK117" s="99"/>
      <c r="JJL117" s="99"/>
      <c r="JJM117" s="99"/>
      <c r="JJN117" s="99"/>
      <c r="JJO117" s="99"/>
      <c r="JJP117" s="99"/>
      <c r="JJQ117" s="99"/>
      <c r="JJR117" s="99"/>
      <c r="JJS117" s="99"/>
      <c r="JJT117" s="99"/>
      <c r="JJU117" s="99"/>
      <c r="JJV117" s="99"/>
      <c r="JJW117" s="99"/>
      <c r="JJX117" s="99"/>
      <c r="JJY117" s="99"/>
      <c r="JJZ117" s="99"/>
      <c r="JKA117" s="99"/>
      <c r="JKB117" s="99"/>
      <c r="JKC117" s="99"/>
      <c r="JKD117" s="99"/>
      <c r="JKE117" s="99"/>
      <c r="JKF117" s="99"/>
      <c r="JKG117" s="99"/>
      <c r="JKH117" s="99"/>
      <c r="JKI117" s="99"/>
      <c r="JKJ117" s="99"/>
      <c r="JKK117" s="99"/>
      <c r="JKL117" s="99"/>
      <c r="JKM117" s="99"/>
      <c r="JKN117" s="99"/>
      <c r="JKO117" s="99"/>
      <c r="JKP117" s="99"/>
      <c r="JKQ117" s="99"/>
      <c r="JKR117" s="99"/>
      <c r="JKS117" s="99"/>
      <c r="JKT117" s="99"/>
      <c r="JKU117" s="99"/>
      <c r="JKV117" s="99"/>
      <c r="JKW117" s="99"/>
      <c r="JKX117" s="99"/>
      <c r="JKY117" s="99"/>
      <c r="JKZ117" s="99"/>
      <c r="JLA117" s="99"/>
      <c r="JLB117" s="99"/>
      <c r="JLC117" s="99"/>
      <c r="JLD117" s="99"/>
      <c r="JLE117" s="99"/>
      <c r="JLF117" s="99"/>
      <c r="JLG117" s="99"/>
      <c r="JLH117" s="99"/>
      <c r="JLI117" s="99"/>
      <c r="JLJ117" s="99"/>
      <c r="JLK117" s="99"/>
      <c r="JLL117" s="99"/>
      <c r="JLM117" s="99"/>
      <c r="JLN117" s="99"/>
      <c r="JLO117" s="99"/>
      <c r="JLP117" s="99"/>
      <c r="JLQ117" s="99"/>
      <c r="JLR117" s="99"/>
      <c r="JLS117" s="99"/>
      <c r="JLT117" s="99"/>
      <c r="JLU117" s="99"/>
      <c r="JLV117" s="99"/>
      <c r="JLW117" s="99"/>
      <c r="JLX117" s="99"/>
      <c r="JLY117" s="99"/>
      <c r="JLZ117" s="99"/>
      <c r="JMA117" s="99"/>
      <c r="JMB117" s="99"/>
      <c r="JMC117" s="99"/>
      <c r="JMD117" s="99"/>
      <c r="JME117" s="99"/>
      <c r="JMF117" s="99"/>
      <c r="JMG117" s="99"/>
      <c r="JMH117" s="99"/>
      <c r="JMI117" s="99"/>
      <c r="JMJ117" s="99"/>
      <c r="JMK117" s="99"/>
      <c r="JML117" s="99"/>
      <c r="JMM117" s="99"/>
      <c r="JMN117" s="99"/>
      <c r="JMO117" s="99"/>
      <c r="JMP117" s="99"/>
      <c r="JMQ117" s="99"/>
      <c r="JMR117" s="99"/>
      <c r="JMS117" s="99"/>
      <c r="JMT117" s="99"/>
      <c r="JMU117" s="99"/>
      <c r="JMV117" s="99"/>
      <c r="JMW117" s="99"/>
      <c r="JMX117" s="99"/>
      <c r="JMY117" s="99"/>
      <c r="JMZ117" s="99"/>
      <c r="JNA117" s="99"/>
      <c r="JNB117" s="99"/>
      <c r="JNC117" s="99"/>
      <c r="JND117" s="99"/>
      <c r="JNE117" s="99"/>
      <c r="JNF117" s="99"/>
      <c r="JNG117" s="99"/>
      <c r="JNH117" s="99"/>
      <c r="JNI117" s="99"/>
      <c r="JNJ117" s="99"/>
      <c r="JNK117" s="99"/>
      <c r="JNL117" s="99"/>
      <c r="JNM117" s="99"/>
      <c r="JNN117" s="99"/>
      <c r="JNO117" s="99"/>
      <c r="JNP117" s="99"/>
      <c r="JNQ117" s="99"/>
      <c r="JNR117" s="99"/>
      <c r="JNS117" s="99"/>
      <c r="JNT117" s="99"/>
      <c r="JNU117" s="99"/>
      <c r="JNV117" s="99"/>
      <c r="JNW117" s="99"/>
      <c r="JNX117" s="99"/>
      <c r="JNY117" s="99"/>
      <c r="JNZ117" s="99"/>
      <c r="JOA117" s="99"/>
      <c r="JOB117" s="99"/>
      <c r="JOC117" s="99"/>
      <c r="JOD117" s="99"/>
      <c r="JOE117" s="99"/>
      <c r="JOF117" s="99"/>
      <c r="JOG117" s="99"/>
      <c r="JOH117" s="99"/>
      <c r="JOI117" s="99"/>
      <c r="JOJ117" s="99"/>
      <c r="JOK117" s="99"/>
      <c r="JOL117" s="99"/>
      <c r="JOM117" s="99"/>
      <c r="JON117" s="99"/>
      <c r="JOO117" s="99"/>
      <c r="JOP117" s="99"/>
      <c r="JOQ117" s="99"/>
      <c r="JOR117" s="99"/>
      <c r="JOS117" s="99"/>
      <c r="JOT117" s="99"/>
      <c r="JOU117" s="99"/>
      <c r="JOV117" s="99"/>
      <c r="JOW117" s="99"/>
      <c r="JOX117" s="99"/>
      <c r="JOY117" s="99"/>
      <c r="JOZ117" s="99"/>
      <c r="JPA117" s="99"/>
      <c r="JPB117" s="99"/>
      <c r="JPC117" s="99"/>
      <c r="JPD117" s="99"/>
      <c r="JPE117" s="99"/>
      <c r="JPF117" s="99"/>
      <c r="JPG117" s="99"/>
      <c r="JPH117" s="99"/>
      <c r="JPI117" s="99"/>
      <c r="JPJ117" s="99"/>
      <c r="JPK117" s="99"/>
      <c r="JPL117" s="99"/>
      <c r="JPM117" s="99"/>
      <c r="JPN117" s="99"/>
      <c r="JPO117" s="99"/>
      <c r="JPP117" s="99"/>
      <c r="JPQ117" s="99"/>
      <c r="JPR117" s="99"/>
      <c r="JPS117" s="99"/>
      <c r="JPT117" s="99"/>
      <c r="JPU117" s="99"/>
      <c r="JPV117" s="99"/>
      <c r="JPW117" s="99"/>
      <c r="JPX117" s="99"/>
      <c r="JPY117" s="99"/>
      <c r="JPZ117" s="99"/>
      <c r="JQA117" s="99"/>
      <c r="JQB117" s="99"/>
      <c r="JQC117" s="99"/>
      <c r="JQD117" s="99"/>
      <c r="JQE117" s="99"/>
      <c r="JQF117" s="99"/>
      <c r="JQG117" s="99"/>
      <c r="JQH117" s="99"/>
      <c r="JQI117" s="99"/>
      <c r="JQJ117" s="99"/>
      <c r="JQK117" s="99"/>
      <c r="JQL117" s="99"/>
      <c r="JQM117" s="99"/>
      <c r="JQN117" s="99"/>
      <c r="JQO117" s="99"/>
      <c r="JQP117" s="99"/>
      <c r="JQQ117" s="99"/>
      <c r="JQR117" s="99"/>
      <c r="JQS117" s="99"/>
      <c r="JQT117" s="99"/>
      <c r="JQU117" s="99"/>
      <c r="JQV117" s="99"/>
      <c r="JQW117" s="99"/>
      <c r="JQX117" s="99"/>
      <c r="JQY117" s="99"/>
      <c r="JQZ117" s="99"/>
      <c r="JRA117" s="99"/>
      <c r="JRB117" s="99"/>
      <c r="JRC117" s="99"/>
      <c r="JRD117" s="99"/>
      <c r="JRE117" s="99"/>
      <c r="JRF117" s="99"/>
      <c r="JRG117" s="99"/>
      <c r="JRH117" s="99"/>
      <c r="JRI117" s="99"/>
      <c r="JRJ117" s="99"/>
      <c r="JRK117" s="99"/>
      <c r="JRL117" s="99"/>
      <c r="JRM117" s="99"/>
      <c r="JRN117" s="99"/>
      <c r="JRO117" s="99"/>
      <c r="JRP117" s="99"/>
      <c r="JRQ117" s="99"/>
      <c r="JRR117" s="99"/>
      <c r="JRS117" s="99"/>
      <c r="JRT117" s="99"/>
      <c r="JRU117" s="99"/>
      <c r="JRV117" s="99"/>
      <c r="JRW117" s="99"/>
      <c r="JRX117" s="99"/>
      <c r="JRY117" s="99"/>
      <c r="JRZ117" s="99"/>
      <c r="JSA117" s="99"/>
      <c r="JSB117" s="99"/>
      <c r="JSC117" s="99"/>
      <c r="JSD117" s="99"/>
      <c r="JSE117" s="99"/>
      <c r="JSF117" s="99"/>
      <c r="JSG117" s="99"/>
      <c r="JSH117" s="99"/>
      <c r="JSI117" s="99"/>
      <c r="JSJ117" s="99"/>
      <c r="JSK117" s="99"/>
      <c r="JSL117" s="99"/>
      <c r="JSM117" s="99"/>
      <c r="JSN117" s="99"/>
      <c r="JSO117" s="99"/>
      <c r="JSP117" s="99"/>
      <c r="JSQ117" s="99"/>
      <c r="JSR117" s="99"/>
      <c r="JSS117" s="99"/>
      <c r="JST117" s="99"/>
      <c r="JSU117" s="99"/>
      <c r="JSV117" s="99"/>
      <c r="JSW117" s="99"/>
      <c r="JSX117" s="99"/>
      <c r="JSY117" s="99"/>
      <c r="JSZ117" s="99"/>
      <c r="JTA117" s="99"/>
      <c r="JTB117" s="99"/>
      <c r="JTC117" s="99"/>
      <c r="JTD117" s="99"/>
      <c r="JTE117" s="99"/>
      <c r="JTF117" s="99"/>
      <c r="JTG117" s="99"/>
      <c r="JTH117" s="99"/>
      <c r="JTI117" s="99"/>
      <c r="JTJ117" s="99"/>
      <c r="JTK117" s="99"/>
      <c r="JTL117" s="99"/>
      <c r="JTM117" s="99"/>
      <c r="JTN117" s="99"/>
      <c r="JTO117" s="99"/>
      <c r="JTP117" s="99"/>
      <c r="JTQ117" s="99"/>
      <c r="JTR117" s="99"/>
      <c r="JTS117" s="99"/>
      <c r="JTT117" s="99"/>
      <c r="JTU117" s="99"/>
      <c r="JTV117" s="99"/>
      <c r="JTW117" s="99"/>
      <c r="JTX117" s="99"/>
      <c r="JTY117" s="99"/>
      <c r="JTZ117" s="99"/>
      <c r="JUA117" s="99"/>
      <c r="JUB117" s="99"/>
      <c r="JUC117" s="99"/>
      <c r="JUD117" s="99"/>
      <c r="JUE117" s="99"/>
      <c r="JUF117" s="99"/>
      <c r="JUG117" s="99"/>
      <c r="JUH117" s="99"/>
      <c r="JUI117" s="99"/>
      <c r="JUJ117" s="99"/>
      <c r="JUK117" s="99"/>
      <c r="JUL117" s="99"/>
      <c r="JUM117" s="99"/>
      <c r="JUN117" s="99"/>
      <c r="JUO117" s="99"/>
      <c r="JUP117" s="99"/>
      <c r="JUQ117" s="99"/>
      <c r="JUR117" s="99"/>
      <c r="JUS117" s="99"/>
      <c r="JUT117" s="99"/>
      <c r="JUU117" s="99"/>
      <c r="JUV117" s="99"/>
      <c r="JUW117" s="99"/>
      <c r="JUX117" s="99"/>
      <c r="JUY117" s="99"/>
      <c r="JUZ117" s="99"/>
      <c r="JVA117" s="99"/>
      <c r="JVB117" s="99"/>
      <c r="JVC117" s="99"/>
      <c r="JVD117" s="99"/>
      <c r="JVE117" s="99"/>
      <c r="JVF117" s="99"/>
      <c r="JVG117" s="99"/>
      <c r="JVH117" s="99"/>
      <c r="JVI117" s="99"/>
      <c r="JVJ117" s="99"/>
      <c r="JVK117" s="99"/>
      <c r="JVL117" s="99"/>
      <c r="JVM117" s="99"/>
      <c r="JVN117" s="99"/>
      <c r="JVO117" s="99"/>
      <c r="JVP117" s="99"/>
      <c r="JVQ117" s="99"/>
      <c r="JVR117" s="99"/>
      <c r="JVS117" s="99"/>
      <c r="JVT117" s="99"/>
      <c r="JVU117" s="99"/>
      <c r="JVV117" s="99"/>
      <c r="JVW117" s="99"/>
      <c r="JVX117" s="99"/>
      <c r="JVY117" s="99"/>
      <c r="JVZ117" s="99"/>
      <c r="JWA117" s="99"/>
      <c r="JWB117" s="99"/>
      <c r="JWC117" s="99"/>
      <c r="JWD117" s="99"/>
      <c r="JWE117" s="99"/>
      <c r="JWF117" s="99"/>
      <c r="JWG117" s="99"/>
      <c r="JWH117" s="99"/>
      <c r="JWI117" s="99"/>
      <c r="JWJ117" s="99"/>
      <c r="JWK117" s="99"/>
      <c r="JWL117" s="99"/>
      <c r="JWM117" s="99"/>
      <c r="JWN117" s="99"/>
      <c r="JWO117" s="99"/>
      <c r="JWP117" s="99"/>
      <c r="JWQ117" s="99"/>
      <c r="JWR117" s="99"/>
      <c r="JWS117" s="99"/>
      <c r="JWT117" s="99"/>
      <c r="JWU117" s="99"/>
      <c r="JWV117" s="99"/>
      <c r="JWW117" s="99"/>
      <c r="JWX117" s="99"/>
      <c r="JWY117" s="99"/>
      <c r="JWZ117" s="99"/>
      <c r="JXA117" s="99"/>
      <c r="JXB117" s="99"/>
      <c r="JXC117" s="99"/>
      <c r="JXD117" s="99"/>
      <c r="JXE117" s="99"/>
      <c r="JXF117" s="99"/>
      <c r="JXG117" s="99"/>
      <c r="JXH117" s="99"/>
      <c r="JXI117" s="99"/>
      <c r="JXJ117" s="99"/>
      <c r="JXK117" s="99"/>
      <c r="JXL117" s="99"/>
      <c r="JXM117" s="99"/>
      <c r="JXN117" s="99"/>
      <c r="JXO117" s="99"/>
      <c r="JXP117" s="99"/>
      <c r="JXQ117" s="99"/>
      <c r="JXR117" s="99"/>
      <c r="JXS117" s="99"/>
      <c r="JXT117" s="99"/>
      <c r="JXU117" s="99"/>
      <c r="JXV117" s="99"/>
      <c r="JXW117" s="99"/>
      <c r="JXX117" s="99"/>
      <c r="JXY117" s="99"/>
      <c r="JXZ117" s="99"/>
      <c r="JYA117" s="99"/>
      <c r="JYB117" s="99"/>
      <c r="JYC117" s="99"/>
      <c r="JYD117" s="99"/>
      <c r="JYE117" s="99"/>
      <c r="JYF117" s="99"/>
      <c r="JYG117" s="99"/>
      <c r="JYH117" s="99"/>
      <c r="JYI117" s="99"/>
      <c r="JYJ117" s="99"/>
      <c r="JYK117" s="99"/>
      <c r="JYL117" s="99"/>
      <c r="JYM117" s="99"/>
      <c r="JYN117" s="99"/>
      <c r="JYO117" s="99"/>
      <c r="JYP117" s="99"/>
      <c r="JYQ117" s="99"/>
      <c r="JYR117" s="99"/>
      <c r="JYS117" s="99"/>
      <c r="JYT117" s="99"/>
      <c r="JYU117" s="99"/>
      <c r="JYV117" s="99"/>
      <c r="JYW117" s="99"/>
      <c r="JYX117" s="99"/>
      <c r="JYY117" s="99"/>
      <c r="JYZ117" s="99"/>
      <c r="JZA117" s="99"/>
      <c r="JZB117" s="99"/>
      <c r="JZC117" s="99"/>
      <c r="JZD117" s="99"/>
      <c r="JZE117" s="99"/>
      <c r="JZF117" s="99"/>
      <c r="JZG117" s="99"/>
      <c r="JZH117" s="99"/>
      <c r="JZI117" s="99"/>
      <c r="JZJ117" s="99"/>
      <c r="JZK117" s="99"/>
      <c r="JZL117" s="99"/>
      <c r="JZM117" s="99"/>
      <c r="JZN117" s="99"/>
      <c r="JZO117" s="99"/>
      <c r="JZP117" s="99"/>
      <c r="JZQ117" s="99"/>
      <c r="JZR117" s="99"/>
      <c r="JZS117" s="99"/>
      <c r="JZT117" s="99"/>
      <c r="JZU117" s="99"/>
      <c r="JZV117" s="99"/>
      <c r="JZW117" s="99"/>
      <c r="JZX117" s="99"/>
      <c r="JZY117" s="99"/>
      <c r="JZZ117" s="99"/>
      <c r="KAA117" s="99"/>
      <c r="KAB117" s="99"/>
      <c r="KAC117" s="99"/>
      <c r="KAD117" s="99"/>
      <c r="KAE117" s="99"/>
      <c r="KAF117" s="99"/>
      <c r="KAG117" s="99"/>
      <c r="KAH117" s="99"/>
      <c r="KAI117" s="99"/>
      <c r="KAJ117" s="99"/>
      <c r="KAK117" s="99"/>
      <c r="KAL117" s="99"/>
      <c r="KAM117" s="99"/>
      <c r="KAN117" s="99"/>
      <c r="KAO117" s="99"/>
      <c r="KAP117" s="99"/>
      <c r="KAQ117" s="99"/>
      <c r="KAR117" s="99"/>
      <c r="KAS117" s="99"/>
      <c r="KAT117" s="99"/>
      <c r="KAU117" s="99"/>
      <c r="KAV117" s="99"/>
      <c r="KAW117" s="99"/>
      <c r="KAX117" s="99"/>
      <c r="KAY117" s="99"/>
      <c r="KAZ117" s="99"/>
      <c r="KBA117" s="99"/>
      <c r="KBB117" s="99"/>
      <c r="KBC117" s="99"/>
      <c r="KBD117" s="99"/>
      <c r="KBE117" s="99"/>
      <c r="KBF117" s="99"/>
      <c r="KBG117" s="99"/>
      <c r="KBH117" s="99"/>
      <c r="KBI117" s="99"/>
      <c r="KBJ117" s="99"/>
      <c r="KBK117" s="99"/>
      <c r="KBL117" s="99"/>
      <c r="KBM117" s="99"/>
      <c r="KBN117" s="99"/>
      <c r="KBO117" s="99"/>
      <c r="KBP117" s="99"/>
      <c r="KBQ117" s="99"/>
      <c r="KBR117" s="99"/>
      <c r="KBS117" s="99"/>
      <c r="KBT117" s="99"/>
      <c r="KBU117" s="99"/>
      <c r="KBV117" s="99"/>
      <c r="KBW117" s="99"/>
      <c r="KBX117" s="99"/>
      <c r="KBY117" s="99"/>
      <c r="KBZ117" s="99"/>
      <c r="KCA117" s="99"/>
      <c r="KCB117" s="99"/>
      <c r="KCC117" s="99"/>
      <c r="KCD117" s="99"/>
      <c r="KCE117" s="99"/>
      <c r="KCF117" s="99"/>
      <c r="KCG117" s="99"/>
      <c r="KCH117" s="99"/>
      <c r="KCI117" s="99"/>
      <c r="KCJ117" s="99"/>
      <c r="KCK117" s="99"/>
      <c r="KCL117" s="99"/>
      <c r="KCM117" s="99"/>
      <c r="KCN117" s="99"/>
      <c r="KCO117" s="99"/>
      <c r="KCP117" s="99"/>
      <c r="KCQ117" s="99"/>
      <c r="KCR117" s="99"/>
      <c r="KCS117" s="99"/>
      <c r="KCT117" s="99"/>
      <c r="KCU117" s="99"/>
      <c r="KCV117" s="99"/>
      <c r="KCW117" s="99"/>
      <c r="KCX117" s="99"/>
      <c r="KCY117" s="99"/>
      <c r="KCZ117" s="99"/>
      <c r="KDA117" s="99"/>
      <c r="KDB117" s="99"/>
      <c r="KDC117" s="99"/>
      <c r="KDD117" s="99"/>
      <c r="KDE117" s="99"/>
      <c r="KDF117" s="99"/>
      <c r="KDG117" s="99"/>
      <c r="KDH117" s="99"/>
      <c r="KDI117" s="99"/>
      <c r="KDJ117" s="99"/>
      <c r="KDK117" s="99"/>
      <c r="KDL117" s="99"/>
      <c r="KDM117" s="99"/>
      <c r="KDN117" s="99"/>
      <c r="KDO117" s="99"/>
      <c r="KDP117" s="99"/>
      <c r="KDQ117" s="99"/>
      <c r="KDR117" s="99"/>
      <c r="KDS117" s="99"/>
      <c r="KDT117" s="99"/>
      <c r="KDU117" s="99"/>
      <c r="KDV117" s="99"/>
      <c r="KDW117" s="99"/>
      <c r="KDX117" s="99"/>
      <c r="KDY117" s="99"/>
      <c r="KDZ117" s="99"/>
      <c r="KEA117" s="99"/>
      <c r="KEB117" s="99"/>
      <c r="KEC117" s="99"/>
      <c r="KED117" s="99"/>
      <c r="KEE117" s="99"/>
      <c r="KEF117" s="99"/>
      <c r="KEG117" s="99"/>
      <c r="KEH117" s="99"/>
      <c r="KEI117" s="99"/>
      <c r="KEJ117" s="99"/>
      <c r="KEK117" s="99"/>
      <c r="KEL117" s="99"/>
      <c r="KEM117" s="99"/>
      <c r="KEN117" s="99"/>
      <c r="KEO117" s="99"/>
      <c r="KEP117" s="99"/>
      <c r="KEQ117" s="99"/>
      <c r="KER117" s="99"/>
      <c r="KES117" s="99"/>
      <c r="KET117" s="99"/>
      <c r="KEU117" s="99"/>
      <c r="KEV117" s="99"/>
      <c r="KEW117" s="99"/>
      <c r="KEX117" s="99"/>
      <c r="KEY117" s="99"/>
      <c r="KEZ117" s="99"/>
      <c r="KFA117" s="99"/>
      <c r="KFB117" s="99"/>
      <c r="KFC117" s="99"/>
      <c r="KFD117" s="99"/>
      <c r="KFE117" s="99"/>
      <c r="KFF117" s="99"/>
      <c r="KFG117" s="99"/>
      <c r="KFH117" s="99"/>
      <c r="KFI117" s="99"/>
      <c r="KFJ117" s="99"/>
      <c r="KFK117" s="99"/>
      <c r="KFL117" s="99"/>
      <c r="KFM117" s="99"/>
      <c r="KFN117" s="99"/>
      <c r="KFO117" s="99"/>
      <c r="KFP117" s="99"/>
      <c r="KFQ117" s="99"/>
      <c r="KFR117" s="99"/>
      <c r="KFS117" s="99"/>
      <c r="KFT117" s="99"/>
      <c r="KFU117" s="99"/>
      <c r="KFV117" s="99"/>
      <c r="KFW117" s="99"/>
      <c r="KFX117" s="99"/>
      <c r="KFY117" s="99"/>
      <c r="KFZ117" s="99"/>
      <c r="KGA117" s="99"/>
      <c r="KGB117" s="99"/>
      <c r="KGC117" s="99"/>
      <c r="KGD117" s="99"/>
      <c r="KGE117" s="99"/>
      <c r="KGF117" s="99"/>
      <c r="KGG117" s="99"/>
      <c r="KGH117" s="99"/>
      <c r="KGI117" s="99"/>
      <c r="KGJ117" s="99"/>
      <c r="KGK117" s="99"/>
      <c r="KGL117" s="99"/>
      <c r="KGM117" s="99"/>
      <c r="KGN117" s="99"/>
      <c r="KGO117" s="99"/>
      <c r="KGP117" s="99"/>
      <c r="KGQ117" s="99"/>
      <c r="KGR117" s="99"/>
      <c r="KGS117" s="99"/>
      <c r="KGT117" s="99"/>
      <c r="KGU117" s="99"/>
      <c r="KGV117" s="99"/>
      <c r="KGW117" s="99"/>
      <c r="KGX117" s="99"/>
      <c r="KGY117" s="99"/>
      <c r="KGZ117" s="99"/>
      <c r="KHA117" s="99"/>
      <c r="KHB117" s="99"/>
      <c r="KHC117" s="99"/>
      <c r="KHD117" s="99"/>
      <c r="KHE117" s="99"/>
      <c r="KHF117" s="99"/>
      <c r="KHG117" s="99"/>
      <c r="KHH117" s="99"/>
      <c r="KHI117" s="99"/>
      <c r="KHJ117" s="99"/>
      <c r="KHK117" s="99"/>
      <c r="KHL117" s="99"/>
      <c r="KHM117" s="99"/>
      <c r="KHN117" s="99"/>
      <c r="KHO117" s="99"/>
      <c r="KHP117" s="99"/>
      <c r="KHQ117" s="99"/>
      <c r="KHR117" s="99"/>
      <c r="KHS117" s="99"/>
      <c r="KHT117" s="99"/>
      <c r="KHU117" s="99"/>
      <c r="KHV117" s="99"/>
      <c r="KHW117" s="99"/>
      <c r="KHX117" s="99"/>
      <c r="KHY117" s="99"/>
      <c r="KHZ117" s="99"/>
      <c r="KIA117" s="99"/>
      <c r="KIB117" s="99"/>
      <c r="KIC117" s="99"/>
      <c r="KID117" s="99"/>
      <c r="KIE117" s="99"/>
      <c r="KIF117" s="99"/>
      <c r="KIG117" s="99"/>
      <c r="KIH117" s="99"/>
      <c r="KII117" s="99"/>
      <c r="KIJ117" s="99"/>
      <c r="KIK117" s="99"/>
      <c r="KIL117" s="99"/>
      <c r="KIM117" s="99"/>
      <c r="KIN117" s="99"/>
      <c r="KIO117" s="99"/>
      <c r="KIP117" s="99"/>
      <c r="KIQ117" s="99"/>
      <c r="KIR117" s="99"/>
      <c r="KIS117" s="99"/>
      <c r="KIT117" s="99"/>
      <c r="KIU117" s="99"/>
      <c r="KIV117" s="99"/>
      <c r="KIW117" s="99"/>
      <c r="KIX117" s="99"/>
      <c r="KIY117" s="99"/>
      <c r="KIZ117" s="99"/>
      <c r="KJA117" s="99"/>
      <c r="KJB117" s="99"/>
      <c r="KJC117" s="99"/>
      <c r="KJD117" s="99"/>
      <c r="KJE117" s="99"/>
      <c r="KJF117" s="99"/>
      <c r="KJG117" s="99"/>
      <c r="KJH117" s="99"/>
      <c r="KJI117" s="99"/>
      <c r="KJJ117" s="99"/>
      <c r="KJK117" s="99"/>
      <c r="KJL117" s="99"/>
      <c r="KJM117" s="99"/>
      <c r="KJN117" s="99"/>
      <c r="KJO117" s="99"/>
      <c r="KJP117" s="99"/>
      <c r="KJQ117" s="99"/>
      <c r="KJR117" s="99"/>
      <c r="KJS117" s="99"/>
      <c r="KJT117" s="99"/>
      <c r="KJU117" s="99"/>
      <c r="KJV117" s="99"/>
      <c r="KJW117" s="99"/>
      <c r="KJX117" s="99"/>
      <c r="KJY117" s="99"/>
      <c r="KJZ117" s="99"/>
      <c r="KKA117" s="99"/>
      <c r="KKB117" s="99"/>
      <c r="KKC117" s="99"/>
      <c r="KKD117" s="99"/>
      <c r="KKE117" s="99"/>
      <c r="KKF117" s="99"/>
      <c r="KKG117" s="99"/>
      <c r="KKH117" s="99"/>
      <c r="KKI117" s="99"/>
      <c r="KKJ117" s="99"/>
      <c r="KKK117" s="99"/>
      <c r="KKL117" s="99"/>
      <c r="KKM117" s="99"/>
      <c r="KKN117" s="99"/>
      <c r="KKO117" s="99"/>
      <c r="KKP117" s="99"/>
      <c r="KKQ117" s="99"/>
      <c r="KKR117" s="99"/>
      <c r="KKS117" s="99"/>
      <c r="KKT117" s="99"/>
      <c r="KKU117" s="99"/>
      <c r="KKV117" s="99"/>
      <c r="KKW117" s="99"/>
      <c r="KKX117" s="99"/>
      <c r="KKY117" s="99"/>
      <c r="KKZ117" s="99"/>
      <c r="KLA117" s="99"/>
      <c r="KLB117" s="99"/>
      <c r="KLC117" s="99"/>
      <c r="KLD117" s="99"/>
      <c r="KLE117" s="99"/>
      <c r="KLF117" s="99"/>
      <c r="KLG117" s="99"/>
      <c r="KLH117" s="99"/>
      <c r="KLI117" s="99"/>
      <c r="KLJ117" s="99"/>
      <c r="KLK117" s="99"/>
      <c r="KLL117" s="99"/>
      <c r="KLM117" s="99"/>
      <c r="KLN117" s="99"/>
      <c r="KLO117" s="99"/>
      <c r="KLP117" s="99"/>
      <c r="KLQ117" s="99"/>
      <c r="KLR117" s="99"/>
      <c r="KLS117" s="99"/>
      <c r="KLT117" s="99"/>
      <c r="KLU117" s="99"/>
      <c r="KLV117" s="99"/>
      <c r="KLW117" s="99"/>
      <c r="KLX117" s="99"/>
      <c r="KLY117" s="99"/>
      <c r="KLZ117" s="99"/>
      <c r="KMA117" s="99"/>
      <c r="KMB117" s="99"/>
      <c r="KMC117" s="99"/>
      <c r="KMD117" s="99"/>
      <c r="KME117" s="99"/>
      <c r="KMF117" s="99"/>
      <c r="KMG117" s="99"/>
      <c r="KMH117" s="99"/>
      <c r="KMI117" s="99"/>
      <c r="KMJ117" s="99"/>
      <c r="KMK117" s="99"/>
      <c r="KML117" s="99"/>
      <c r="KMM117" s="99"/>
      <c r="KMN117" s="99"/>
      <c r="KMO117" s="99"/>
      <c r="KMP117" s="99"/>
      <c r="KMQ117" s="99"/>
      <c r="KMR117" s="99"/>
      <c r="KMS117" s="99"/>
      <c r="KMT117" s="99"/>
      <c r="KMU117" s="99"/>
      <c r="KMV117" s="99"/>
      <c r="KMW117" s="99"/>
      <c r="KMX117" s="99"/>
      <c r="KMY117" s="99"/>
      <c r="KMZ117" s="99"/>
      <c r="KNA117" s="99"/>
      <c r="KNB117" s="99"/>
      <c r="KNC117" s="99"/>
      <c r="KND117" s="99"/>
      <c r="KNE117" s="99"/>
      <c r="KNF117" s="99"/>
      <c r="KNG117" s="99"/>
      <c r="KNH117" s="99"/>
      <c r="KNI117" s="99"/>
      <c r="KNJ117" s="99"/>
      <c r="KNK117" s="99"/>
      <c r="KNL117" s="99"/>
      <c r="KNM117" s="99"/>
      <c r="KNN117" s="99"/>
      <c r="KNO117" s="99"/>
      <c r="KNP117" s="99"/>
      <c r="KNQ117" s="99"/>
      <c r="KNR117" s="99"/>
      <c r="KNS117" s="99"/>
      <c r="KNT117" s="99"/>
      <c r="KNU117" s="99"/>
      <c r="KNV117" s="99"/>
      <c r="KNW117" s="99"/>
      <c r="KNX117" s="99"/>
      <c r="KNY117" s="99"/>
      <c r="KNZ117" s="99"/>
      <c r="KOA117" s="99"/>
      <c r="KOB117" s="99"/>
      <c r="KOC117" s="99"/>
      <c r="KOD117" s="99"/>
      <c r="KOE117" s="99"/>
      <c r="KOF117" s="99"/>
      <c r="KOG117" s="99"/>
      <c r="KOH117" s="99"/>
      <c r="KOI117" s="99"/>
      <c r="KOJ117" s="99"/>
      <c r="KOK117" s="99"/>
      <c r="KOL117" s="99"/>
      <c r="KOM117" s="99"/>
      <c r="KON117" s="99"/>
      <c r="KOO117" s="99"/>
      <c r="KOP117" s="99"/>
      <c r="KOQ117" s="99"/>
      <c r="KOR117" s="99"/>
      <c r="KOS117" s="99"/>
      <c r="KOT117" s="99"/>
      <c r="KOU117" s="99"/>
      <c r="KOV117" s="99"/>
      <c r="KOW117" s="99"/>
      <c r="KOX117" s="99"/>
      <c r="KOY117" s="99"/>
      <c r="KOZ117" s="99"/>
      <c r="KPA117" s="99"/>
      <c r="KPB117" s="99"/>
      <c r="KPC117" s="99"/>
      <c r="KPD117" s="99"/>
      <c r="KPE117" s="99"/>
      <c r="KPF117" s="99"/>
      <c r="KPG117" s="99"/>
      <c r="KPH117" s="99"/>
      <c r="KPI117" s="99"/>
      <c r="KPJ117" s="99"/>
      <c r="KPK117" s="99"/>
      <c r="KPL117" s="99"/>
      <c r="KPM117" s="99"/>
      <c r="KPN117" s="99"/>
      <c r="KPO117" s="99"/>
      <c r="KPP117" s="99"/>
      <c r="KPQ117" s="99"/>
      <c r="KPR117" s="99"/>
      <c r="KPS117" s="99"/>
      <c r="KPT117" s="99"/>
      <c r="KPU117" s="99"/>
      <c r="KPV117" s="99"/>
      <c r="KPW117" s="99"/>
      <c r="KPX117" s="99"/>
      <c r="KPY117" s="99"/>
      <c r="KPZ117" s="99"/>
      <c r="KQA117" s="99"/>
      <c r="KQB117" s="99"/>
      <c r="KQC117" s="99"/>
      <c r="KQD117" s="99"/>
      <c r="KQE117" s="99"/>
      <c r="KQF117" s="99"/>
      <c r="KQG117" s="99"/>
      <c r="KQH117" s="99"/>
      <c r="KQI117" s="99"/>
      <c r="KQJ117" s="99"/>
      <c r="KQK117" s="99"/>
      <c r="KQL117" s="99"/>
      <c r="KQM117" s="99"/>
      <c r="KQN117" s="99"/>
      <c r="KQO117" s="99"/>
      <c r="KQP117" s="99"/>
      <c r="KQQ117" s="99"/>
      <c r="KQR117" s="99"/>
      <c r="KQS117" s="99"/>
      <c r="KQT117" s="99"/>
      <c r="KQU117" s="99"/>
      <c r="KQV117" s="99"/>
      <c r="KQW117" s="99"/>
      <c r="KQX117" s="99"/>
      <c r="KQY117" s="99"/>
      <c r="KQZ117" s="99"/>
      <c r="KRA117" s="99"/>
      <c r="KRB117" s="99"/>
      <c r="KRC117" s="99"/>
      <c r="KRD117" s="99"/>
      <c r="KRE117" s="99"/>
      <c r="KRF117" s="99"/>
      <c r="KRG117" s="99"/>
      <c r="KRH117" s="99"/>
      <c r="KRI117" s="99"/>
      <c r="KRJ117" s="99"/>
      <c r="KRK117" s="99"/>
      <c r="KRL117" s="99"/>
      <c r="KRM117" s="99"/>
      <c r="KRN117" s="99"/>
      <c r="KRO117" s="99"/>
      <c r="KRP117" s="99"/>
      <c r="KRQ117" s="99"/>
      <c r="KRR117" s="99"/>
      <c r="KRS117" s="99"/>
      <c r="KRT117" s="99"/>
      <c r="KRU117" s="99"/>
      <c r="KRV117" s="99"/>
      <c r="KRW117" s="99"/>
      <c r="KRX117" s="99"/>
      <c r="KRY117" s="99"/>
      <c r="KRZ117" s="99"/>
      <c r="KSA117" s="99"/>
      <c r="KSB117" s="99"/>
      <c r="KSC117" s="99"/>
      <c r="KSD117" s="99"/>
      <c r="KSE117" s="99"/>
      <c r="KSF117" s="99"/>
      <c r="KSG117" s="99"/>
      <c r="KSH117" s="99"/>
      <c r="KSI117" s="99"/>
      <c r="KSJ117" s="99"/>
      <c r="KSK117" s="99"/>
      <c r="KSL117" s="99"/>
      <c r="KSM117" s="99"/>
      <c r="KSN117" s="99"/>
      <c r="KSO117" s="99"/>
      <c r="KSP117" s="99"/>
      <c r="KSQ117" s="99"/>
      <c r="KSR117" s="99"/>
      <c r="KSS117" s="99"/>
      <c r="KST117" s="99"/>
      <c r="KSU117" s="99"/>
      <c r="KSV117" s="99"/>
      <c r="KSW117" s="99"/>
      <c r="KSX117" s="99"/>
      <c r="KSY117" s="99"/>
      <c r="KSZ117" s="99"/>
      <c r="KTA117" s="99"/>
      <c r="KTB117" s="99"/>
      <c r="KTC117" s="99"/>
      <c r="KTD117" s="99"/>
      <c r="KTE117" s="99"/>
      <c r="KTF117" s="99"/>
      <c r="KTG117" s="99"/>
      <c r="KTH117" s="99"/>
      <c r="KTI117" s="99"/>
      <c r="KTJ117" s="99"/>
      <c r="KTK117" s="99"/>
      <c r="KTL117" s="99"/>
      <c r="KTM117" s="99"/>
      <c r="KTN117" s="99"/>
      <c r="KTO117" s="99"/>
      <c r="KTP117" s="99"/>
      <c r="KTQ117" s="99"/>
      <c r="KTR117" s="99"/>
      <c r="KTS117" s="99"/>
      <c r="KTT117" s="99"/>
      <c r="KTU117" s="99"/>
      <c r="KTV117" s="99"/>
      <c r="KTW117" s="99"/>
      <c r="KTX117" s="99"/>
      <c r="KTY117" s="99"/>
      <c r="KTZ117" s="99"/>
      <c r="KUA117" s="99"/>
      <c r="KUB117" s="99"/>
      <c r="KUC117" s="99"/>
      <c r="KUD117" s="99"/>
      <c r="KUE117" s="99"/>
      <c r="KUF117" s="99"/>
      <c r="KUG117" s="99"/>
      <c r="KUH117" s="99"/>
      <c r="KUI117" s="99"/>
      <c r="KUJ117" s="99"/>
      <c r="KUK117" s="99"/>
      <c r="KUL117" s="99"/>
      <c r="KUM117" s="99"/>
      <c r="KUN117" s="99"/>
      <c r="KUO117" s="99"/>
      <c r="KUP117" s="99"/>
      <c r="KUQ117" s="99"/>
      <c r="KUR117" s="99"/>
      <c r="KUS117" s="99"/>
      <c r="KUT117" s="99"/>
      <c r="KUU117" s="99"/>
      <c r="KUV117" s="99"/>
      <c r="KUW117" s="99"/>
      <c r="KUX117" s="99"/>
      <c r="KUY117" s="99"/>
      <c r="KUZ117" s="99"/>
      <c r="KVA117" s="99"/>
      <c r="KVB117" s="99"/>
      <c r="KVC117" s="99"/>
      <c r="KVD117" s="99"/>
      <c r="KVE117" s="99"/>
      <c r="KVF117" s="99"/>
      <c r="KVG117" s="99"/>
      <c r="KVH117" s="99"/>
      <c r="KVI117" s="99"/>
      <c r="KVJ117" s="99"/>
      <c r="KVK117" s="99"/>
      <c r="KVL117" s="99"/>
      <c r="KVM117" s="99"/>
      <c r="KVN117" s="99"/>
      <c r="KVO117" s="99"/>
      <c r="KVP117" s="99"/>
      <c r="KVQ117" s="99"/>
      <c r="KVR117" s="99"/>
      <c r="KVS117" s="99"/>
      <c r="KVT117" s="99"/>
      <c r="KVU117" s="99"/>
      <c r="KVV117" s="99"/>
      <c r="KVW117" s="99"/>
      <c r="KVX117" s="99"/>
      <c r="KVY117" s="99"/>
      <c r="KVZ117" s="99"/>
      <c r="KWA117" s="99"/>
      <c r="KWB117" s="99"/>
      <c r="KWC117" s="99"/>
      <c r="KWD117" s="99"/>
      <c r="KWE117" s="99"/>
      <c r="KWF117" s="99"/>
      <c r="KWG117" s="99"/>
      <c r="KWH117" s="99"/>
      <c r="KWI117" s="99"/>
      <c r="KWJ117" s="99"/>
      <c r="KWK117" s="99"/>
      <c r="KWL117" s="99"/>
      <c r="KWM117" s="99"/>
      <c r="KWN117" s="99"/>
      <c r="KWO117" s="99"/>
      <c r="KWP117" s="99"/>
      <c r="KWQ117" s="99"/>
      <c r="KWR117" s="99"/>
      <c r="KWS117" s="99"/>
      <c r="KWT117" s="99"/>
      <c r="KWU117" s="99"/>
      <c r="KWV117" s="99"/>
      <c r="KWW117" s="99"/>
      <c r="KWX117" s="99"/>
      <c r="KWY117" s="99"/>
      <c r="KWZ117" s="99"/>
      <c r="KXA117" s="99"/>
      <c r="KXB117" s="99"/>
      <c r="KXC117" s="99"/>
      <c r="KXD117" s="99"/>
      <c r="KXE117" s="99"/>
      <c r="KXF117" s="99"/>
      <c r="KXG117" s="99"/>
      <c r="KXH117" s="99"/>
      <c r="KXI117" s="99"/>
      <c r="KXJ117" s="99"/>
      <c r="KXK117" s="99"/>
      <c r="KXL117" s="99"/>
      <c r="KXM117" s="99"/>
      <c r="KXN117" s="99"/>
      <c r="KXO117" s="99"/>
      <c r="KXP117" s="99"/>
      <c r="KXQ117" s="99"/>
      <c r="KXR117" s="99"/>
      <c r="KXS117" s="99"/>
      <c r="KXT117" s="99"/>
      <c r="KXU117" s="99"/>
      <c r="KXV117" s="99"/>
      <c r="KXW117" s="99"/>
      <c r="KXX117" s="99"/>
      <c r="KXY117" s="99"/>
      <c r="KXZ117" s="99"/>
      <c r="KYA117" s="99"/>
      <c r="KYB117" s="99"/>
      <c r="KYC117" s="99"/>
      <c r="KYD117" s="99"/>
      <c r="KYE117" s="99"/>
      <c r="KYF117" s="99"/>
      <c r="KYG117" s="99"/>
      <c r="KYH117" s="99"/>
      <c r="KYI117" s="99"/>
      <c r="KYJ117" s="99"/>
      <c r="KYK117" s="99"/>
      <c r="KYL117" s="99"/>
      <c r="KYM117" s="99"/>
      <c r="KYN117" s="99"/>
      <c r="KYO117" s="99"/>
      <c r="KYP117" s="99"/>
      <c r="KYQ117" s="99"/>
      <c r="KYR117" s="99"/>
      <c r="KYS117" s="99"/>
      <c r="KYT117" s="99"/>
      <c r="KYU117" s="99"/>
      <c r="KYV117" s="99"/>
      <c r="KYW117" s="99"/>
      <c r="KYX117" s="99"/>
      <c r="KYY117" s="99"/>
      <c r="KYZ117" s="99"/>
      <c r="KZA117" s="99"/>
      <c r="KZB117" s="99"/>
      <c r="KZC117" s="99"/>
      <c r="KZD117" s="99"/>
      <c r="KZE117" s="99"/>
      <c r="KZF117" s="99"/>
      <c r="KZG117" s="99"/>
      <c r="KZH117" s="99"/>
      <c r="KZI117" s="99"/>
      <c r="KZJ117" s="99"/>
      <c r="KZK117" s="99"/>
      <c r="KZL117" s="99"/>
      <c r="KZM117" s="99"/>
      <c r="KZN117" s="99"/>
      <c r="KZO117" s="99"/>
      <c r="KZP117" s="99"/>
      <c r="KZQ117" s="99"/>
      <c r="KZR117" s="99"/>
      <c r="KZS117" s="99"/>
      <c r="KZT117" s="99"/>
      <c r="KZU117" s="99"/>
      <c r="KZV117" s="99"/>
      <c r="KZW117" s="99"/>
      <c r="KZX117" s="99"/>
      <c r="KZY117" s="99"/>
      <c r="KZZ117" s="99"/>
      <c r="LAA117" s="99"/>
      <c r="LAB117" s="99"/>
      <c r="LAC117" s="99"/>
      <c r="LAD117" s="99"/>
      <c r="LAE117" s="99"/>
      <c r="LAF117" s="99"/>
      <c r="LAG117" s="99"/>
      <c r="LAH117" s="99"/>
      <c r="LAI117" s="99"/>
      <c r="LAJ117" s="99"/>
      <c r="LAK117" s="99"/>
      <c r="LAL117" s="99"/>
      <c r="LAM117" s="99"/>
      <c r="LAN117" s="99"/>
      <c r="LAO117" s="99"/>
      <c r="LAP117" s="99"/>
      <c r="LAQ117" s="99"/>
      <c r="LAR117" s="99"/>
      <c r="LAS117" s="99"/>
      <c r="LAT117" s="99"/>
      <c r="LAU117" s="99"/>
      <c r="LAV117" s="99"/>
      <c r="LAW117" s="99"/>
      <c r="LAX117" s="99"/>
      <c r="LAY117" s="99"/>
      <c r="LAZ117" s="99"/>
      <c r="LBA117" s="99"/>
      <c r="LBB117" s="99"/>
      <c r="LBC117" s="99"/>
      <c r="LBD117" s="99"/>
      <c r="LBE117" s="99"/>
      <c r="LBF117" s="99"/>
      <c r="LBG117" s="99"/>
      <c r="LBH117" s="99"/>
      <c r="LBI117" s="99"/>
      <c r="LBJ117" s="99"/>
      <c r="LBK117" s="99"/>
      <c r="LBL117" s="99"/>
      <c r="LBM117" s="99"/>
      <c r="LBN117" s="99"/>
      <c r="LBO117" s="99"/>
      <c r="LBP117" s="99"/>
      <c r="LBQ117" s="99"/>
      <c r="LBR117" s="99"/>
      <c r="LBS117" s="99"/>
      <c r="LBT117" s="99"/>
      <c r="LBU117" s="99"/>
      <c r="LBV117" s="99"/>
      <c r="LBW117" s="99"/>
      <c r="LBX117" s="99"/>
      <c r="LBY117" s="99"/>
      <c r="LBZ117" s="99"/>
      <c r="LCA117" s="99"/>
      <c r="LCB117" s="99"/>
      <c r="LCC117" s="99"/>
      <c r="LCD117" s="99"/>
      <c r="LCE117" s="99"/>
      <c r="LCF117" s="99"/>
      <c r="LCG117" s="99"/>
      <c r="LCH117" s="99"/>
      <c r="LCI117" s="99"/>
      <c r="LCJ117" s="99"/>
      <c r="LCK117" s="99"/>
      <c r="LCL117" s="99"/>
      <c r="LCM117" s="99"/>
      <c r="LCN117" s="99"/>
      <c r="LCO117" s="99"/>
      <c r="LCP117" s="99"/>
      <c r="LCQ117" s="99"/>
      <c r="LCR117" s="99"/>
      <c r="LCS117" s="99"/>
      <c r="LCT117" s="99"/>
      <c r="LCU117" s="99"/>
      <c r="LCV117" s="99"/>
      <c r="LCW117" s="99"/>
      <c r="LCX117" s="99"/>
      <c r="LCY117" s="99"/>
      <c r="LCZ117" s="99"/>
      <c r="LDA117" s="99"/>
      <c r="LDB117" s="99"/>
      <c r="LDC117" s="99"/>
      <c r="LDD117" s="99"/>
      <c r="LDE117" s="99"/>
      <c r="LDF117" s="99"/>
      <c r="LDG117" s="99"/>
      <c r="LDH117" s="99"/>
      <c r="LDI117" s="99"/>
      <c r="LDJ117" s="99"/>
      <c r="LDK117" s="99"/>
      <c r="LDL117" s="99"/>
      <c r="LDM117" s="99"/>
      <c r="LDN117" s="99"/>
      <c r="LDO117" s="99"/>
      <c r="LDP117" s="99"/>
      <c r="LDQ117" s="99"/>
      <c r="LDR117" s="99"/>
      <c r="LDS117" s="99"/>
      <c r="LDT117" s="99"/>
      <c r="LDU117" s="99"/>
      <c r="LDV117" s="99"/>
      <c r="LDW117" s="99"/>
      <c r="LDX117" s="99"/>
      <c r="LDY117" s="99"/>
      <c r="LDZ117" s="99"/>
      <c r="LEA117" s="99"/>
      <c r="LEB117" s="99"/>
      <c r="LEC117" s="99"/>
      <c r="LED117" s="99"/>
      <c r="LEE117" s="99"/>
      <c r="LEF117" s="99"/>
      <c r="LEG117" s="99"/>
      <c r="LEH117" s="99"/>
      <c r="LEI117" s="99"/>
      <c r="LEJ117" s="99"/>
      <c r="LEK117" s="99"/>
      <c r="LEL117" s="99"/>
      <c r="LEM117" s="99"/>
      <c r="LEN117" s="99"/>
      <c r="LEO117" s="99"/>
      <c r="LEP117" s="99"/>
      <c r="LEQ117" s="99"/>
      <c r="LER117" s="99"/>
      <c r="LES117" s="99"/>
      <c r="LET117" s="99"/>
      <c r="LEU117" s="99"/>
      <c r="LEV117" s="99"/>
      <c r="LEW117" s="99"/>
      <c r="LEX117" s="99"/>
      <c r="LEY117" s="99"/>
      <c r="LEZ117" s="99"/>
      <c r="LFA117" s="99"/>
      <c r="LFB117" s="99"/>
      <c r="LFC117" s="99"/>
      <c r="LFD117" s="99"/>
      <c r="LFE117" s="99"/>
      <c r="LFF117" s="99"/>
      <c r="LFG117" s="99"/>
      <c r="LFH117" s="99"/>
      <c r="LFI117" s="99"/>
      <c r="LFJ117" s="99"/>
      <c r="LFK117" s="99"/>
      <c r="LFL117" s="99"/>
      <c r="LFM117" s="99"/>
      <c r="LFN117" s="99"/>
      <c r="LFO117" s="99"/>
      <c r="LFP117" s="99"/>
      <c r="LFQ117" s="99"/>
      <c r="LFR117" s="99"/>
      <c r="LFS117" s="99"/>
      <c r="LFT117" s="99"/>
      <c r="LFU117" s="99"/>
      <c r="LFV117" s="99"/>
      <c r="LFW117" s="99"/>
      <c r="LFX117" s="99"/>
      <c r="LFY117" s="99"/>
      <c r="LFZ117" s="99"/>
      <c r="LGA117" s="99"/>
      <c r="LGB117" s="99"/>
      <c r="LGC117" s="99"/>
      <c r="LGD117" s="99"/>
      <c r="LGE117" s="99"/>
      <c r="LGF117" s="99"/>
      <c r="LGG117" s="99"/>
      <c r="LGH117" s="99"/>
      <c r="LGI117" s="99"/>
      <c r="LGJ117" s="99"/>
      <c r="LGK117" s="99"/>
      <c r="LGL117" s="99"/>
      <c r="LGM117" s="99"/>
      <c r="LGN117" s="99"/>
      <c r="LGO117" s="99"/>
      <c r="LGP117" s="99"/>
      <c r="LGQ117" s="99"/>
      <c r="LGR117" s="99"/>
      <c r="LGS117" s="99"/>
      <c r="LGT117" s="99"/>
      <c r="LGU117" s="99"/>
      <c r="LGV117" s="99"/>
      <c r="LGW117" s="99"/>
      <c r="LGX117" s="99"/>
      <c r="LGY117" s="99"/>
      <c r="LGZ117" s="99"/>
      <c r="LHA117" s="99"/>
      <c r="LHB117" s="99"/>
      <c r="LHC117" s="99"/>
      <c r="LHD117" s="99"/>
      <c r="LHE117" s="99"/>
      <c r="LHF117" s="99"/>
      <c r="LHG117" s="99"/>
      <c r="LHH117" s="99"/>
      <c r="LHI117" s="99"/>
      <c r="LHJ117" s="99"/>
      <c r="LHK117" s="99"/>
      <c r="LHL117" s="99"/>
      <c r="LHM117" s="99"/>
      <c r="LHN117" s="99"/>
      <c r="LHO117" s="99"/>
      <c r="LHP117" s="99"/>
      <c r="LHQ117" s="99"/>
      <c r="LHR117" s="99"/>
      <c r="LHS117" s="99"/>
      <c r="LHT117" s="99"/>
      <c r="LHU117" s="99"/>
      <c r="LHV117" s="99"/>
      <c r="LHW117" s="99"/>
      <c r="LHX117" s="99"/>
      <c r="LHY117" s="99"/>
      <c r="LHZ117" s="99"/>
      <c r="LIA117" s="99"/>
      <c r="LIB117" s="99"/>
      <c r="LIC117" s="99"/>
      <c r="LID117" s="99"/>
      <c r="LIE117" s="99"/>
      <c r="LIF117" s="99"/>
      <c r="LIG117" s="99"/>
      <c r="LIH117" s="99"/>
      <c r="LII117" s="99"/>
      <c r="LIJ117" s="99"/>
      <c r="LIK117" s="99"/>
      <c r="LIL117" s="99"/>
      <c r="LIM117" s="99"/>
      <c r="LIN117" s="99"/>
      <c r="LIO117" s="99"/>
      <c r="LIP117" s="99"/>
      <c r="LIQ117" s="99"/>
      <c r="LIR117" s="99"/>
      <c r="LIS117" s="99"/>
      <c r="LIT117" s="99"/>
      <c r="LIU117" s="99"/>
      <c r="LIV117" s="99"/>
      <c r="LIW117" s="99"/>
      <c r="LIX117" s="99"/>
      <c r="LIY117" s="99"/>
      <c r="LIZ117" s="99"/>
      <c r="LJA117" s="99"/>
      <c r="LJB117" s="99"/>
      <c r="LJC117" s="99"/>
      <c r="LJD117" s="99"/>
      <c r="LJE117" s="99"/>
      <c r="LJF117" s="99"/>
      <c r="LJG117" s="99"/>
      <c r="LJH117" s="99"/>
      <c r="LJI117" s="99"/>
      <c r="LJJ117" s="99"/>
      <c r="LJK117" s="99"/>
      <c r="LJL117" s="99"/>
      <c r="LJM117" s="99"/>
      <c r="LJN117" s="99"/>
      <c r="LJO117" s="99"/>
      <c r="LJP117" s="99"/>
      <c r="LJQ117" s="99"/>
      <c r="LJR117" s="99"/>
      <c r="LJS117" s="99"/>
      <c r="LJT117" s="99"/>
      <c r="LJU117" s="99"/>
      <c r="LJV117" s="99"/>
      <c r="LJW117" s="99"/>
      <c r="LJX117" s="99"/>
      <c r="LJY117" s="99"/>
      <c r="LJZ117" s="99"/>
      <c r="LKA117" s="99"/>
      <c r="LKB117" s="99"/>
      <c r="LKC117" s="99"/>
      <c r="LKD117" s="99"/>
      <c r="LKE117" s="99"/>
      <c r="LKF117" s="99"/>
      <c r="LKG117" s="99"/>
      <c r="LKH117" s="99"/>
      <c r="LKI117" s="99"/>
      <c r="LKJ117" s="99"/>
      <c r="LKK117" s="99"/>
      <c r="LKL117" s="99"/>
      <c r="LKM117" s="99"/>
      <c r="LKN117" s="99"/>
      <c r="LKO117" s="99"/>
      <c r="LKP117" s="99"/>
      <c r="LKQ117" s="99"/>
      <c r="LKR117" s="99"/>
      <c r="LKS117" s="99"/>
      <c r="LKT117" s="99"/>
      <c r="LKU117" s="99"/>
      <c r="LKV117" s="99"/>
      <c r="LKW117" s="99"/>
      <c r="LKX117" s="99"/>
      <c r="LKY117" s="99"/>
      <c r="LKZ117" s="99"/>
      <c r="LLA117" s="99"/>
      <c r="LLB117" s="99"/>
      <c r="LLC117" s="99"/>
      <c r="LLD117" s="99"/>
      <c r="LLE117" s="99"/>
      <c r="LLF117" s="99"/>
      <c r="LLG117" s="99"/>
      <c r="LLH117" s="99"/>
      <c r="LLI117" s="99"/>
      <c r="LLJ117" s="99"/>
      <c r="LLK117" s="99"/>
      <c r="LLL117" s="99"/>
      <c r="LLM117" s="99"/>
      <c r="LLN117" s="99"/>
      <c r="LLO117" s="99"/>
      <c r="LLP117" s="99"/>
      <c r="LLQ117" s="99"/>
      <c r="LLR117" s="99"/>
      <c r="LLS117" s="99"/>
      <c r="LLT117" s="99"/>
      <c r="LLU117" s="99"/>
      <c r="LLV117" s="99"/>
      <c r="LLW117" s="99"/>
      <c r="LLX117" s="99"/>
      <c r="LLY117" s="99"/>
      <c r="LLZ117" s="99"/>
      <c r="LMA117" s="99"/>
      <c r="LMB117" s="99"/>
      <c r="LMC117" s="99"/>
      <c r="LMD117" s="99"/>
      <c r="LME117" s="99"/>
      <c r="LMF117" s="99"/>
      <c r="LMG117" s="99"/>
      <c r="LMH117" s="99"/>
      <c r="LMI117" s="99"/>
      <c r="LMJ117" s="99"/>
      <c r="LMK117" s="99"/>
      <c r="LML117" s="99"/>
      <c r="LMM117" s="99"/>
      <c r="LMN117" s="99"/>
      <c r="LMO117" s="99"/>
      <c r="LMP117" s="99"/>
      <c r="LMQ117" s="99"/>
      <c r="LMR117" s="99"/>
      <c r="LMS117" s="99"/>
      <c r="LMT117" s="99"/>
      <c r="LMU117" s="99"/>
      <c r="LMV117" s="99"/>
      <c r="LMW117" s="99"/>
      <c r="LMX117" s="99"/>
      <c r="LMY117" s="99"/>
      <c r="LMZ117" s="99"/>
      <c r="LNA117" s="99"/>
      <c r="LNB117" s="99"/>
      <c r="LNC117" s="99"/>
      <c r="LND117" s="99"/>
      <c r="LNE117" s="99"/>
      <c r="LNF117" s="99"/>
      <c r="LNG117" s="99"/>
      <c r="LNH117" s="99"/>
      <c r="LNI117" s="99"/>
      <c r="LNJ117" s="99"/>
      <c r="LNK117" s="99"/>
      <c r="LNL117" s="99"/>
      <c r="LNM117" s="99"/>
      <c r="LNN117" s="99"/>
      <c r="LNO117" s="99"/>
      <c r="LNP117" s="99"/>
      <c r="LNQ117" s="99"/>
      <c r="LNR117" s="99"/>
      <c r="LNS117" s="99"/>
      <c r="LNT117" s="99"/>
      <c r="LNU117" s="99"/>
      <c r="LNV117" s="99"/>
      <c r="LNW117" s="99"/>
      <c r="LNX117" s="99"/>
      <c r="LNY117" s="99"/>
      <c r="LNZ117" s="99"/>
      <c r="LOA117" s="99"/>
      <c r="LOB117" s="99"/>
      <c r="LOC117" s="99"/>
      <c r="LOD117" s="99"/>
      <c r="LOE117" s="99"/>
      <c r="LOF117" s="99"/>
      <c r="LOG117" s="99"/>
      <c r="LOH117" s="99"/>
      <c r="LOI117" s="99"/>
      <c r="LOJ117" s="99"/>
      <c r="LOK117" s="99"/>
      <c r="LOL117" s="99"/>
      <c r="LOM117" s="99"/>
      <c r="LON117" s="99"/>
      <c r="LOO117" s="99"/>
      <c r="LOP117" s="99"/>
      <c r="LOQ117" s="99"/>
      <c r="LOR117" s="99"/>
      <c r="LOS117" s="99"/>
      <c r="LOT117" s="99"/>
      <c r="LOU117" s="99"/>
      <c r="LOV117" s="99"/>
      <c r="LOW117" s="99"/>
      <c r="LOX117" s="99"/>
      <c r="LOY117" s="99"/>
      <c r="LOZ117" s="99"/>
      <c r="LPA117" s="99"/>
      <c r="LPB117" s="99"/>
      <c r="LPC117" s="99"/>
      <c r="LPD117" s="99"/>
      <c r="LPE117" s="99"/>
      <c r="LPF117" s="99"/>
      <c r="LPG117" s="99"/>
      <c r="LPH117" s="99"/>
      <c r="LPI117" s="99"/>
      <c r="LPJ117" s="99"/>
      <c r="LPK117" s="99"/>
      <c r="LPL117" s="99"/>
      <c r="LPM117" s="99"/>
      <c r="LPN117" s="99"/>
      <c r="LPO117" s="99"/>
      <c r="LPP117" s="99"/>
      <c r="LPQ117" s="99"/>
      <c r="LPR117" s="99"/>
      <c r="LPS117" s="99"/>
      <c r="LPT117" s="99"/>
      <c r="LPU117" s="99"/>
      <c r="LPV117" s="99"/>
      <c r="LPW117" s="99"/>
      <c r="LPX117" s="99"/>
      <c r="LPY117" s="99"/>
      <c r="LPZ117" s="99"/>
      <c r="LQA117" s="99"/>
      <c r="LQB117" s="99"/>
      <c r="LQC117" s="99"/>
      <c r="LQD117" s="99"/>
      <c r="LQE117" s="99"/>
      <c r="LQF117" s="99"/>
      <c r="LQG117" s="99"/>
      <c r="LQH117" s="99"/>
      <c r="LQI117" s="99"/>
      <c r="LQJ117" s="99"/>
      <c r="LQK117" s="99"/>
      <c r="LQL117" s="99"/>
      <c r="LQM117" s="99"/>
      <c r="LQN117" s="99"/>
      <c r="LQO117" s="99"/>
      <c r="LQP117" s="99"/>
      <c r="LQQ117" s="99"/>
      <c r="LQR117" s="99"/>
      <c r="LQS117" s="99"/>
      <c r="LQT117" s="99"/>
      <c r="LQU117" s="99"/>
      <c r="LQV117" s="99"/>
      <c r="LQW117" s="99"/>
      <c r="LQX117" s="99"/>
      <c r="LQY117" s="99"/>
      <c r="LQZ117" s="99"/>
      <c r="LRA117" s="99"/>
      <c r="LRB117" s="99"/>
      <c r="LRC117" s="99"/>
      <c r="LRD117" s="99"/>
      <c r="LRE117" s="99"/>
      <c r="LRF117" s="99"/>
      <c r="LRG117" s="99"/>
      <c r="LRH117" s="99"/>
      <c r="LRI117" s="99"/>
      <c r="LRJ117" s="99"/>
      <c r="LRK117" s="99"/>
      <c r="LRL117" s="99"/>
      <c r="LRM117" s="99"/>
      <c r="LRN117" s="99"/>
      <c r="LRO117" s="99"/>
      <c r="LRP117" s="99"/>
      <c r="LRQ117" s="99"/>
      <c r="LRR117" s="99"/>
      <c r="LRS117" s="99"/>
      <c r="LRT117" s="99"/>
      <c r="LRU117" s="99"/>
      <c r="LRV117" s="99"/>
      <c r="LRW117" s="99"/>
      <c r="LRX117" s="99"/>
      <c r="LRY117" s="99"/>
      <c r="LRZ117" s="99"/>
      <c r="LSA117" s="99"/>
      <c r="LSB117" s="99"/>
      <c r="LSC117" s="99"/>
      <c r="LSD117" s="99"/>
      <c r="LSE117" s="99"/>
      <c r="LSF117" s="99"/>
      <c r="LSG117" s="99"/>
      <c r="LSH117" s="99"/>
      <c r="LSI117" s="99"/>
      <c r="LSJ117" s="99"/>
      <c r="LSK117" s="99"/>
      <c r="LSL117" s="99"/>
      <c r="LSM117" s="99"/>
      <c r="LSN117" s="99"/>
      <c r="LSO117" s="99"/>
      <c r="LSP117" s="99"/>
      <c r="LSQ117" s="99"/>
      <c r="LSR117" s="99"/>
      <c r="LSS117" s="99"/>
      <c r="LST117" s="99"/>
      <c r="LSU117" s="99"/>
      <c r="LSV117" s="99"/>
      <c r="LSW117" s="99"/>
      <c r="LSX117" s="99"/>
      <c r="LSY117" s="99"/>
      <c r="LSZ117" s="99"/>
      <c r="LTA117" s="99"/>
      <c r="LTB117" s="99"/>
      <c r="LTC117" s="99"/>
      <c r="LTD117" s="99"/>
      <c r="LTE117" s="99"/>
      <c r="LTF117" s="99"/>
      <c r="LTG117" s="99"/>
      <c r="LTH117" s="99"/>
      <c r="LTI117" s="99"/>
      <c r="LTJ117" s="99"/>
      <c r="LTK117" s="99"/>
      <c r="LTL117" s="99"/>
      <c r="LTM117" s="99"/>
      <c r="LTN117" s="99"/>
      <c r="LTO117" s="99"/>
      <c r="LTP117" s="99"/>
      <c r="LTQ117" s="99"/>
      <c r="LTR117" s="99"/>
      <c r="LTS117" s="99"/>
      <c r="LTT117" s="99"/>
      <c r="LTU117" s="99"/>
      <c r="LTV117" s="99"/>
      <c r="LTW117" s="99"/>
      <c r="LTX117" s="99"/>
      <c r="LTY117" s="99"/>
      <c r="LTZ117" s="99"/>
      <c r="LUA117" s="99"/>
      <c r="LUB117" s="99"/>
      <c r="LUC117" s="99"/>
      <c r="LUD117" s="99"/>
      <c r="LUE117" s="99"/>
      <c r="LUF117" s="99"/>
      <c r="LUG117" s="99"/>
      <c r="LUH117" s="99"/>
      <c r="LUI117" s="99"/>
      <c r="LUJ117" s="99"/>
      <c r="LUK117" s="99"/>
      <c r="LUL117" s="99"/>
      <c r="LUM117" s="99"/>
      <c r="LUN117" s="99"/>
      <c r="LUO117" s="99"/>
      <c r="LUP117" s="99"/>
      <c r="LUQ117" s="99"/>
      <c r="LUR117" s="99"/>
      <c r="LUS117" s="99"/>
      <c r="LUT117" s="99"/>
      <c r="LUU117" s="99"/>
      <c r="LUV117" s="99"/>
      <c r="LUW117" s="99"/>
      <c r="LUX117" s="99"/>
      <c r="LUY117" s="99"/>
      <c r="LUZ117" s="99"/>
      <c r="LVA117" s="99"/>
      <c r="LVB117" s="99"/>
      <c r="LVC117" s="99"/>
      <c r="LVD117" s="99"/>
      <c r="LVE117" s="99"/>
      <c r="LVF117" s="99"/>
      <c r="LVG117" s="99"/>
      <c r="LVH117" s="99"/>
      <c r="LVI117" s="99"/>
      <c r="LVJ117" s="99"/>
      <c r="LVK117" s="99"/>
      <c r="LVL117" s="99"/>
      <c r="LVM117" s="99"/>
      <c r="LVN117" s="99"/>
      <c r="LVO117" s="99"/>
      <c r="LVP117" s="99"/>
      <c r="LVQ117" s="99"/>
      <c r="LVR117" s="99"/>
      <c r="LVS117" s="99"/>
      <c r="LVT117" s="99"/>
      <c r="LVU117" s="99"/>
      <c r="LVV117" s="99"/>
      <c r="LVW117" s="99"/>
      <c r="LVX117" s="99"/>
      <c r="LVY117" s="99"/>
      <c r="LVZ117" s="99"/>
      <c r="LWA117" s="99"/>
      <c r="LWB117" s="99"/>
      <c r="LWC117" s="99"/>
      <c r="LWD117" s="99"/>
      <c r="LWE117" s="99"/>
      <c r="LWF117" s="99"/>
      <c r="LWG117" s="99"/>
      <c r="LWH117" s="99"/>
      <c r="LWI117" s="99"/>
      <c r="LWJ117" s="99"/>
      <c r="LWK117" s="99"/>
      <c r="LWL117" s="99"/>
      <c r="LWM117" s="99"/>
      <c r="LWN117" s="99"/>
      <c r="LWO117" s="99"/>
      <c r="LWP117" s="99"/>
      <c r="LWQ117" s="99"/>
      <c r="LWR117" s="99"/>
      <c r="LWS117" s="99"/>
      <c r="LWT117" s="99"/>
      <c r="LWU117" s="99"/>
      <c r="LWV117" s="99"/>
      <c r="LWW117" s="99"/>
      <c r="LWX117" s="99"/>
      <c r="LWY117" s="99"/>
      <c r="LWZ117" s="99"/>
      <c r="LXA117" s="99"/>
      <c r="LXB117" s="99"/>
      <c r="LXC117" s="99"/>
      <c r="LXD117" s="99"/>
      <c r="LXE117" s="99"/>
      <c r="LXF117" s="99"/>
      <c r="LXG117" s="99"/>
      <c r="LXH117" s="99"/>
      <c r="LXI117" s="99"/>
      <c r="LXJ117" s="99"/>
      <c r="LXK117" s="99"/>
      <c r="LXL117" s="99"/>
      <c r="LXM117" s="99"/>
      <c r="LXN117" s="99"/>
      <c r="LXO117" s="99"/>
      <c r="LXP117" s="99"/>
      <c r="LXQ117" s="99"/>
      <c r="LXR117" s="99"/>
      <c r="LXS117" s="99"/>
      <c r="LXT117" s="99"/>
      <c r="LXU117" s="99"/>
      <c r="LXV117" s="99"/>
      <c r="LXW117" s="99"/>
      <c r="LXX117" s="99"/>
      <c r="LXY117" s="99"/>
      <c r="LXZ117" s="99"/>
      <c r="LYA117" s="99"/>
      <c r="LYB117" s="99"/>
      <c r="LYC117" s="99"/>
      <c r="LYD117" s="99"/>
      <c r="LYE117" s="99"/>
      <c r="LYF117" s="99"/>
      <c r="LYG117" s="99"/>
      <c r="LYH117" s="99"/>
      <c r="LYI117" s="99"/>
      <c r="LYJ117" s="99"/>
      <c r="LYK117" s="99"/>
      <c r="LYL117" s="99"/>
      <c r="LYM117" s="99"/>
      <c r="LYN117" s="99"/>
      <c r="LYO117" s="99"/>
      <c r="LYP117" s="99"/>
      <c r="LYQ117" s="99"/>
      <c r="LYR117" s="99"/>
      <c r="LYS117" s="99"/>
      <c r="LYT117" s="99"/>
      <c r="LYU117" s="99"/>
      <c r="LYV117" s="99"/>
      <c r="LYW117" s="99"/>
      <c r="LYX117" s="99"/>
      <c r="LYY117" s="99"/>
      <c r="LYZ117" s="99"/>
      <c r="LZA117" s="99"/>
      <c r="LZB117" s="99"/>
      <c r="LZC117" s="99"/>
      <c r="LZD117" s="99"/>
      <c r="LZE117" s="99"/>
      <c r="LZF117" s="99"/>
      <c r="LZG117" s="99"/>
      <c r="LZH117" s="99"/>
      <c r="LZI117" s="99"/>
      <c r="LZJ117" s="99"/>
      <c r="LZK117" s="99"/>
      <c r="LZL117" s="99"/>
      <c r="LZM117" s="99"/>
      <c r="LZN117" s="99"/>
      <c r="LZO117" s="99"/>
      <c r="LZP117" s="99"/>
      <c r="LZQ117" s="99"/>
      <c r="LZR117" s="99"/>
      <c r="LZS117" s="99"/>
      <c r="LZT117" s="99"/>
      <c r="LZU117" s="99"/>
      <c r="LZV117" s="99"/>
      <c r="LZW117" s="99"/>
      <c r="LZX117" s="99"/>
      <c r="LZY117" s="99"/>
      <c r="LZZ117" s="99"/>
      <c r="MAA117" s="99"/>
      <c r="MAB117" s="99"/>
      <c r="MAC117" s="99"/>
      <c r="MAD117" s="99"/>
      <c r="MAE117" s="99"/>
      <c r="MAF117" s="99"/>
      <c r="MAG117" s="99"/>
      <c r="MAH117" s="99"/>
      <c r="MAI117" s="99"/>
      <c r="MAJ117" s="99"/>
      <c r="MAK117" s="99"/>
      <c r="MAL117" s="99"/>
      <c r="MAM117" s="99"/>
      <c r="MAN117" s="99"/>
      <c r="MAO117" s="99"/>
      <c r="MAP117" s="99"/>
      <c r="MAQ117" s="99"/>
      <c r="MAR117" s="99"/>
      <c r="MAS117" s="99"/>
      <c r="MAT117" s="99"/>
      <c r="MAU117" s="99"/>
      <c r="MAV117" s="99"/>
      <c r="MAW117" s="99"/>
      <c r="MAX117" s="99"/>
      <c r="MAY117" s="99"/>
      <c r="MAZ117" s="99"/>
      <c r="MBA117" s="99"/>
      <c r="MBB117" s="99"/>
      <c r="MBC117" s="99"/>
      <c r="MBD117" s="99"/>
      <c r="MBE117" s="99"/>
      <c r="MBF117" s="99"/>
      <c r="MBG117" s="99"/>
      <c r="MBH117" s="99"/>
      <c r="MBI117" s="99"/>
      <c r="MBJ117" s="99"/>
      <c r="MBK117" s="99"/>
      <c r="MBL117" s="99"/>
      <c r="MBM117" s="99"/>
      <c r="MBN117" s="99"/>
      <c r="MBO117" s="99"/>
      <c r="MBP117" s="99"/>
      <c r="MBQ117" s="99"/>
      <c r="MBR117" s="99"/>
      <c r="MBS117" s="99"/>
      <c r="MBT117" s="99"/>
      <c r="MBU117" s="99"/>
      <c r="MBV117" s="99"/>
      <c r="MBW117" s="99"/>
      <c r="MBX117" s="99"/>
      <c r="MBY117" s="99"/>
      <c r="MBZ117" s="99"/>
      <c r="MCA117" s="99"/>
      <c r="MCB117" s="99"/>
      <c r="MCC117" s="99"/>
      <c r="MCD117" s="99"/>
      <c r="MCE117" s="99"/>
      <c r="MCF117" s="99"/>
      <c r="MCG117" s="99"/>
      <c r="MCH117" s="99"/>
      <c r="MCI117" s="99"/>
      <c r="MCJ117" s="99"/>
      <c r="MCK117" s="99"/>
      <c r="MCL117" s="99"/>
      <c r="MCM117" s="99"/>
      <c r="MCN117" s="99"/>
      <c r="MCO117" s="99"/>
      <c r="MCP117" s="99"/>
      <c r="MCQ117" s="99"/>
      <c r="MCR117" s="99"/>
      <c r="MCS117" s="99"/>
      <c r="MCT117" s="99"/>
      <c r="MCU117" s="99"/>
      <c r="MCV117" s="99"/>
      <c r="MCW117" s="99"/>
      <c r="MCX117" s="99"/>
      <c r="MCY117" s="99"/>
      <c r="MCZ117" s="99"/>
      <c r="MDA117" s="99"/>
      <c r="MDB117" s="99"/>
      <c r="MDC117" s="99"/>
      <c r="MDD117" s="99"/>
      <c r="MDE117" s="99"/>
      <c r="MDF117" s="99"/>
      <c r="MDG117" s="99"/>
      <c r="MDH117" s="99"/>
      <c r="MDI117" s="99"/>
      <c r="MDJ117" s="99"/>
      <c r="MDK117" s="99"/>
      <c r="MDL117" s="99"/>
      <c r="MDM117" s="99"/>
      <c r="MDN117" s="99"/>
      <c r="MDO117" s="99"/>
      <c r="MDP117" s="99"/>
      <c r="MDQ117" s="99"/>
      <c r="MDR117" s="99"/>
      <c r="MDS117" s="99"/>
      <c r="MDT117" s="99"/>
      <c r="MDU117" s="99"/>
      <c r="MDV117" s="99"/>
      <c r="MDW117" s="99"/>
      <c r="MDX117" s="99"/>
      <c r="MDY117" s="99"/>
      <c r="MDZ117" s="99"/>
      <c r="MEA117" s="99"/>
      <c r="MEB117" s="99"/>
      <c r="MEC117" s="99"/>
      <c r="MED117" s="99"/>
      <c r="MEE117" s="99"/>
      <c r="MEF117" s="99"/>
      <c r="MEG117" s="99"/>
      <c r="MEH117" s="99"/>
      <c r="MEI117" s="99"/>
      <c r="MEJ117" s="99"/>
      <c r="MEK117" s="99"/>
      <c r="MEL117" s="99"/>
      <c r="MEM117" s="99"/>
      <c r="MEN117" s="99"/>
      <c r="MEO117" s="99"/>
      <c r="MEP117" s="99"/>
      <c r="MEQ117" s="99"/>
      <c r="MER117" s="99"/>
      <c r="MES117" s="99"/>
      <c r="MET117" s="99"/>
      <c r="MEU117" s="99"/>
      <c r="MEV117" s="99"/>
      <c r="MEW117" s="99"/>
      <c r="MEX117" s="99"/>
      <c r="MEY117" s="99"/>
      <c r="MEZ117" s="99"/>
      <c r="MFA117" s="99"/>
      <c r="MFB117" s="99"/>
      <c r="MFC117" s="99"/>
      <c r="MFD117" s="99"/>
      <c r="MFE117" s="99"/>
      <c r="MFF117" s="99"/>
      <c r="MFG117" s="99"/>
      <c r="MFH117" s="99"/>
      <c r="MFI117" s="99"/>
      <c r="MFJ117" s="99"/>
      <c r="MFK117" s="99"/>
      <c r="MFL117" s="99"/>
      <c r="MFM117" s="99"/>
      <c r="MFN117" s="99"/>
      <c r="MFO117" s="99"/>
      <c r="MFP117" s="99"/>
      <c r="MFQ117" s="99"/>
      <c r="MFR117" s="99"/>
      <c r="MFS117" s="99"/>
      <c r="MFT117" s="99"/>
      <c r="MFU117" s="99"/>
      <c r="MFV117" s="99"/>
      <c r="MFW117" s="99"/>
      <c r="MFX117" s="99"/>
      <c r="MFY117" s="99"/>
      <c r="MFZ117" s="99"/>
      <c r="MGA117" s="99"/>
      <c r="MGB117" s="99"/>
      <c r="MGC117" s="99"/>
      <c r="MGD117" s="99"/>
      <c r="MGE117" s="99"/>
      <c r="MGF117" s="99"/>
      <c r="MGG117" s="99"/>
      <c r="MGH117" s="99"/>
      <c r="MGI117" s="99"/>
      <c r="MGJ117" s="99"/>
      <c r="MGK117" s="99"/>
      <c r="MGL117" s="99"/>
      <c r="MGM117" s="99"/>
      <c r="MGN117" s="99"/>
      <c r="MGO117" s="99"/>
      <c r="MGP117" s="99"/>
      <c r="MGQ117" s="99"/>
      <c r="MGR117" s="99"/>
      <c r="MGS117" s="99"/>
      <c r="MGT117" s="99"/>
      <c r="MGU117" s="99"/>
      <c r="MGV117" s="99"/>
      <c r="MGW117" s="99"/>
      <c r="MGX117" s="99"/>
      <c r="MGY117" s="99"/>
      <c r="MGZ117" s="99"/>
      <c r="MHA117" s="99"/>
      <c r="MHB117" s="99"/>
      <c r="MHC117" s="99"/>
      <c r="MHD117" s="99"/>
      <c r="MHE117" s="99"/>
      <c r="MHF117" s="99"/>
      <c r="MHG117" s="99"/>
      <c r="MHH117" s="99"/>
      <c r="MHI117" s="99"/>
      <c r="MHJ117" s="99"/>
      <c r="MHK117" s="99"/>
      <c r="MHL117" s="99"/>
      <c r="MHM117" s="99"/>
      <c r="MHN117" s="99"/>
      <c r="MHO117" s="99"/>
      <c r="MHP117" s="99"/>
      <c r="MHQ117" s="99"/>
      <c r="MHR117" s="99"/>
      <c r="MHS117" s="99"/>
      <c r="MHT117" s="99"/>
      <c r="MHU117" s="99"/>
      <c r="MHV117" s="99"/>
      <c r="MHW117" s="99"/>
      <c r="MHX117" s="99"/>
      <c r="MHY117" s="99"/>
      <c r="MHZ117" s="99"/>
      <c r="MIA117" s="99"/>
      <c r="MIB117" s="99"/>
      <c r="MIC117" s="99"/>
      <c r="MID117" s="99"/>
      <c r="MIE117" s="99"/>
      <c r="MIF117" s="99"/>
      <c r="MIG117" s="99"/>
      <c r="MIH117" s="99"/>
      <c r="MII117" s="99"/>
      <c r="MIJ117" s="99"/>
      <c r="MIK117" s="99"/>
      <c r="MIL117" s="99"/>
      <c r="MIM117" s="99"/>
      <c r="MIN117" s="99"/>
      <c r="MIO117" s="99"/>
      <c r="MIP117" s="99"/>
      <c r="MIQ117" s="99"/>
      <c r="MIR117" s="99"/>
      <c r="MIS117" s="99"/>
      <c r="MIT117" s="99"/>
      <c r="MIU117" s="99"/>
      <c r="MIV117" s="99"/>
      <c r="MIW117" s="99"/>
      <c r="MIX117" s="99"/>
      <c r="MIY117" s="99"/>
      <c r="MIZ117" s="99"/>
      <c r="MJA117" s="99"/>
      <c r="MJB117" s="99"/>
      <c r="MJC117" s="99"/>
      <c r="MJD117" s="99"/>
      <c r="MJE117" s="99"/>
      <c r="MJF117" s="99"/>
      <c r="MJG117" s="99"/>
      <c r="MJH117" s="99"/>
      <c r="MJI117" s="99"/>
      <c r="MJJ117" s="99"/>
      <c r="MJK117" s="99"/>
      <c r="MJL117" s="99"/>
      <c r="MJM117" s="99"/>
      <c r="MJN117" s="99"/>
      <c r="MJO117" s="99"/>
      <c r="MJP117" s="99"/>
      <c r="MJQ117" s="99"/>
      <c r="MJR117" s="99"/>
      <c r="MJS117" s="99"/>
      <c r="MJT117" s="99"/>
      <c r="MJU117" s="99"/>
      <c r="MJV117" s="99"/>
      <c r="MJW117" s="99"/>
      <c r="MJX117" s="99"/>
      <c r="MJY117" s="99"/>
      <c r="MJZ117" s="99"/>
      <c r="MKA117" s="99"/>
      <c r="MKB117" s="99"/>
      <c r="MKC117" s="99"/>
      <c r="MKD117" s="99"/>
      <c r="MKE117" s="99"/>
      <c r="MKF117" s="99"/>
      <c r="MKG117" s="99"/>
      <c r="MKH117" s="99"/>
      <c r="MKI117" s="99"/>
      <c r="MKJ117" s="99"/>
      <c r="MKK117" s="99"/>
      <c r="MKL117" s="99"/>
      <c r="MKM117" s="99"/>
      <c r="MKN117" s="99"/>
      <c r="MKO117" s="99"/>
      <c r="MKP117" s="99"/>
      <c r="MKQ117" s="99"/>
      <c r="MKR117" s="99"/>
      <c r="MKS117" s="99"/>
      <c r="MKT117" s="99"/>
      <c r="MKU117" s="99"/>
      <c r="MKV117" s="99"/>
      <c r="MKW117" s="99"/>
      <c r="MKX117" s="99"/>
      <c r="MKY117" s="99"/>
      <c r="MKZ117" s="99"/>
      <c r="MLA117" s="99"/>
      <c r="MLB117" s="99"/>
      <c r="MLC117" s="99"/>
      <c r="MLD117" s="99"/>
      <c r="MLE117" s="99"/>
      <c r="MLF117" s="99"/>
      <c r="MLG117" s="99"/>
      <c r="MLH117" s="99"/>
      <c r="MLI117" s="99"/>
      <c r="MLJ117" s="99"/>
      <c r="MLK117" s="99"/>
      <c r="MLL117" s="99"/>
      <c r="MLM117" s="99"/>
      <c r="MLN117" s="99"/>
      <c r="MLO117" s="99"/>
      <c r="MLP117" s="99"/>
      <c r="MLQ117" s="99"/>
      <c r="MLR117" s="99"/>
      <c r="MLS117" s="99"/>
      <c r="MLT117" s="99"/>
      <c r="MLU117" s="99"/>
      <c r="MLV117" s="99"/>
      <c r="MLW117" s="99"/>
      <c r="MLX117" s="99"/>
      <c r="MLY117" s="99"/>
      <c r="MLZ117" s="99"/>
      <c r="MMA117" s="99"/>
      <c r="MMB117" s="99"/>
      <c r="MMC117" s="99"/>
      <c r="MMD117" s="99"/>
      <c r="MME117" s="99"/>
      <c r="MMF117" s="99"/>
      <c r="MMG117" s="99"/>
      <c r="MMH117" s="99"/>
      <c r="MMI117" s="99"/>
      <c r="MMJ117" s="99"/>
      <c r="MMK117" s="99"/>
      <c r="MML117" s="99"/>
      <c r="MMM117" s="99"/>
      <c r="MMN117" s="99"/>
      <c r="MMO117" s="99"/>
      <c r="MMP117" s="99"/>
      <c r="MMQ117" s="99"/>
      <c r="MMR117" s="99"/>
      <c r="MMS117" s="99"/>
      <c r="MMT117" s="99"/>
      <c r="MMU117" s="99"/>
      <c r="MMV117" s="99"/>
      <c r="MMW117" s="99"/>
      <c r="MMX117" s="99"/>
      <c r="MMY117" s="99"/>
      <c r="MMZ117" s="99"/>
      <c r="MNA117" s="99"/>
      <c r="MNB117" s="99"/>
      <c r="MNC117" s="99"/>
      <c r="MND117" s="99"/>
      <c r="MNE117" s="99"/>
      <c r="MNF117" s="99"/>
      <c r="MNG117" s="99"/>
      <c r="MNH117" s="99"/>
      <c r="MNI117" s="99"/>
      <c r="MNJ117" s="99"/>
      <c r="MNK117" s="99"/>
      <c r="MNL117" s="99"/>
      <c r="MNM117" s="99"/>
      <c r="MNN117" s="99"/>
      <c r="MNO117" s="99"/>
      <c r="MNP117" s="99"/>
      <c r="MNQ117" s="99"/>
      <c r="MNR117" s="99"/>
      <c r="MNS117" s="99"/>
      <c r="MNT117" s="99"/>
      <c r="MNU117" s="99"/>
      <c r="MNV117" s="99"/>
      <c r="MNW117" s="99"/>
      <c r="MNX117" s="99"/>
      <c r="MNY117" s="99"/>
      <c r="MNZ117" s="99"/>
      <c r="MOA117" s="99"/>
      <c r="MOB117" s="99"/>
      <c r="MOC117" s="99"/>
      <c r="MOD117" s="99"/>
      <c r="MOE117" s="99"/>
      <c r="MOF117" s="99"/>
      <c r="MOG117" s="99"/>
      <c r="MOH117" s="99"/>
      <c r="MOI117" s="99"/>
      <c r="MOJ117" s="99"/>
      <c r="MOK117" s="99"/>
      <c r="MOL117" s="99"/>
      <c r="MOM117" s="99"/>
      <c r="MON117" s="99"/>
      <c r="MOO117" s="99"/>
      <c r="MOP117" s="99"/>
      <c r="MOQ117" s="99"/>
      <c r="MOR117" s="99"/>
      <c r="MOS117" s="99"/>
      <c r="MOT117" s="99"/>
      <c r="MOU117" s="99"/>
      <c r="MOV117" s="99"/>
      <c r="MOW117" s="99"/>
      <c r="MOX117" s="99"/>
      <c r="MOY117" s="99"/>
      <c r="MOZ117" s="99"/>
      <c r="MPA117" s="99"/>
      <c r="MPB117" s="99"/>
      <c r="MPC117" s="99"/>
      <c r="MPD117" s="99"/>
      <c r="MPE117" s="99"/>
      <c r="MPF117" s="99"/>
      <c r="MPG117" s="99"/>
      <c r="MPH117" s="99"/>
      <c r="MPI117" s="99"/>
      <c r="MPJ117" s="99"/>
      <c r="MPK117" s="99"/>
      <c r="MPL117" s="99"/>
      <c r="MPM117" s="99"/>
      <c r="MPN117" s="99"/>
      <c r="MPO117" s="99"/>
      <c r="MPP117" s="99"/>
      <c r="MPQ117" s="99"/>
      <c r="MPR117" s="99"/>
      <c r="MPS117" s="99"/>
      <c r="MPT117" s="99"/>
      <c r="MPU117" s="99"/>
      <c r="MPV117" s="99"/>
      <c r="MPW117" s="99"/>
      <c r="MPX117" s="99"/>
      <c r="MPY117" s="99"/>
      <c r="MPZ117" s="99"/>
      <c r="MQA117" s="99"/>
      <c r="MQB117" s="99"/>
      <c r="MQC117" s="99"/>
      <c r="MQD117" s="99"/>
      <c r="MQE117" s="99"/>
      <c r="MQF117" s="99"/>
      <c r="MQG117" s="99"/>
      <c r="MQH117" s="99"/>
      <c r="MQI117" s="99"/>
      <c r="MQJ117" s="99"/>
      <c r="MQK117" s="99"/>
      <c r="MQL117" s="99"/>
      <c r="MQM117" s="99"/>
      <c r="MQN117" s="99"/>
      <c r="MQO117" s="99"/>
      <c r="MQP117" s="99"/>
      <c r="MQQ117" s="99"/>
      <c r="MQR117" s="99"/>
      <c r="MQS117" s="99"/>
      <c r="MQT117" s="99"/>
      <c r="MQU117" s="99"/>
      <c r="MQV117" s="99"/>
      <c r="MQW117" s="99"/>
      <c r="MQX117" s="99"/>
      <c r="MQY117" s="99"/>
      <c r="MQZ117" s="99"/>
      <c r="MRA117" s="99"/>
      <c r="MRB117" s="99"/>
      <c r="MRC117" s="99"/>
      <c r="MRD117" s="99"/>
      <c r="MRE117" s="99"/>
      <c r="MRF117" s="99"/>
      <c r="MRG117" s="99"/>
      <c r="MRH117" s="99"/>
      <c r="MRI117" s="99"/>
      <c r="MRJ117" s="99"/>
      <c r="MRK117" s="99"/>
      <c r="MRL117" s="99"/>
      <c r="MRM117" s="99"/>
      <c r="MRN117" s="99"/>
      <c r="MRO117" s="99"/>
      <c r="MRP117" s="99"/>
      <c r="MRQ117" s="99"/>
      <c r="MRR117" s="99"/>
      <c r="MRS117" s="99"/>
      <c r="MRT117" s="99"/>
      <c r="MRU117" s="99"/>
      <c r="MRV117" s="99"/>
      <c r="MRW117" s="99"/>
      <c r="MRX117" s="99"/>
      <c r="MRY117" s="99"/>
      <c r="MRZ117" s="99"/>
      <c r="MSA117" s="99"/>
      <c r="MSB117" s="99"/>
      <c r="MSC117" s="99"/>
      <c r="MSD117" s="99"/>
      <c r="MSE117" s="99"/>
      <c r="MSF117" s="99"/>
      <c r="MSG117" s="99"/>
      <c r="MSH117" s="99"/>
      <c r="MSI117" s="99"/>
      <c r="MSJ117" s="99"/>
      <c r="MSK117" s="99"/>
      <c r="MSL117" s="99"/>
      <c r="MSM117" s="99"/>
      <c r="MSN117" s="99"/>
      <c r="MSO117" s="99"/>
      <c r="MSP117" s="99"/>
      <c r="MSQ117" s="99"/>
      <c r="MSR117" s="99"/>
      <c r="MSS117" s="99"/>
      <c r="MST117" s="99"/>
      <c r="MSU117" s="99"/>
      <c r="MSV117" s="99"/>
      <c r="MSW117" s="99"/>
      <c r="MSX117" s="99"/>
      <c r="MSY117" s="99"/>
      <c r="MSZ117" s="99"/>
      <c r="MTA117" s="99"/>
      <c r="MTB117" s="99"/>
      <c r="MTC117" s="99"/>
      <c r="MTD117" s="99"/>
      <c r="MTE117" s="99"/>
      <c r="MTF117" s="99"/>
      <c r="MTG117" s="99"/>
      <c r="MTH117" s="99"/>
      <c r="MTI117" s="99"/>
      <c r="MTJ117" s="99"/>
      <c r="MTK117" s="99"/>
      <c r="MTL117" s="99"/>
      <c r="MTM117" s="99"/>
      <c r="MTN117" s="99"/>
      <c r="MTO117" s="99"/>
      <c r="MTP117" s="99"/>
      <c r="MTQ117" s="99"/>
      <c r="MTR117" s="99"/>
      <c r="MTS117" s="99"/>
      <c r="MTT117" s="99"/>
      <c r="MTU117" s="99"/>
      <c r="MTV117" s="99"/>
      <c r="MTW117" s="99"/>
      <c r="MTX117" s="99"/>
      <c r="MTY117" s="99"/>
      <c r="MTZ117" s="99"/>
      <c r="MUA117" s="99"/>
      <c r="MUB117" s="99"/>
      <c r="MUC117" s="99"/>
      <c r="MUD117" s="99"/>
      <c r="MUE117" s="99"/>
      <c r="MUF117" s="99"/>
      <c r="MUG117" s="99"/>
      <c r="MUH117" s="99"/>
      <c r="MUI117" s="99"/>
      <c r="MUJ117" s="99"/>
      <c r="MUK117" s="99"/>
      <c r="MUL117" s="99"/>
      <c r="MUM117" s="99"/>
      <c r="MUN117" s="99"/>
      <c r="MUO117" s="99"/>
      <c r="MUP117" s="99"/>
      <c r="MUQ117" s="99"/>
      <c r="MUR117" s="99"/>
      <c r="MUS117" s="99"/>
      <c r="MUT117" s="99"/>
      <c r="MUU117" s="99"/>
      <c r="MUV117" s="99"/>
      <c r="MUW117" s="99"/>
      <c r="MUX117" s="99"/>
      <c r="MUY117" s="99"/>
      <c r="MUZ117" s="99"/>
      <c r="MVA117" s="99"/>
      <c r="MVB117" s="99"/>
      <c r="MVC117" s="99"/>
      <c r="MVD117" s="99"/>
      <c r="MVE117" s="99"/>
      <c r="MVF117" s="99"/>
      <c r="MVG117" s="99"/>
      <c r="MVH117" s="99"/>
      <c r="MVI117" s="99"/>
      <c r="MVJ117" s="99"/>
      <c r="MVK117" s="99"/>
      <c r="MVL117" s="99"/>
      <c r="MVM117" s="99"/>
      <c r="MVN117" s="99"/>
      <c r="MVO117" s="99"/>
      <c r="MVP117" s="99"/>
      <c r="MVQ117" s="99"/>
      <c r="MVR117" s="99"/>
      <c r="MVS117" s="99"/>
      <c r="MVT117" s="99"/>
      <c r="MVU117" s="99"/>
      <c r="MVV117" s="99"/>
      <c r="MVW117" s="99"/>
      <c r="MVX117" s="99"/>
      <c r="MVY117" s="99"/>
      <c r="MVZ117" s="99"/>
      <c r="MWA117" s="99"/>
      <c r="MWB117" s="99"/>
      <c r="MWC117" s="99"/>
      <c r="MWD117" s="99"/>
      <c r="MWE117" s="99"/>
      <c r="MWF117" s="99"/>
      <c r="MWG117" s="99"/>
      <c r="MWH117" s="99"/>
      <c r="MWI117" s="99"/>
      <c r="MWJ117" s="99"/>
      <c r="MWK117" s="99"/>
      <c r="MWL117" s="99"/>
      <c r="MWM117" s="99"/>
      <c r="MWN117" s="99"/>
      <c r="MWO117" s="99"/>
      <c r="MWP117" s="99"/>
      <c r="MWQ117" s="99"/>
      <c r="MWR117" s="99"/>
      <c r="MWS117" s="99"/>
      <c r="MWT117" s="99"/>
      <c r="MWU117" s="99"/>
      <c r="MWV117" s="99"/>
      <c r="MWW117" s="99"/>
      <c r="MWX117" s="99"/>
      <c r="MWY117" s="99"/>
      <c r="MWZ117" s="99"/>
      <c r="MXA117" s="99"/>
      <c r="MXB117" s="99"/>
      <c r="MXC117" s="99"/>
      <c r="MXD117" s="99"/>
      <c r="MXE117" s="99"/>
      <c r="MXF117" s="99"/>
      <c r="MXG117" s="99"/>
      <c r="MXH117" s="99"/>
      <c r="MXI117" s="99"/>
      <c r="MXJ117" s="99"/>
      <c r="MXK117" s="99"/>
      <c r="MXL117" s="99"/>
      <c r="MXM117" s="99"/>
      <c r="MXN117" s="99"/>
      <c r="MXO117" s="99"/>
      <c r="MXP117" s="99"/>
      <c r="MXQ117" s="99"/>
      <c r="MXR117" s="99"/>
      <c r="MXS117" s="99"/>
      <c r="MXT117" s="99"/>
      <c r="MXU117" s="99"/>
      <c r="MXV117" s="99"/>
      <c r="MXW117" s="99"/>
      <c r="MXX117" s="99"/>
      <c r="MXY117" s="99"/>
      <c r="MXZ117" s="99"/>
      <c r="MYA117" s="99"/>
      <c r="MYB117" s="99"/>
      <c r="MYC117" s="99"/>
      <c r="MYD117" s="99"/>
      <c r="MYE117" s="99"/>
      <c r="MYF117" s="99"/>
      <c r="MYG117" s="99"/>
      <c r="MYH117" s="99"/>
      <c r="MYI117" s="99"/>
      <c r="MYJ117" s="99"/>
      <c r="MYK117" s="99"/>
      <c r="MYL117" s="99"/>
      <c r="MYM117" s="99"/>
      <c r="MYN117" s="99"/>
      <c r="MYO117" s="99"/>
      <c r="MYP117" s="99"/>
      <c r="MYQ117" s="99"/>
      <c r="MYR117" s="99"/>
      <c r="MYS117" s="99"/>
      <c r="MYT117" s="99"/>
      <c r="MYU117" s="99"/>
      <c r="MYV117" s="99"/>
      <c r="MYW117" s="99"/>
      <c r="MYX117" s="99"/>
      <c r="MYY117" s="99"/>
      <c r="MYZ117" s="99"/>
      <c r="MZA117" s="99"/>
      <c r="MZB117" s="99"/>
      <c r="MZC117" s="99"/>
      <c r="MZD117" s="99"/>
      <c r="MZE117" s="99"/>
      <c r="MZF117" s="99"/>
      <c r="MZG117" s="99"/>
      <c r="MZH117" s="99"/>
      <c r="MZI117" s="99"/>
      <c r="MZJ117" s="99"/>
      <c r="MZK117" s="99"/>
      <c r="MZL117" s="99"/>
      <c r="MZM117" s="99"/>
      <c r="MZN117" s="99"/>
      <c r="MZO117" s="99"/>
      <c r="MZP117" s="99"/>
      <c r="MZQ117" s="99"/>
      <c r="MZR117" s="99"/>
      <c r="MZS117" s="99"/>
      <c r="MZT117" s="99"/>
      <c r="MZU117" s="99"/>
      <c r="MZV117" s="99"/>
      <c r="MZW117" s="99"/>
      <c r="MZX117" s="99"/>
      <c r="MZY117" s="99"/>
      <c r="MZZ117" s="99"/>
      <c r="NAA117" s="99"/>
      <c r="NAB117" s="99"/>
      <c r="NAC117" s="99"/>
      <c r="NAD117" s="99"/>
      <c r="NAE117" s="99"/>
      <c r="NAF117" s="99"/>
      <c r="NAG117" s="99"/>
      <c r="NAH117" s="99"/>
      <c r="NAI117" s="99"/>
      <c r="NAJ117" s="99"/>
      <c r="NAK117" s="99"/>
      <c r="NAL117" s="99"/>
      <c r="NAM117" s="99"/>
      <c r="NAN117" s="99"/>
      <c r="NAO117" s="99"/>
      <c r="NAP117" s="99"/>
      <c r="NAQ117" s="99"/>
      <c r="NAR117" s="99"/>
      <c r="NAS117" s="99"/>
      <c r="NAT117" s="99"/>
      <c r="NAU117" s="99"/>
      <c r="NAV117" s="99"/>
      <c r="NAW117" s="99"/>
      <c r="NAX117" s="99"/>
      <c r="NAY117" s="99"/>
      <c r="NAZ117" s="99"/>
      <c r="NBA117" s="99"/>
      <c r="NBB117" s="99"/>
      <c r="NBC117" s="99"/>
      <c r="NBD117" s="99"/>
      <c r="NBE117" s="99"/>
      <c r="NBF117" s="99"/>
      <c r="NBG117" s="99"/>
      <c r="NBH117" s="99"/>
      <c r="NBI117" s="99"/>
      <c r="NBJ117" s="99"/>
      <c r="NBK117" s="99"/>
      <c r="NBL117" s="99"/>
      <c r="NBM117" s="99"/>
      <c r="NBN117" s="99"/>
      <c r="NBO117" s="99"/>
      <c r="NBP117" s="99"/>
      <c r="NBQ117" s="99"/>
      <c r="NBR117" s="99"/>
      <c r="NBS117" s="99"/>
      <c r="NBT117" s="99"/>
      <c r="NBU117" s="99"/>
      <c r="NBV117" s="99"/>
      <c r="NBW117" s="99"/>
      <c r="NBX117" s="99"/>
      <c r="NBY117" s="99"/>
      <c r="NBZ117" s="99"/>
      <c r="NCA117" s="99"/>
      <c r="NCB117" s="99"/>
      <c r="NCC117" s="99"/>
      <c r="NCD117" s="99"/>
      <c r="NCE117" s="99"/>
      <c r="NCF117" s="99"/>
      <c r="NCG117" s="99"/>
      <c r="NCH117" s="99"/>
      <c r="NCI117" s="99"/>
      <c r="NCJ117" s="99"/>
      <c r="NCK117" s="99"/>
      <c r="NCL117" s="99"/>
      <c r="NCM117" s="99"/>
      <c r="NCN117" s="99"/>
      <c r="NCO117" s="99"/>
      <c r="NCP117" s="99"/>
      <c r="NCQ117" s="99"/>
      <c r="NCR117" s="99"/>
      <c r="NCS117" s="99"/>
      <c r="NCT117" s="99"/>
      <c r="NCU117" s="99"/>
      <c r="NCV117" s="99"/>
      <c r="NCW117" s="99"/>
      <c r="NCX117" s="99"/>
      <c r="NCY117" s="99"/>
      <c r="NCZ117" s="99"/>
      <c r="NDA117" s="99"/>
      <c r="NDB117" s="99"/>
      <c r="NDC117" s="99"/>
      <c r="NDD117" s="99"/>
      <c r="NDE117" s="99"/>
      <c r="NDF117" s="99"/>
      <c r="NDG117" s="99"/>
      <c r="NDH117" s="99"/>
      <c r="NDI117" s="99"/>
      <c r="NDJ117" s="99"/>
      <c r="NDK117" s="99"/>
      <c r="NDL117" s="99"/>
      <c r="NDM117" s="99"/>
      <c r="NDN117" s="99"/>
      <c r="NDO117" s="99"/>
      <c r="NDP117" s="99"/>
      <c r="NDQ117" s="99"/>
      <c r="NDR117" s="99"/>
      <c r="NDS117" s="99"/>
      <c r="NDT117" s="99"/>
      <c r="NDU117" s="99"/>
      <c r="NDV117" s="99"/>
      <c r="NDW117" s="99"/>
      <c r="NDX117" s="99"/>
      <c r="NDY117" s="99"/>
      <c r="NDZ117" s="99"/>
      <c r="NEA117" s="99"/>
      <c r="NEB117" s="99"/>
      <c r="NEC117" s="99"/>
      <c r="NED117" s="99"/>
      <c r="NEE117" s="99"/>
      <c r="NEF117" s="99"/>
      <c r="NEG117" s="99"/>
      <c r="NEH117" s="99"/>
      <c r="NEI117" s="99"/>
      <c r="NEJ117" s="99"/>
      <c r="NEK117" s="99"/>
      <c r="NEL117" s="99"/>
      <c r="NEM117" s="99"/>
      <c r="NEN117" s="99"/>
      <c r="NEO117" s="99"/>
      <c r="NEP117" s="99"/>
      <c r="NEQ117" s="99"/>
      <c r="NER117" s="99"/>
      <c r="NES117" s="99"/>
      <c r="NET117" s="99"/>
      <c r="NEU117" s="99"/>
      <c r="NEV117" s="99"/>
      <c r="NEW117" s="99"/>
      <c r="NEX117" s="99"/>
      <c r="NEY117" s="99"/>
      <c r="NEZ117" s="99"/>
      <c r="NFA117" s="99"/>
      <c r="NFB117" s="99"/>
      <c r="NFC117" s="99"/>
      <c r="NFD117" s="99"/>
      <c r="NFE117" s="99"/>
      <c r="NFF117" s="99"/>
      <c r="NFG117" s="99"/>
      <c r="NFH117" s="99"/>
      <c r="NFI117" s="99"/>
      <c r="NFJ117" s="99"/>
      <c r="NFK117" s="99"/>
      <c r="NFL117" s="99"/>
      <c r="NFM117" s="99"/>
      <c r="NFN117" s="99"/>
      <c r="NFO117" s="99"/>
      <c r="NFP117" s="99"/>
      <c r="NFQ117" s="99"/>
      <c r="NFR117" s="99"/>
      <c r="NFS117" s="99"/>
      <c r="NFT117" s="99"/>
      <c r="NFU117" s="99"/>
      <c r="NFV117" s="99"/>
      <c r="NFW117" s="99"/>
      <c r="NFX117" s="99"/>
      <c r="NFY117" s="99"/>
      <c r="NFZ117" s="99"/>
      <c r="NGA117" s="99"/>
      <c r="NGB117" s="99"/>
      <c r="NGC117" s="99"/>
      <c r="NGD117" s="99"/>
      <c r="NGE117" s="99"/>
      <c r="NGF117" s="99"/>
      <c r="NGG117" s="99"/>
      <c r="NGH117" s="99"/>
      <c r="NGI117" s="99"/>
      <c r="NGJ117" s="99"/>
      <c r="NGK117" s="99"/>
      <c r="NGL117" s="99"/>
      <c r="NGM117" s="99"/>
      <c r="NGN117" s="99"/>
      <c r="NGO117" s="99"/>
      <c r="NGP117" s="99"/>
      <c r="NGQ117" s="99"/>
      <c r="NGR117" s="99"/>
      <c r="NGS117" s="99"/>
      <c r="NGT117" s="99"/>
      <c r="NGU117" s="99"/>
      <c r="NGV117" s="99"/>
      <c r="NGW117" s="99"/>
      <c r="NGX117" s="99"/>
      <c r="NGY117" s="99"/>
      <c r="NGZ117" s="99"/>
      <c r="NHA117" s="99"/>
      <c r="NHB117" s="99"/>
      <c r="NHC117" s="99"/>
      <c r="NHD117" s="99"/>
      <c r="NHE117" s="99"/>
      <c r="NHF117" s="99"/>
      <c r="NHG117" s="99"/>
      <c r="NHH117" s="99"/>
      <c r="NHI117" s="99"/>
      <c r="NHJ117" s="99"/>
      <c r="NHK117" s="99"/>
      <c r="NHL117" s="99"/>
      <c r="NHM117" s="99"/>
      <c r="NHN117" s="99"/>
      <c r="NHO117" s="99"/>
      <c r="NHP117" s="99"/>
      <c r="NHQ117" s="99"/>
      <c r="NHR117" s="99"/>
      <c r="NHS117" s="99"/>
      <c r="NHT117" s="99"/>
      <c r="NHU117" s="99"/>
      <c r="NHV117" s="99"/>
      <c r="NHW117" s="99"/>
      <c r="NHX117" s="99"/>
      <c r="NHY117" s="99"/>
      <c r="NHZ117" s="99"/>
      <c r="NIA117" s="99"/>
      <c r="NIB117" s="99"/>
      <c r="NIC117" s="99"/>
      <c r="NID117" s="99"/>
      <c r="NIE117" s="99"/>
      <c r="NIF117" s="99"/>
      <c r="NIG117" s="99"/>
      <c r="NIH117" s="99"/>
      <c r="NII117" s="99"/>
      <c r="NIJ117" s="99"/>
      <c r="NIK117" s="99"/>
      <c r="NIL117" s="99"/>
      <c r="NIM117" s="99"/>
      <c r="NIN117" s="99"/>
      <c r="NIO117" s="99"/>
      <c r="NIP117" s="99"/>
      <c r="NIQ117" s="99"/>
      <c r="NIR117" s="99"/>
      <c r="NIS117" s="99"/>
      <c r="NIT117" s="99"/>
      <c r="NIU117" s="99"/>
      <c r="NIV117" s="99"/>
      <c r="NIW117" s="99"/>
      <c r="NIX117" s="99"/>
      <c r="NIY117" s="99"/>
      <c r="NIZ117" s="99"/>
      <c r="NJA117" s="99"/>
      <c r="NJB117" s="99"/>
      <c r="NJC117" s="99"/>
      <c r="NJD117" s="99"/>
      <c r="NJE117" s="99"/>
      <c r="NJF117" s="99"/>
      <c r="NJG117" s="99"/>
      <c r="NJH117" s="99"/>
      <c r="NJI117" s="99"/>
      <c r="NJJ117" s="99"/>
      <c r="NJK117" s="99"/>
      <c r="NJL117" s="99"/>
      <c r="NJM117" s="99"/>
      <c r="NJN117" s="99"/>
      <c r="NJO117" s="99"/>
      <c r="NJP117" s="99"/>
      <c r="NJQ117" s="99"/>
      <c r="NJR117" s="99"/>
      <c r="NJS117" s="99"/>
      <c r="NJT117" s="99"/>
      <c r="NJU117" s="99"/>
      <c r="NJV117" s="99"/>
      <c r="NJW117" s="99"/>
      <c r="NJX117" s="99"/>
      <c r="NJY117" s="99"/>
      <c r="NJZ117" s="99"/>
      <c r="NKA117" s="99"/>
      <c r="NKB117" s="99"/>
      <c r="NKC117" s="99"/>
      <c r="NKD117" s="99"/>
      <c r="NKE117" s="99"/>
      <c r="NKF117" s="99"/>
      <c r="NKG117" s="99"/>
      <c r="NKH117" s="99"/>
      <c r="NKI117" s="99"/>
      <c r="NKJ117" s="99"/>
      <c r="NKK117" s="99"/>
      <c r="NKL117" s="99"/>
      <c r="NKM117" s="99"/>
      <c r="NKN117" s="99"/>
      <c r="NKO117" s="99"/>
      <c r="NKP117" s="99"/>
      <c r="NKQ117" s="99"/>
      <c r="NKR117" s="99"/>
      <c r="NKS117" s="99"/>
      <c r="NKT117" s="99"/>
      <c r="NKU117" s="99"/>
      <c r="NKV117" s="99"/>
      <c r="NKW117" s="99"/>
      <c r="NKX117" s="99"/>
      <c r="NKY117" s="99"/>
      <c r="NKZ117" s="99"/>
      <c r="NLA117" s="99"/>
      <c r="NLB117" s="99"/>
      <c r="NLC117" s="99"/>
      <c r="NLD117" s="99"/>
      <c r="NLE117" s="99"/>
      <c r="NLF117" s="99"/>
      <c r="NLG117" s="99"/>
      <c r="NLH117" s="99"/>
      <c r="NLI117" s="99"/>
      <c r="NLJ117" s="99"/>
      <c r="NLK117" s="99"/>
      <c r="NLL117" s="99"/>
      <c r="NLM117" s="99"/>
      <c r="NLN117" s="99"/>
      <c r="NLO117" s="99"/>
      <c r="NLP117" s="99"/>
      <c r="NLQ117" s="99"/>
      <c r="NLR117" s="99"/>
      <c r="NLS117" s="99"/>
      <c r="NLT117" s="99"/>
      <c r="NLU117" s="99"/>
      <c r="NLV117" s="99"/>
      <c r="NLW117" s="99"/>
      <c r="NLX117" s="99"/>
      <c r="NLY117" s="99"/>
      <c r="NLZ117" s="99"/>
      <c r="NMA117" s="99"/>
      <c r="NMB117" s="99"/>
      <c r="NMC117" s="99"/>
      <c r="NMD117" s="99"/>
      <c r="NME117" s="99"/>
      <c r="NMF117" s="99"/>
      <c r="NMG117" s="99"/>
      <c r="NMH117" s="99"/>
      <c r="NMI117" s="99"/>
      <c r="NMJ117" s="99"/>
      <c r="NMK117" s="99"/>
      <c r="NML117" s="99"/>
      <c r="NMM117" s="99"/>
      <c r="NMN117" s="99"/>
      <c r="NMO117" s="99"/>
      <c r="NMP117" s="99"/>
      <c r="NMQ117" s="99"/>
      <c r="NMR117" s="99"/>
      <c r="NMS117" s="99"/>
      <c r="NMT117" s="99"/>
      <c r="NMU117" s="99"/>
      <c r="NMV117" s="99"/>
      <c r="NMW117" s="99"/>
      <c r="NMX117" s="99"/>
      <c r="NMY117" s="99"/>
      <c r="NMZ117" s="99"/>
      <c r="NNA117" s="99"/>
      <c r="NNB117" s="99"/>
      <c r="NNC117" s="99"/>
      <c r="NND117" s="99"/>
      <c r="NNE117" s="99"/>
      <c r="NNF117" s="99"/>
      <c r="NNG117" s="99"/>
      <c r="NNH117" s="99"/>
      <c r="NNI117" s="99"/>
      <c r="NNJ117" s="99"/>
      <c r="NNK117" s="99"/>
      <c r="NNL117" s="99"/>
      <c r="NNM117" s="99"/>
      <c r="NNN117" s="99"/>
      <c r="NNO117" s="99"/>
      <c r="NNP117" s="99"/>
      <c r="NNQ117" s="99"/>
      <c r="NNR117" s="99"/>
      <c r="NNS117" s="99"/>
      <c r="NNT117" s="99"/>
      <c r="NNU117" s="99"/>
      <c r="NNV117" s="99"/>
      <c r="NNW117" s="99"/>
      <c r="NNX117" s="99"/>
      <c r="NNY117" s="99"/>
      <c r="NNZ117" s="99"/>
      <c r="NOA117" s="99"/>
      <c r="NOB117" s="99"/>
      <c r="NOC117" s="99"/>
      <c r="NOD117" s="99"/>
      <c r="NOE117" s="99"/>
      <c r="NOF117" s="99"/>
      <c r="NOG117" s="99"/>
      <c r="NOH117" s="99"/>
      <c r="NOI117" s="99"/>
      <c r="NOJ117" s="99"/>
      <c r="NOK117" s="99"/>
      <c r="NOL117" s="99"/>
      <c r="NOM117" s="99"/>
      <c r="NON117" s="99"/>
      <c r="NOO117" s="99"/>
      <c r="NOP117" s="99"/>
      <c r="NOQ117" s="99"/>
      <c r="NOR117" s="99"/>
      <c r="NOS117" s="99"/>
      <c r="NOT117" s="99"/>
      <c r="NOU117" s="99"/>
      <c r="NOV117" s="99"/>
      <c r="NOW117" s="99"/>
      <c r="NOX117" s="99"/>
      <c r="NOY117" s="99"/>
      <c r="NOZ117" s="99"/>
      <c r="NPA117" s="99"/>
      <c r="NPB117" s="99"/>
      <c r="NPC117" s="99"/>
      <c r="NPD117" s="99"/>
      <c r="NPE117" s="99"/>
      <c r="NPF117" s="99"/>
      <c r="NPG117" s="99"/>
      <c r="NPH117" s="99"/>
      <c r="NPI117" s="99"/>
      <c r="NPJ117" s="99"/>
      <c r="NPK117" s="99"/>
      <c r="NPL117" s="99"/>
      <c r="NPM117" s="99"/>
      <c r="NPN117" s="99"/>
      <c r="NPO117" s="99"/>
      <c r="NPP117" s="99"/>
      <c r="NPQ117" s="99"/>
      <c r="NPR117" s="99"/>
      <c r="NPS117" s="99"/>
      <c r="NPT117" s="99"/>
      <c r="NPU117" s="99"/>
      <c r="NPV117" s="99"/>
      <c r="NPW117" s="99"/>
      <c r="NPX117" s="99"/>
      <c r="NPY117" s="99"/>
      <c r="NPZ117" s="99"/>
      <c r="NQA117" s="99"/>
      <c r="NQB117" s="99"/>
      <c r="NQC117" s="99"/>
      <c r="NQD117" s="99"/>
      <c r="NQE117" s="99"/>
      <c r="NQF117" s="99"/>
      <c r="NQG117" s="99"/>
      <c r="NQH117" s="99"/>
      <c r="NQI117" s="99"/>
      <c r="NQJ117" s="99"/>
      <c r="NQK117" s="99"/>
      <c r="NQL117" s="99"/>
      <c r="NQM117" s="99"/>
      <c r="NQN117" s="99"/>
      <c r="NQO117" s="99"/>
      <c r="NQP117" s="99"/>
      <c r="NQQ117" s="99"/>
      <c r="NQR117" s="99"/>
      <c r="NQS117" s="99"/>
      <c r="NQT117" s="99"/>
      <c r="NQU117" s="99"/>
      <c r="NQV117" s="99"/>
      <c r="NQW117" s="99"/>
      <c r="NQX117" s="99"/>
      <c r="NQY117" s="99"/>
      <c r="NQZ117" s="99"/>
      <c r="NRA117" s="99"/>
      <c r="NRB117" s="99"/>
      <c r="NRC117" s="99"/>
      <c r="NRD117" s="99"/>
      <c r="NRE117" s="99"/>
      <c r="NRF117" s="99"/>
      <c r="NRG117" s="99"/>
      <c r="NRH117" s="99"/>
      <c r="NRI117" s="99"/>
      <c r="NRJ117" s="99"/>
      <c r="NRK117" s="99"/>
      <c r="NRL117" s="99"/>
      <c r="NRM117" s="99"/>
      <c r="NRN117" s="99"/>
      <c r="NRO117" s="99"/>
      <c r="NRP117" s="99"/>
      <c r="NRQ117" s="99"/>
      <c r="NRR117" s="99"/>
      <c r="NRS117" s="99"/>
      <c r="NRT117" s="99"/>
      <c r="NRU117" s="99"/>
      <c r="NRV117" s="99"/>
      <c r="NRW117" s="99"/>
      <c r="NRX117" s="99"/>
      <c r="NRY117" s="99"/>
      <c r="NRZ117" s="99"/>
      <c r="NSA117" s="99"/>
      <c r="NSB117" s="99"/>
      <c r="NSC117" s="99"/>
      <c r="NSD117" s="99"/>
      <c r="NSE117" s="99"/>
      <c r="NSF117" s="99"/>
      <c r="NSG117" s="99"/>
      <c r="NSH117" s="99"/>
      <c r="NSI117" s="99"/>
      <c r="NSJ117" s="99"/>
      <c r="NSK117" s="99"/>
      <c r="NSL117" s="99"/>
      <c r="NSM117" s="99"/>
      <c r="NSN117" s="99"/>
      <c r="NSO117" s="99"/>
      <c r="NSP117" s="99"/>
      <c r="NSQ117" s="99"/>
      <c r="NSR117" s="99"/>
      <c r="NSS117" s="99"/>
      <c r="NST117" s="99"/>
      <c r="NSU117" s="99"/>
      <c r="NSV117" s="99"/>
      <c r="NSW117" s="99"/>
      <c r="NSX117" s="99"/>
      <c r="NSY117" s="99"/>
      <c r="NSZ117" s="99"/>
      <c r="NTA117" s="99"/>
      <c r="NTB117" s="99"/>
      <c r="NTC117" s="99"/>
      <c r="NTD117" s="99"/>
      <c r="NTE117" s="99"/>
      <c r="NTF117" s="99"/>
      <c r="NTG117" s="99"/>
      <c r="NTH117" s="99"/>
      <c r="NTI117" s="99"/>
      <c r="NTJ117" s="99"/>
      <c r="NTK117" s="99"/>
      <c r="NTL117" s="99"/>
      <c r="NTM117" s="99"/>
      <c r="NTN117" s="99"/>
      <c r="NTO117" s="99"/>
      <c r="NTP117" s="99"/>
      <c r="NTQ117" s="99"/>
      <c r="NTR117" s="99"/>
      <c r="NTS117" s="99"/>
      <c r="NTT117" s="99"/>
      <c r="NTU117" s="99"/>
      <c r="NTV117" s="99"/>
      <c r="NTW117" s="99"/>
      <c r="NTX117" s="99"/>
      <c r="NTY117" s="99"/>
      <c r="NTZ117" s="99"/>
      <c r="NUA117" s="99"/>
      <c r="NUB117" s="99"/>
      <c r="NUC117" s="99"/>
      <c r="NUD117" s="99"/>
      <c r="NUE117" s="99"/>
      <c r="NUF117" s="99"/>
      <c r="NUG117" s="99"/>
      <c r="NUH117" s="99"/>
      <c r="NUI117" s="99"/>
      <c r="NUJ117" s="99"/>
      <c r="NUK117" s="99"/>
      <c r="NUL117" s="99"/>
      <c r="NUM117" s="99"/>
      <c r="NUN117" s="99"/>
      <c r="NUO117" s="99"/>
      <c r="NUP117" s="99"/>
      <c r="NUQ117" s="99"/>
      <c r="NUR117" s="99"/>
      <c r="NUS117" s="99"/>
      <c r="NUT117" s="99"/>
      <c r="NUU117" s="99"/>
      <c r="NUV117" s="99"/>
      <c r="NUW117" s="99"/>
      <c r="NUX117" s="99"/>
      <c r="NUY117" s="99"/>
      <c r="NUZ117" s="99"/>
      <c r="NVA117" s="99"/>
      <c r="NVB117" s="99"/>
      <c r="NVC117" s="99"/>
      <c r="NVD117" s="99"/>
      <c r="NVE117" s="99"/>
      <c r="NVF117" s="99"/>
      <c r="NVG117" s="99"/>
      <c r="NVH117" s="99"/>
      <c r="NVI117" s="99"/>
      <c r="NVJ117" s="99"/>
      <c r="NVK117" s="99"/>
      <c r="NVL117" s="99"/>
      <c r="NVM117" s="99"/>
      <c r="NVN117" s="99"/>
      <c r="NVO117" s="99"/>
      <c r="NVP117" s="99"/>
      <c r="NVQ117" s="99"/>
      <c r="NVR117" s="99"/>
      <c r="NVS117" s="99"/>
      <c r="NVT117" s="99"/>
      <c r="NVU117" s="99"/>
      <c r="NVV117" s="99"/>
      <c r="NVW117" s="99"/>
      <c r="NVX117" s="99"/>
      <c r="NVY117" s="99"/>
      <c r="NVZ117" s="99"/>
      <c r="NWA117" s="99"/>
      <c r="NWB117" s="99"/>
      <c r="NWC117" s="99"/>
      <c r="NWD117" s="99"/>
      <c r="NWE117" s="99"/>
      <c r="NWF117" s="99"/>
      <c r="NWG117" s="99"/>
      <c r="NWH117" s="99"/>
      <c r="NWI117" s="99"/>
      <c r="NWJ117" s="99"/>
      <c r="NWK117" s="99"/>
      <c r="NWL117" s="99"/>
      <c r="NWM117" s="99"/>
      <c r="NWN117" s="99"/>
      <c r="NWO117" s="99"/>
      <c r="NWP117" s="99"/>
      <c r="NWQ117" s="99"/>
      <c r="NWR117" s="99"/>
      <c r="NWS117" s="99"/>
      <c r="NWT117" s="99"/>
      <c r="NWU117" s="99"/>
      <c r="NWV117" s="99"/>
      <c r="NWW117" s="99"/>
      <c r="NWX117" s="99"/>
      <c r="NWY117" s="99"/>
      <c r="NWZ117" s="99"/>
      <c r="NXA117" s="99"/>
      <c r="NXB117" s="99"/>
      <c r="NXC117" s="99"/>
      <c r="NXD117" s="99"/>
      <c r="NXE117" s="99"/>
      <c r="NXF117" s="99"/>
      <c r="NXG117" s="99"/>
      <c r="NXH117" s="99"/>
      <c r="NXI117" s="99"/>
      <c r="NXJ117" s="99"/>
      <c r="NXK117" s="99"/>
      <c r="NXL117" s="99"/>
      <c r="NXM117" s="99"/>
      <c r="NXN117" s="99"/>
      <c r="NXO117" s="99"/>
      <c r="NXP117" s="99"/>
      <c r="NXQ117" s="99"/>
      <c r="NXR117" s="99"/>
      <c r="NXS117" s="99"/>
      <c r="NXT117" s="99"/>
      <c r="NXU117" s="99"/>
      <c r="NXV117" s="99"/>
      <c r="NXW117" s="99"/>
      <c r="NXX117" s="99"/>
      <c r="NXY117" s="99"/>
      <c r="NXZ117" s="99"/>
      <c r="NYA117" s="99"/>
      <c r="NYB117" s="99"/>
      <c r="NYC117" s="99"/>
      <c r="NYD117" s="99"/>
      <c r="NYE117" s="99"/>
      <c r="NYF117" s="99"/>
      <c r="NYG117" s="99"/>
      <c r="NYH117" s="99"/>
      <c r="NYI117" s="99"/>
      <c r="NYJ117" s="99"/>
      <c r="NYK117" s="99"/>
      <c r="NYL117" s="99"/>
      <c r="NYM117" s="99"/>
      <c r="NYN117" s="99"/>
      <c r="NYO117" s="99"/>
      <c r="NYP117" s="99"/>
      <c r="NYQ117" s="99"/>
      <c r="NYR117" s="99"/>
      <c r="NYS117" s="99"/>
      <c r="NYT117" s="99"/>
      <c r="NYU117" s="99"/>
      <c r="NYV117" s="99"/>
      <c r="NYW117" s="99"/>
      <c r="NYX117" s="99"/>
      <c r="NYY117" s="99"/>
      <c r="NYZ117" s="99"/>
      <c r="NZA117" s="99"/>
      <c r="NZB117" s="99"/>
      <c r="NZC117" s="99"/>
      <c r="NZD117" s="99"/>
      <c r="NZE117" s="99"/>
      <c r="NZF117" s="99"/>
      <c r="NZG117" s="99"/>
      <c r="NZH117" s="99"/>
      <c r="NZI117" s="99"/>
      <c r="NZJ117" s="99"/>
      <c r="NZK117" s="99"/>
      <c r="NZL117" s="99"/>
      <c r="NZM117" s="99"/>
      <c r="NZN117" s="99"/>
      <c r="NZO117" s="99"/>
      <c r="NZP117" s="99"/>
      <c r="NZQ117" s="99"/>
      <c r="NZR117" s="99"/>
      <c r="NZS117" s="99"/>
      <c r="NZT117" s="99"/>
      <c r="NZU117" s="99"/>
      <c r="NZV117" s="99"/>
      <c r="NZW117" s="99"/>
      <c r="NZX117" s="99"/>
      <c r="NZY117" s="99"/>
      <c r="NZZ117" s="99"/>
      <c r="OAA117" s="99"/>
      <c r="OAB117" s="99"/>
      <c r="OAC117" s="99"/>
      <c r="OAD117" s="99"/>
      <c r="OAE117" s="99"/>
      <c r="OAF117" s="99"/>
      <c r="OAG117" s="99"/>
      <c r="OAH117" s="99"/>
      <c r="OAI117" s="99"/>
      <c r="OAJ117" s="99"/>
      <c r="OAK117" s="99"/>
      <c r="OAL117" s="99"/>
      <c r="OAM117" s="99"/>
      <c r="OAN117" s="99"/>
      <c r="OAO117" s="99"/>
      <c r="OAP117" s="99"/>
      <c r="OAQ117" s="99"/>
      <c r="OAR117" s="99"/>
      <c r="OAS117" s="99"/>
      <c r="OAT117" s="99"/>
      <c r="OAU117" s="99"/>
      <c r="OAV117" s="99"/>
      <c r="OAW117" s="99"/>
      <c r="OAX117" s="99"/>
      <c r="OAY117" s="99"/>
      <c r="OAZ117" s="99"/>
      <c r="OBA117" s="99"/>
      <c r="OBB117" s="99"/>
      <c r="OBC117" s="99"/>
      <c r="OBD117" s="99"/>
      <c r="OBE117" s="99"/>
      <c r="OBF117" s="99"/>
      <c r="OBG117" s="99"/>
      <c r="OBH117" s="99"/>
      <c r="OBI117" s="99"/>
      <c r="OBJ117" s="99"/>
      <c r="OBK117" s="99"/>
      <c r="OBL117" s="99"/>
      <c r="OBM117" s="99"/>
      <c r="OBN117" s="99"/>
      <c r="OBO117" s="99"/>
      <c r="OBP117" s="99"/>
      <c r="OBQ117" s="99"/>
      <c r="OBR117" s="99"/>
      <c r="OBS117" s="99"/>
      <c r="OBT117" s="99"/>
      <c r="OBU117" s="99"/>
      <c r="OBV117" s="99"/>
      <c r="OBW117" s="99"/>
      <c r="OBX117" s="99"/>
      <c r="OBY117" s="99"/>
      <c r="OBZ117" s="99"/>
      <c r="OCA117" s="99"/>
      <c r="OCB117" s="99"/>
      <c r="OCC117" s="99"/>
      <c r="OCD117" s="99"/>
      <c r="OCE117" s="99"/>
      <c r="OCF117" s="99"/>
      <c r="OCG117" s="99"/>
      <c r="OCH117" s="99"/>
      <c r="OCI117" s="99"/>
      <c r="OCJ117" s="99"/>
      <c r="OCK117" s="99"/>
      <c r="OCL117" s="99"/>
      <c r="OCM117" s="99"/>
      <c r="OCN117" s="99"/>
      <c r="OCO117" s="99"/>
      <c r="OCP117" s="99"/>
      <c r="OCQ117" s="99"/>
      <c r="OCR117" s="99"/>
      <c r="OCS117" s="99"/>
      <c r="OCT117" s="99"/>
      <c r="OCU117" s="99"/>
      <c r="OCV117" s="99"/>
      <c r="OCW117" s="99"/>
      <c r="OCX117" s="99"/>
      <c r="OCY117" s="99"/>
      <c r="OCZ117" s="99"/>
      <c r="ODA117" s="99"/>
      <c r="ODB117" s="99"/>
      <c r="ODC117" s="99"/>
      <c r="ODD117" s="99"/>
      <c r="ODE117" s="99"/>
      <c r="ODF117" s="99"/>
      <c r="ODG117" s="99"/>
      <c r="ODH117" s="99"/>
      <c r="ODI117" s="99"/>
      <c r="ODJ117" s="99"/>
      <c r="ODK117" s="99"/>
      <c r="ODL117" s="99"/>
      <c r="ODM117" s="99"/>
      <c r="ODN117" s="99"/>
      <c r="ODO117" s="99"/>
      <c r="ODP117" s="99"/>
      <c r="ODQ117" s="99"/>
      <c r="ODR117" s="99"/>
      <c r="ODS117" s="99"/>
      <c r="ODT117" s="99"/>
      <c r="ODU117" s="99"/>
      <c r="ODV117" s="99"/>
      <c r="ODW117" s="99"/>
      <c r="ODX117" s="99"/>
      <c r="ODY117" s="99"/>
      <c r="ODZ117" s="99"/>
      <c r="OEA117" s="99"/>
      <c r="OEB117" s="99"/>
      <c r="OEC117" s="99"/>
      <c r="OED117" s="99"/>
      <c r="OEE117" s="99"/>
      <c r="OEF117" s="99"/>
      <c r="OEG117" s="99"/>
      <c r="OEH117" s="99"/>
      <c r="OEI117" s="99"/>
      <c r="OEJ117" s="99"/>
      <c r="OEK117" s="99"/>
      <c r="OEL117" s="99"/>
      <c r="OEM117" s="99"/>
      <c r="OEN117" s="99"/>
      <c r="OEO117" s="99"/>
      <c r="OEP117" s="99"/>
      <c r="OEQ117" s="99"/>
      <c r="OER117" s="99"/>
      <c r="OES117" s="99"/>
      <c r="OET117" s="99"/>
      <c r="OEU117" s="99"/>
      <c r="OEV117" s="99"/>
      <c r="OEW117" s="99"/>
      <c r="OEX117" s="99"/>
      <c r="OEY117" s="99"/>
      <c r="OEZ117" s="99"/>
      <c r="OFA117" s="99"/>
      <c r="OFB117" s="99"/>
      <c r="OFC117" s="99"/>
      <c r="OFD117" s="99"/>
      <c r="OFE117" s="99"/>
      <c r="OFF117" s="99"/>
      <c r="OFG117" s="99"/>
      <c r="OFH117" s="99"/>
      <c r="OFI117" s="99"/>
      <c r="OFJ117" s="99"/>
      <c r="OFK117" s="99"/>
      <c r="OFL117" s="99"/>
      <c r="OFM117" s="99"/>
      <c r="OFN117" s="99"/>
      <c r="OFO117" s="99"/>
      <c r="OFP117" s="99"/>
      <c r="OFQ117" s="99"/>
      <c r="OFR117" s="99"/>
      <c r="OFS117" s="99"/>
      <c r="OFT117" s="99"/>
      <c r="OFU117" s="99"/>
      <c r="OFV117" s="99"/>
      <c r="OFW117" s="99"/>
      <c r="OFX117" s="99"/>
      <c r="OFY117" s="99"/>
      <c r="OFZ117" s="99"/>
      <c r="OGA117" s="99"/>
      <c r="OGB117" s="99"/>
      <c r="OGC117" s="99"/>
      <c r="OGD117" s="99"/>
      <c r="OGE117" s="99"/>
      <c r="OGF117" s="99"/>
      <c r="OGG117" s="99"/>
      <c r="OGH117" s="99"/>
      <c r="OGI117" s="99"/>
      <c r="OGJ117" s="99"/>
      <c r="OGK117" s="99"/>
      <c r="OGL117" s="99"/>
      <c r="OGM117" s="99"/>
      <c r="OGN117" s="99"/>
      <c r="OGO117" s="99"/>
      <c r="OGP117" s="99"/>
      <c r="OGQ117" s="99"/>
      <c r="OGR117" s="99"/>
      <c r="OGS117" s="99"/>
      <c r="OGT117" s="99"/>
      <c r="OGU117" s="99"/>
      <c r="OGV117" s="99"/>
      <c r="OGW117" s="99"/>
      <c r="OGX117" s="99"/>
      <c r="OGY117" s="99"/>
      <c r="OGZ117" s="99"/>
      <c r="OHA117" s="99"/>
      <c r="OHB117" s="99"/>
      <c r="OHC117" s="99"/>
      <c r="OHD117" s="99"/>
      <c r="OHE117" s="99"/>
      <c r="OHF117" s="99"/>
      <c r="OHG117" s="99"/>
      <c r="OHH117" s="99"/>
      <c r="OHI117" s="99"/>
      <c r="OHJ117" s="99"/>
      <c r="OHK117" s="99"/>
      <c r="OHL117" s="99"/>
      <c r="OHM117" s="99"/>
      <c r="OHN117" s="99"/>
      <c r="OHO117" s="99"/>
      <c r="OHP117" s="99"/>
      <c r="OHQ117" s="99"/>
      <c r="OHR117" s="99"/>
      <c r="OHS117" s="99"/>
      <c r="OHT117" s="99"/>
      <c r="OHU117" s="99"/>
      <c r="OHV117" s="99"/>
      <c r="OHW117" s="99"/>
      <c r="OHX117" s="99"/>
      <c r="OHY117" s="99"/>
      <c r="OHZ117" s="99"/>
      <c r="OIA117" s="99"/>
      <c r="OIB117" s="99"/>
      <c r="OIC117" s="99"/>
      <c r="OID117" s="99"/>
      <c r="OIE117" s="99"/>
      <c r="OIF117" s="99"/>
      <c r="OIG117" s="99"/>
      <c r="OIH117" s="99"/>
      <c r="OII117" s="99"/>
      <c r="OIJ117" s="99"/>
      <c r="OIK117" s="99"/>
      <c r="OIL117" s="99"/>
      <c r="OIM117" s="99"/>
      <c r="OIN117" s="99"/>
      <c r="OIO117" s="99"/>
      <c r="OIP117" s="99"/>
      <c r="OIQ117" s="99"/>
      <c r="OIR117" s="99"/>
      <c r="OIS117" s="99"/>
      <c r="OIT117" s="99"/>
      <c r="OIU117" s="99"/>
      <c r="OIV117" s="99"/>
      <c r="OIW117" s="99"/>
      <c r="OIX117" s="99"/>
      <c r="OIY117" s="99"/>
      <c r="OIZ117" s="99"/>
      <c r="OJA117" s="99"/>
      <c r="OJB117" s="99"/>
      <c r="OJC117" s="99"/>
      <c r="OJD117" s="99"/>
      <c r="OJE117" s="99"/>
      <c r="OJF117" s="99"/>
      <c r="OJG117" s="99"/>
      <c r="OJH117" s="99"/>
      <c r="OJI117" s="99"/>
      <c r="OJJ117" s="99"/>
      <c r="OJK117" s="99"/>
      <c r="OJL117" s="99"/>
      <c r="OJM117" s="99"/>
      <c r="OJN117" s="99"/>
      <c r="OJO117" s="99"/>
      <c r="OJP117" s="99"/>
      <c r="OJQ117" s="99"/>
      <c r="OJR117" s="99"/>
      <c r="OJS117" s="99"/>
      <c r="OJT117" s="99"/>
      <c r="OJU117" s="99"/>
      <c r="OJV117" s="99"/>
      <c r="OJW117" s="99"/>
      <c r="OJX117" s="99"/>
      <c r="OJY117" s="99"/>
      <c r="OJZ117" s="99"/>
      <c r="OKA117" s="99"/>
      <c r="OKB117" s="99"/>
      <c r="OKC117" s="99"/>
      <c r="OKD117" s="99"/>
      <c r="OKE117" s="99"/>
      <c r="OKF117" s="99"/>
      <c r="OKG117" s="99"/>
      <c r="OKH117" s="99"/>
      <c r="OKI117" s="99"/>
      <c r="OKJ117" s="99"/>
      <c r="OKK117" s="99"/>
      <c r="OKL117" s="99"/>
      <c r="OKM117" s="99"/>
      <c r="OKN117" s="99"/>
      <c r="OKO117" s="99"/>
      <c r="OKP117" s="99"/>
      <c r="OKQ117" s="99"/>
      <c r="OKR117" s="99"/>
      <c r="OKS117" s="99"/>
      <c r="OKT117" s="99"/>
      <c r="OKU117" s="99"/>
      <c r="OKV117" s="99"/>
      <c r="OKW117" s="99"/>
      <c r="OKX117" s="99"/>
      <c r="OKY117" s="99"/>
      <c r="OKZ117" s="99"/>
      <c r="OLA117" s="99"/>
      <c r="OLB117" s="99"/>
      <c r="OLC117" s="99"/>
      <c r="OLD117" s="99"/>
      <c r="OLE117" s="99"/>
      <c r="OLF117" s="99"/>
      <c r="OLG117" s="99"/>
      <c r="OLH117" s="99"/>
      <c r="OLI117" s="99"/>
      <c r="OLJ117" s="99"/>
      <c r="OLK117" s="99"/>
      <c r="OLL117" s="99"/>
      <c r="OLM117" s="99"/>
      <c r="OLN117" s="99"/>
      <c r="OLO117" s="99"/>
      <c r="OLP117" s="99"/>
      <c r="OLQ117" s="99"/>
      <c r="OLR117" s="99"/>
      <c r="OLS117" s="99"/>
      <c r="OLT117" s="99"/>
      <c r="OLU117" s="99"/>
      <c r="OLV117" s="99"/>
      <c r="OLW117" s="99"/>
      <c r="OLX117" s="99"/>
      <c r="OLY117" s="99"/>
      <c r="OLZ117" s="99"/>
      <c r="OMA117" s="99"/>
      <c r="OMB117" s="99"/>
      <c r="OMC117" s="99"/>
      <c r="OMD117" s="99"/>
      <c r="OME117" s="99"/>
      <c r="OMF117" s="99"/>
      <c r="OMG117" s="99"/>
      <c r="OMH117" s="99"/>
      <c r="OMI117" s="99"/>
      <c r="OMJ117" s="99"/>
      <c r="OMK117" s="99"/>
      <c r="OML117" s="99"/>
      <c r="OMM117" s="99"/>
      <c r="OMN117" s="99"/>
      <c r="OMO117" s="99"/>
      <c r="OMP117" s="99"/>
      <c r="OMQ117" s="99"/>
      <c r="OMR117" s="99"/>
      <c r="OMS117" s="99"/>
      <c r="OMT117" s="99"/>
      <c r="OMU117" s="99"/>
      <c r="OMV117" s="99"/>
      <c r="OMW117" s="99"/>
      <c r="OMX117" s="99"/>
      <c r="OMY117" s="99"/>
      <c r="OMZ117" s="99"/>
      <c r="ONA117" s="99"/>
      <c r="ONB117" s="99"/>
      <c r="ONC117" s="99"/>
      <c r="OND117" s="99"/>
      <c r="ONE117" s="99"/>
      <c r="ONF117" s="99"/>
      <c r="ONG117" s="99"/>
      <c r="ONH117" s="99"/>
      <c r="ONI117" s="99"/>
      <c r="ONJ117" s="99"/>
      <c r="ONK117" s="99"/>
      <c r="ONL117" s="99"/>
      <c r="ONM117" s="99"/>
      <c r="ONN117" s="99"/>
      <c r="ONO117" s="99"/>
      <c r="ONP117" s="99"/>
      <c r="ONQ117" s="99"/>
      <c r="ONR117" s="99"/>
      <c r="ONS117" s="99"/>
      <c r="ONT117" s="99"/>
      <c r="ONU117" s="99"/>
      <c r="ONV117" s="99"/>
      <c r="ONW117" s="99"/>
      <c r="ONX117" s="99"/>
      <c r="ONY117" s="99"/>
      <c r="ONZ117" s="99"/>
      <c r="OOA117" s="99"/>
      <c r="OOB117" s="99"/>
      <c r="OOC117" s="99"/>
      <c r="OOD117" s="99"/>
      <c r="OOE117" s="99"/>
      <c r="OOF117" s="99"/>
      <c r="OOG117" s="99"/>
      <c r="OOH117" s="99"/>
      <c r="OOI117" s="99"/>
      <c r="OOJ117" s="99"/>
      <c r="OOK117" s="99"/>
      <c r="OOL117" s="99"/>
      <c r="OOM117" s="99"/>
      <c r="OON117" s="99"/>
      <c r="OOO117" s="99"/>
      <c r="OOP117" s="99"/>
      <c r="OOQ117" s="99"/>
      <c r="OOR117" s="99"/>
      <c r="OOS117" s="99"/>
      <c r="OOT117" s="99"/>
      <c r="OOU117" s="99"/>
      <c r="OOV117" s="99"/>
      <c r="OOW117" s="99"/>
      <c r="OOX117" s="99"/>
      <c r="OOY117" s="99"/>
      <c r="OOZ117" s="99"/>
      <c r="OPA117" s="99"/>
      <c r="OPB117" s="99"/>
      <c r="OPC117" s="99"/>
      <c r="OPD117" s="99"/>
      <c r="OPE117" s="99"/>
      <c r="OPF117" s="99"/>
      <c r="OPG117" s="99"/>
      <c r="OPH117" s="99"/>
      <c r="OPI117" s="99"/>
      <c r="OPJ117" s="99"/>
      <c r="OPK117" s="99"/>
      <c r="OPL117" s="99"/>
      <c r="OPM117" s="99"/>
      <c r="OPN117" s="99"/>
      <c r="OPO117" s="99"/>
      <c r="OPP117" s="99"/>
      <c r="OPQ117" s="99"/>
      <c r="OPR117" s="99"/>
      <c r="OPS117" s="99"/>
      <c r="OPT117" s="99"/>
      <c r="OPU117" s="99"/>
      <c r="OPV117" s="99"/>
      <c r="OPW117" s="99"/>
      <c r="OPX117" s="99"/>
      <c r="OPY117" s="99"/>
      <c r="OPZ117" s="99"/>
      <c r="OQA117" s="99"/>
      <c r="OQB117" s="99"/>
      <c r="OQC117" s="99"/>
      <c r="OQD117" s="99"/>
      <c r="OQE117" s="99"/>
      <c r="OQF117" s="99"/>
      <c r="OQG117" s="99"/>
      <c r="OQH117" s="99"/>
      <c r="OQI117" s="99"/>
      <c r="OQJ117" s="99"/>
      <c r="OQK117" s="99"/>
      <c r="OQL117" s="99"/>
      <c r="OQM117" s="99"/>
      <c r="OQN117" s="99"/>
      <c r="OQO117" s="99"/>
      <c r="OQP117" s="99"/>
      <c r="OQQ117" s="99"/>
      <c r="OQR117" s="99"/>
      <c r="OQS117" s="99"/>
      <c r="OQT117" s="99"/>
      <c r="OQU117" s="99"/>
      <c r="OQV117" s="99"/>
      <c r="OQW117" s="99"/>
      <c r="OQX117" s="99"/>
      <c r="OQY117" s="99"/>
      <c r="OQZ117" s="99"/>
      <c r="ORA117" s="99"/>
      <c r="ORB117" s="99"/>
      <c r="ORC117" s="99"/>
      <c r="ORD117" s="99"/>
      <c r="ORE117" s="99"/>
      <c r="ORF117" s="99"/>
      <c r="ORG117" s="99"/>
      <c r="ORH117" s="99"/>
      <c r="ORI117" s="99"/>
      <c r="ORJ117" s="99"/>
      <c r="ORK117" s="99"/>
      <c r="ORL117" s="99"/>
      <c r="ORM117" s="99"/>
      <c r="ORN117" s="99"/>
      <c r="ORO117" s="99"/>
      <c r="ORP117" s="99"/>
      <c r="ORQ117" s="99"/>
      <c r="ORR117" s="99"/>
      <c r="ORS117" s="99"/>
      <c r="ORT117" s="99"/>
      <c r="ORU117" s="99"/>
      <c r="ORV117" s="99"/>
      <c r="ORW117" s="99"/>
      <c r="ORX117" s="99"/>
      <c r="ORY117" s="99"/>
      <c r="ORZ117" s="99"/>
      <c r="OSA117" s="99"/>
      <c r="OSB117" s="99"/>
      <c r="OSC117" s="99"/>
      <c r="OSD117" s="99"/>
      <c r="OSE117" s="99"/>
      <c r="OSF117" s="99"/>
      <c r="OSG117" s="99"/>
      <c r="OSH117" s="99"/>
      <c r="OSI117" s="99"/>
      <c r="OSJ117" s="99"/>
      <c r="OSK117" s="99"/>
      <c r="OSL117" s="99"/>
      <c r="OSM117" s="99"/>
      <c r="OSN117" s="99"/>
      <c r="OSO117" s="99"/>
      <c r="OSP117" s="99"/>
      <c r="OSQ117" s="99"/>
      <c r="OSR117" s="99"/>
      <c r="OSS117" s="99"/>
      <c r="OST117" s="99"/>
      <c r="OSU117" s="99"/>
      <c r="OSV117" s="99"/>
      <c r="OSW117" s="99"/>
      <c r="OSX117" s="99"/>
      <c r="OSY117" s="99"/>
      <c r="OSZ117" s="99"/>
      <c r="OTA117" s="99"/>
      <c r="OTB117" s="99"/>
      <c r="OTC117" s="99"/>
      <c r="OTD117" s="99"/>
      <c r="OTE117" s="99"/>
      <c r="OTF117" s="99"/>
      <c r="OTG117" s="99"/>
      <c r="OTH117" s="99"/>
      <c r="OTI117" s="99"/>
      <c r="OTJ117" s="99"/>
      <c r="OTK117" s="99"/>
      <c r="OTL117" s="99"/>
      <c r="OTM117" s="99"/>
      <c r="OTN117" s="99"/>
      <c r="OTO117" s="99"/>
      <c r="OTP117" s="99"/>
      <c r="OTQ117" s="99"/>
      <c r="OTR117" s="99"/>
      <c r="OTS117" s="99"/>
      <c r="OTT117" s="99"/>
      <c r="OTU117" s="99"/>
      <c r="OTV117" s="99"/>
      <c r="OTW117" s="99"/>
      <c r="OTX117" s="99"/>
      <c r="OTY117" s="99"/>
      <c r="OTZ117" s="99"/>
      <c r="OUA117" s="99"/>
      <c r="OUB117" s="99"/>
      <c r="OUC117" s="99"/>
      <c r="OUD117" s="99"/>
      <c r="OUE117" s="99"/>
      <c r="OUF117" s="99"/>
      <c r="OUG117" s="99"/>
      <c r="OUH117" s="99"/>
      <c r="OUI117" s="99"/>
      <c r="OUJ117" s="99"/>
      <c r="OUK117" s="99"/>
      <c r="OUL117" s="99"/>
      <c r="OUM117" s="99"/>
      <c r="OUN117" s="99"/>
      <c r="OUO117" s="99"/>
      <c r="OUP117" s="99"/>
      <c r="OUQ117" s="99"/>
      <c r="OUR117" s="99"/>
      <c r="OUS117" s="99"/>
      <c r="OUT117" s="99"/>
      <c r="OUU117" s="99"/>
      <c r="OUV117" s="99"/>
      <c r="OUW117" s="99"/>
      <c r="OUX117" s="99"/>
      <c r="OUY117" s="99"/>
      <c r="OUZ117" s="99"/>
      <c r="OVA117" s="99"/>
      <c r="OVB117" s="99"/>
      <c r="OVC117" s="99"/>
      <c r="OVD117" s="99"/>
      <c r="OVE117" s="99"/>
      <c r="OVF117" s="99"/>
      <c r="OVG117" s="99"/>
      <c r="OVH117" s="99"/>
      <c r="OVI117" s="99"/>
      <c r="OVJ117" s="99"/>
      <c r="OVK117" s="99"/>
      <c r="OVL117" s="99"/>
      <c r="OVM117" s="99"/>
      <c r="OVN117" s="99"/>
      <c r="OVO117" s="99"/>
      <c r="OVP117" s="99"/>
      <c r="OVQ117" s="99"/>
      <c r="OVR117" s="99"/>
      <c r="OVS117" s="99"/>
      <c r="OVT117" s="99"/>
      <c r="OVU117" s="99"/>
      <c r="OVV117" s="99"/>
      <c r="OVW117" s="99"/>
      <c r="OVX117" s="99"/>
      <c r="OVY117" s="99"/>
      <c r="OVZ117" s="99"/>
      <c r="OWA117" s="99"/>
      <c r="OWB117" s="99"/>
      <c r="OWC117" s="99"/>
      <c r="OWD117" s="99"/>
      <c r="OWE117" s="99"/>
      <c r="OWF117" s="99"/>
      <c r="OWG117" s="99"/>
      <c r="OWH117" s="99"/>
      <c r="OWI117" s="99"/>
      <c r="OWJ117" s="99"/>
      <c r="OWK117" s="99"/>
      <c r="OWL117" s="99"/>
      <c r="OWM117" s="99"/>
      <c r="OWN117" s="99"/>
      <c r="OWO117" s="99"/>
      <c r="OWP117" s="99"/>
      <c r="OWQ117" s="99"/>
      <c r="OWR117" s="99"/>
      <c r="OWS117" s="99"/>
      <c r="OWT117" s="99"/>
      <c r="OWU117" s="99"/>
      <c r="OWV117" s="99"/>
      <c r="OWW117" s="99"/>
      <c r="OWX117" s="99"/>
      <c r="OWY117" s="99"/>
      <c r="OWZ117" s="99"/>
      <c r="OXA117" s="99"/>
      <c r="OXB117" s="99"/>
      <c r="OXC117" s="99"/>
      <c r="OXD117" s="99"/>
      <c r="OXE117" s="99"/>
      <c r="OXF117" s="99"/>
      <c r="OXG117" s="99"/>
      <c r="OXH117" s="99"/>
      <c r="OXI117" s="99"/>
      <c r="OXJ117" s="99"/>
      <c r="OXK117" s="99"/>
      <c r="OXL117" s="99"/>
      <c r="OXM117" s="99"/>
      <c r="OXN117" s="99"/>
      <c r="OXO117" s="99"/>
      <c r="OXP117" s="99"/>
      <c r="OXQ117" s="99"/>
      <c r="OXR117" s="99"/>
      <c r="OXS117" s="99"/>
      <c r="OXT117" s="99"/>
      <c r="OXU117" s="99"/>
      <c r="OXV117" s="99"/>
      <c r="OXW117" s="99"/>
      <c r="OXX117" s="99"/>
      <c r="OXY117" s="99"/>
      <c r="OXZ117" s="99"/>
      <c r="OYA117" s="99"/>
      <c r="OYB117" s="99"/>
      <c r="OYC117" s="99"/>
      <c r="OYD117" s="99"/>
      <c r="OYE117" s="99"/>
      <c r="OYF117" s="99"/>
      <c r="OYG117" s="99"/>
      <c r="OYH117" s="99"/>
      <c r="OYI117" s="99"/>
      <c r="OYJ117" s="99"/>
      <c r="OYK117" s="99"/>
      <c r="OYL117" s="99"/>
      <c r="OYM117" s="99"/>
      <c r="OYN117" s="99"/>
      <c r="OYO117" s="99"/>
      <c r="OYP117" s="99"/>
      <c r="OYQ117" s="99"/>
      <c r="OYR117" s="99"/>
      <c r="OYS117" s="99"/>
      <c r="OYT117" s="99"/>
      <c r="OYU117" s="99"/>
      <c r="OYV117" s="99"/>
      <c r="OYW117" s="99"/>
      <c r="OYX117" s="99"/>
      <c r="OYY117" s="99"/>
      <c r="OYZ117" s="99"/>
      <c r="OZA117" s="99"/>
      <c r="OZB117" s="99"/>
      <c r="OZC117" s="99"/>
      <c r="OZD117" s="99"/>
      <c r="OZE117" s="99"/>
      <c r="OZF117" s="99"/>
      <c r="OZG117" s="99"/>
      <c r="OZH117" s="99"/>
      <c r="OZI117" s="99"/>
      <c r="OZJ117" s="99"/>
      <c r="OZK117" s="99"/>
      <c r="OZL117" s="99"/>
      <c r="OZM117" s="99"/>
      <c r="OZN117" s="99"/>
      <c r="OZO117" s="99"/>
      <c r="OZP117" s="99"/>
      <c r="OZQ117" s="99"/>
      <c r="OZR117" s="99"/>
      <c r="OZS117" s="99"/>
      <c r="OZT117" s="99"/>
      <c r="OZU117" s="99"/>
      <c r="OZV117" s="99"/>
      <c r="OZW117" s="99"/>
      <c r="OZX117" s="99"/>
      <c r="OZY117" s="99"/>
      <c r="OZZ117" s="99"/>
      <c r="PAA117" s="99"/>
      <c r="PAB117" s="99"/>
      <c r="PAC117" s="99"/>
      <c r="PAD117" s="99"/>
      <c r="PAE117" s="99"/>
      <c r="PAF117" s="99"/>
      <c r="PAG117" s="99"/>
      <c r="PAH117" s="99"/>
      <c r="PAI117" s="99"/>
      <c r="PAJ117" s="99"/>
      <c r="PAK117" s="99"/>
      <c r="PAL117" s="99"/>
      <c r="PAM117" s="99"/>
      <c r="PAN117" s="99"/>
      <c r="PAO117" s="99"/>
      <c r="PAP117" s="99"/>
      <c r="PAQ117" s="99"/>
      <c r="PAR117" s="99"/>
      <c r="PAS117" s="99"/>
      <c r="PAT117" s="99"/>
      <c r="PAU117" s="99"/>
      <c r="PAV117" s="99"/>
      <c r="PAW117" s="99"/>
      <c r="PAX117" s="99"/>
      <c r="PAY117" s="99"/>
      <c r="PAZ117" s="99"/>
      <c r="PBA117" s="99"/>
      <c r="PBB117" s="99"/>
      <c r="PBC117" s="99"/>
      <c r="PBD117" s="99"/>
      <c r="PBE117" s="99"/>
      <c r="PBF117" s="99"/>
      <c r="PBG117" s="99"/>
      <c r="PBH117" s="99"/>
      <c r="PBI117" s="99"/>
      <c r="PBJ117" s="99"/>
      <c r="PBK117" s="99"/>
      <c r="PBL117" s="99"/>
      <c r="PBM117" s="99"/>
      <c r="PBN117" s="99"/>
      <c r="PBO117" s="99"/>
      <c r="PBP117" s="99"/>
      <c r="PBQ117" s="99"/>
      <c r="PBR117" s="99"/>
      <c r="PBS117" s="99"/>
      <c r="PBT117" s="99"/>
      <c r="PBU117" s="99"/>
      <c r="PBV117" s="99"/>
      <c r="PBW117" s="99"/>
      <c r="PBX117" s="99"/>
      <c r="PBY117" s="99"/>
      <c r="PBZ117" s="99"/>
      <c r="PCA117" s="99"/>
      <c r="PCB117" s="99"/>
      <c r="PCC117" s="99"/>
      <c r="PCD117" s="99"/>
      <c r="PCE117" s="99"/>
      <c r="PCF117" s="99"/>
      <c r="PCG117" s="99"/>
      <c r="PCH117" s="99"/>
      <c r="PCI117" s="99"/>
      <c r="PCJ117" s="99"/>
      <c r="PCK117" s="99"/>
      <c r="PCL117" s="99"/>
      <c r="PCM117" s="99"/>
      <c r="PCN117" s="99"/>
      <c r="PCO117" s="99"/>
      <c r="PCP117" s="99"/>
      <c r="PCQ117" s="99"/>
      <c r="PCR117" s="99"/>
      <c r="PCS117" s="99"/>
      <c r="PCT117" s="99"/>
      <c r="PCU117" s="99"/>
      <c r="PCV117" s="99"/>
      <c r="PCW117" s="99"/>
      <c r="PCX117" s="99"/>
      <c r="PCY117" s="99"/>
      <c r="PCZ117" s="99"/>
      <c r="PDA117" s="99"/>
      <c r="PDB117" s="99"/>
      <c r="PDC117" s="99"/>
      <c r="PDD117" s="99"/>
      <c r="PDE117" s="99"/>
      <c r="PDF117" s="99"/>
      <c r="PDG117" s="99"/>
      <c r="PDH117" s="99"/>
      <c r="PDI117" s="99"/>
      <c r="PDJ117" s="99"/>
      <c r="PDK117" s="99"/>
      <c r="PDL117" s="99"/>
      <c r="PDM117" s="99"/>
      <c r="PDN117" s="99"/>
      <c r="PDO117" s="99"/>
      <c r="PDP117" s="99"/>
      <c r="PDQ117" s="99"/>
      <c r="PDR117" s="99"/>
      <c r="PDS117" s="99"/>
      <c r="PDT117" s="99"/>
      <c r="PDU117" s="99"/>
      <c r="PDV117" s="99"/>
      <c r="PDW117" s="99"/>
      <c r="PDX117" s="99"/>
      <c r="PDY117" s="99"/>
      <c r="PDZ117" s="99"/>
      <c r="PEA117" s="99"/>
      <c r="PEB117" s="99"/>
      <c r="PEC117" s="99"/>
      <c r="PED117" s="99"/>
      <c r="PEE117" s="99"/>
      <c r="PEF117" s="99"/>
      <c r="PEG117" s="99"/>
      <c r="PEH117" s="99"/>
      <c r="PEI117" s="99"/>
      <c r="PEJ117" s="99"/>
      <c r="PEK117" s="99"/>
      <c r="PEL117" s="99"/>
      <c r="PEM117" s="99"/>
      <c r="PEN117" s="99"/>
      <c r="PEO117" s="99"/>
      <c r="PEP117" s="99"/>
      <c r="PEQ117" s="99"/>
      <c r="PER117" s="99"/>
      <c r="PES117" s="99"/>
      <c r="PET117" s="99"/>
      <c r="PEU117" s="99"/>
      <c r="PEV117" s="99"/>
      <c r="PEW117" s="99"/>
      <c r="PEX117" s="99"/>
      <c r="PEY117" s="99"/>
      <c r="PEZ117" s="99"/>
      <c r="PFA117" s="99"/>
      <c r="PFB117" s="99"/>
      <c r="PFC117" s="99"/>
      <c r="PFD117" s="99"/>
      <c r="PFE117" s="99"/>
      <c r="PFF117" s="99"/>
      <c r="PFG117" s="99"/>
      <c r="PFH117" s="99"/>
      <c r="PFI117" s="99"/>
      <c r="PFJ117" s="99"/>
      <c r="PFK117" s="99"/>
      <c r="PFL117" s="99"/>
      <c r="PFM117" s="99"/>
      <c r="PFN117" s="99"/>
      <c r="PFO117" s="99"/>
      <c r="PFP117" s="99"/>
      <c r="PFQ117" s="99"/>
      <c r="PFR117" s="99"/>
      <c r="PFS117" s="99"/>
      <c r="PFT117" s="99"/>
      <c r="PFU117" s="99"/>
      <c r="PFV117" s="99"/>
      <c r="PFW117" s="99"/>
      <c r="PFX117" s="99"/>
      <c r="PFY117" s="99"/>
      <c r="PFZ117" s="99"/>
      <c r="PGA117" s="99"/>
      <c r="PGB117" s="99"/>
      <c r="PGC117" s="99"/>
      <c r="PGD117" s="99"/>
      <c r="PGE117" s="99"/>
      <c r="PGF117" s="99"/>
      <c r="PGG117" s="99"/>
      <c r="PGH117" s="99"/>
      <c r="PGI117" s="99"/>
      <c r="PGJ117" s="99"/>
      <c r="PGK117" s="99"/>
      <c r="PGL117" s="99"/>
      <c r="PGM117" s="99"/>
      <c r="PGN117" s="99"/>
      <c r="PGO117" s="99"/>
      <c r="PGP117" s="99"/>
      <c r="PGQ117" s="99"/>
      <c r="PGR117" s="99"/>
      <c r="PGS117" s="99"/>
      <c r="PGT117" s="99"/>
      <c r="PGU117" s="99"/>
      <c r="PGV117" s="99"/>
      <c r="PGW117" s="99"/>
      <c r="PGX117" s="99"/>
      <c r="PGY117" s="99"/>
      <c r="PGZ117" s="99"/>
      <c r="PHA117" s="99"/>
      <c r="PHB117" s="99"/>
      <c r="PHC117" s="99"/>
      <c r="PHD117" s="99"/>
      <c r="PHE117" s="99"/>
      <c r="PHF117" s="99"/>
      <c r="PHG117" s="99"/>
      <c r="PHH117" s="99"/>
      <c r="PHI117" s="99"/>
      <c r="PHJ117" s="99"/>
      <c r="PHK117" s="99"/>
      <c r="PHL117" s="99"/>
      <c r="PHM117" s="99"/>
      <c r="PHN117" s="99"/>
      <c r="PHO117" s="99"/>
      <c r="PHP117" s="99"/>
      <c r="PHQ117" s="99"/>
      <c r="PHR117" s="99"/>
      <c r="PHS117" s="99"/>
      <c r="PHT117" s="99"/>
      <c r="PHU117" s="99"/>
      <c r="PHV117" s="99"/>
      <c r="PHW117" s="99"/>
      <c r="PHX117" s="99"/>
      <c r="PHY117" s="99"/>
      <c r="PHZ117" s="99"/>
      <c r="PIA117" s="99"/>
      <c r="PIB117" s="99"/>
      <c r="PIC117" s="99"/>
      <c r="PID117" s="99"/>
      <c r="PIE117" s="99"/>
      <c r="PIF117" s="99"/>
      <c r="PIG117" s="99"/>
      <c r="PIH117" s="99"/>
      <c r="PII117" s="99"/>
      <c r="PIJ117" s="99"/>
      <c r="PIK117" s="99"/>
      <c r="PIL117" s="99"/>
      <c r="PIM117" s="99"/>
      <c r="PIN117" s="99"/>
      <c r="PIO117" s="99"/>
      <c r="PIP117" s="99"/>
      <c r="PIQ117" s="99"/>
      <c r="PIR117" s="99"/>
      <c r="PIS117" s="99"/>
      <c r="PIT117" s="99"/>
      <c r="PIU117" s="99"/>
      <c r="PIV117" s="99"/>
      <c r="PIW117" s="99"/>
      <c r="PIX117" s="99"/>
      <c r="PIY117" s="99"/>
      <c r="PIZ117" s="99"/>
      <c r="PJA117" s="99"/>
      <c r="PJB117" s="99"/>
      <c r="PJC117" s="99"/>
      <c r="PJD117" s="99"/>
      <c r="PJE117" s="99"/>
      <c r="PJF117" s="99"/>
      <c r="PJG117" s="99"/>
      <c r="PJH117" s="99"/>
      <c r="PJI117" s="99"/>
      <c r="PJJ117" s="99"/>
      <c r="PJK117" s="99"/>
      <c r="PJL117" s="99"/>
      <c r="PJM117" s="99"/>
      <c r="PJN117" s="99"/>
      <c r="PJO117" s="99"/>
      <c r="PJP117" s="99"/>
      <c r="PJQ117" s="99"/>
      <c r="PJR117" s="99"/>
      <c r="PJS117" s="99"/>
      <c r="PJT117" s="99"/>
      <c r="PJU117" s="99"/>
      <c r="PJV117" s="99"/>
      <c r="PJW117" s="99"/>
      <c r="PJX117" s="99"/>
      <c r="PJY117" s="99"/>
      <c r="PJZ117" s="99"/>
      <c r="PKA117" s="99"/>
      <c r="PKB117" s="99"/>
      <c r="PKC117" s="99"/>
      <c r="PKD117" s="99"/>
      <c r="PKE117" s="99"/>
      <c r="PKF117" s="99"/>
      <c r="PKG117" s="99"/>
      <c r="PKH117" s="99"/>
      <c r="PKI117" s="99"/>
      <c r="PKJ117" s="99"/>
      <c r="PKK117" s="99"/>
      <c r="PKL117" s="99"/>
      <c r="PKM117" s="99"/>
      <c r="PKN117" s="99"/>
      <c r="PKO117" s="99"/>
      <c r="PKP117" s="99"/>
      <c r="PKQ117" s="99"/>
      <c r="PKR117" s="99"/>
      <c r="PKS117" s="99"/>
      <c r="PKT117" s="99"/>
      <c r="PKU117" s="99"/>
      <c r="PKV117" s="99"/>
      <c r="PKW117" s="99"/>
      <c r="PKX117" s="99"/>
      <c r="PKY117" s="99"/>
      <c r="PKZ117" s="99"/>
      <c r="PLA117" s="99"/>
      <c r="PLB117" s="99"/>
      <c r="PLC117" s="99"/>
      <c r="PLD117" s="99"/>
      <c r="PLE117" s="99"/>
      <c r="PLF117" s="99"/>
      <c r="PLG117" s="99"/>
      <c r="PLH117" s="99"/>
      <c r="PLI117" s="99"/>
      <c r="PLJ117" s="99"/>
      <c r="PLK117" s="99"/>
      <c r="PLL117" s="99"/>
      <c r="PLM117" s="99"/>
      <c r="PLN117" s="99"/>
      <c r="PLO117" s="99"/>
      <c r="PLP117" s="99"/>
      <c r="PLQ117" s="99"/>
      <c r="PLR117" s="99"/>
      <c r="PLS117" s="99"/>
      <c r="PLT117" s="99"/>
      <c r="PLU117" s="99"/>
      <c r="PLV117" s="99"/>
      <c r="PLW117" s="99"/>
      <c r="PLX117" s="99"/>
      <c r="PLY117" s="99"/>
      <c r="PLZ117" s="99"/>
      <c r="PMA117" s="99"/>
      <c r="PMB117" s="99"/>
      <c r="PMC117" s="99"/>
      <c r="PMD117" s="99"/>
      <c r="PME117" s="99"/>
      <c r="PMF117" s="99"/>
      <c r="PMG117" s="99"/>
      <c r="PMH117" s="99"/>
      <c r="PMI117" s="99"/>
      <c r="PMJ117" s="99"/>
      <c r="PMK117" s="99"/>
      <c r="PML117" s="99"/>
      <c r="PMM117" s="99"/>
      <c r="PMN117" s="99"/>
      <c r="PMO117" s="99"/>
      <c r="PMP117" s="99"/>
      <c r="PMQ117" s="99"/>
      <c r="PMR117" s="99"/>
      <c r="PMS117" s="99"/>
      <c r="PMT117" s="99"/>
      <c r="PMU117" s="99"/>
      <c r="PMV117" s="99"/>
      <c r="PMW117" s="99"/>
      <c r="PMX117" s="99"/>
      <c r="PMY117" s="99"/>
      <c r="PMZ117" s="99"/>
      <c r="PNA117" s="99"/>
      <c r="PNB117" s="99"/>
      <c r="PNC117" s="99"/>
      <c r="PND117" s="99"/>
      <c r="PNE117" s="99"/>
      <c r="PNF117" s="99"/>
      <c r="PNG117" s="99"/>
      <c r="PNH117" s="99"/>
      <c r="PNI117" s="99"/>
      <c r="PNJ117" s="99"/>
      <c r="PNK117" s="99"/>
      <c r="PNL117" s="99"/>
      <c r="PNM117" s="99"/>
      <c r="PNN117" s="99"/>
      <c r="PNO117" s="99"/>
      <c r="PNP117" s="99"/>
      <c r="PNQ117" s="99"/>
      <c r="PNR117" s="99"/>
      <c r="PNS117" s="99"/>
      <c r="PNT117" s="99"/>
      <c r="PNU117" s="99"/>
      <c r="PNV117" s="99"/>
      <c r="PNW117" s="99"/>
      <c r="PNX117" s="99"/>
      <c r="PNY117" s="99"/>
      <c r="PNZ117" s="99"/>
      <c r="POA117" s="99"/>
      <c r="POB117" s="99"/>
      <c r="POC117" s="99"/>
      <c r="POD117" s="99"/>
      <c r="POE117" s="99"/>
      <c r="POF117" s="99"/>
      <c r="POG117" s="99"/>
      <c r="POH117" s="99"/>
      <c r="POI117" s="99"/>
      <c r="POJ117" s="99"/>
      <c r="POK117" s="99"/>
      <c r="POL117" s="99"/>
      <c r="POM117" s="99"/>
      <c r="PON117" s="99"/>
      <c r="POO117" s="99"/>
      <c r="POP117" s="99"/>
      <c r="POQ117" s="99"/>
      <c r="POR117" s="99"/>
      <c r="POS117" s="99"/>
      <c r="POT117" s="99"/>
      <c r="POU117" s="99"/>
      <c r="POV117" s="99"/>
      <c r="POW117" s="99"/>
      <c r="POX117" s="99"/>
      <c r="POY117" s="99"/>
      <c r="POZ117" s="99"/>
      <c r="PPA117" s="99"/>
      <c r="PPB117" s="99"/>
      <c r="PPC117" s="99"/>
      <c r="PPD117" s="99"/>
      <c r="PPE117" s="99"/>
      <c r="PPF117" s="99"/>
      <c r="PPG117" s="99"/>
      <c r="PPH117" s="99"/>
      <c r="PPI117" s="99"/>
      <c r="PPJ117" s="99"/>
      <c r="PPK117" s="99"/>
      <c r="PPL117" s="99"/>
      <c r="PPM117" s="99"/>
      <c r="PPN117" s="99"/>
      <c r="PPO117" s="99"/>
      <c r="PPP117" s="99"/>
      <c r="PPQ117" s="99"/>
      <c r="PPR117" s="99"/>
      <c r="PPS117" s="99"/>
      <c r="PPT117" s="99"/>
      <c r="PPU117" s="99"/>
      <c r="PPV117" s="99"/>
      <c r="PPW117" s="99"/>
      <c r="PPX117" s="99"/>
      <c r="PPY117" s="99"/>
      <c r="PPZ117" s="99"/>
      <c r="PQA117" s="99"/>
      <c r="PQB117" s="99"/>
      <c r="PQC117" s="99"/>
      <c r="PQD117" s="99"/>
      <c r="PQE117" s="99"/>
      <c r="PQF117" s="99"/>
      <c r="PQG117" s="99"/>
      <c r="PQH117" s="99"/>
      <c r="PQI117" s="99"/>
      <c r="PQJ117" s="99"/>
      <c r="PQK117" s="99"/>
      <c r="PQL117" s="99"/>
      <c r="PQM117" s="99"/>
      <c r="PQN117" s="99"/>
      <c r="PQO117" s="99"/>
      <c r="PQP117" s="99"/>
      <c r="PQQ117" s="99"/>
      <c r="PQR117" s="99"/>
      <c r="PQS117" s="99"/>
      <c r="PQT117" s="99"/>
      <c r="PQU117" s="99"/>
      <c r="PQV117" s="99"/>
      <c r="PQW117" s="99"/>
      <c r="PQX117" s="99"/>
      <c r="PQY117" s="99"/>
      <c r="PQZ117" s="99"/>
      <c r="PRA117" s="99"/>
      <c r="PRB117" s="99"/>
      <c r="PRC117" s="99"/>
      <c r="PRD117" s="99"/>
      <c r="PRE117" s="99"/>
      <c r="PRF117" s="99"/>
      <c r="PRG117" s="99"/>
      <c r="PRH117" s="99"/>
      <c r="PRI117" s="99"/>
      <c r="PRJ117" s="99"/>
      <c r="PRK117" s="99"/>
      <c r="PRL117" s="99"/>
      <c r="PRM117" s="99"/>
      <c r="PRN117" s="99"/>
      <c r="PRO117" s="99"/>
      <c r="PRP117" s="99"/>
      <c r="PRQ117" s="99"/>
      <c r="PRR117" s="99"/>
      <c r="PRS117" s="99"/>
      <c r="PRT117" s="99"/>
      <c r="PRU117" s="99"/>
      <c r="PRV117" s="99"/>
      <c r="PRW117" s="99"/>
      <c r="PRX117" s="99"/>
      <c r="PRY117" s="99"/>
      <c r="PRZ117" s="99"/>
      <c r="PSA117" s="99"/>
      <c r="PSB117" s="99"/>
      <c r="PSC117" s="99"/>
      <c r="PSD117" s="99"/>
      <c r="PSE117" s="99"/>
      <c r="PSF117" s="99"/>
      <c r="PSG117" s="99"/>
      <c r="PSH117" s="99"/>
      <c r="PSI117" s="99"/>
      <c r="PSJ117" s="99"/>
      <c r="PSK117" s="99"/>
      <c r="PSL117" s="99"/>
      <c r="PSM117" s="99"/>
      <c r="PSN117" s="99"/>
      <c r="PSO117" s="99"/>
      <c r="PSP117" s="99"/>
      <c r="PSQ117" s="99"/>
      <c r="PSR117" s="99"/>
      <c r="PSS117" s="99"/>
      <c r="PST117" s="99"/>
      <c r="PSU117" s="99"/>
      <c r="PSV117" s="99"/>
      <c r="PSW117" s="99"/>
      <c r="PSX117" s="99"/>
      <c r="PSY117" s="99"/>
      <c r="PSZ117" s="99"/>
      <c r="PTA117" s="99"/>
      <c r="PTB117" s="99"/>
      <c r="PTC117" s="99"/>
      <c r="PTD117" s="99"/>
      <c r="PTE117" s="99"/>
      <c r="PTF117" s="99"/>
      <c r="PTG117" s="99"/>
      <c r="PTH117" s="99"/>
      <c r="PTI117" s="99"/>
      <c r="PTJ117" s="99"/>
      <c r="PTK117" s="99"/>
      <c r="PTL117" s="99"/>
      <c r="PTM117" s="99"/>
      <c r="PTN117" s="99"/>
      <c r="PTO117" s="99"/>
      <c r="PTP117" s="99"/>
      <c r="PTQ117" s="99"/>
      <c r="PTR117" s="99"/>
      <c r="PTS117" s="99"/>
      <c r="PTT117" s="99"/>
      <c r="PTU117" s="99"/>
      <c r="PTV117" s="99"/>
      <c r="PTW117" s="99"/>
      <c r="PTX117" s="99"/>
      <c r="PTY117" s="99"/>
      <c r="PTZ117" s="99"/>
      <c r="PUA117" s="99"/>
      <c r="PUB117" s="99"/>
      <c r="PUC117" s="99"/>
      <c r="PUD117" s="99"/>
      <c r="PUE117" s="99"/>
      <c r="PUF117" s="99"/>
      <c r="PUG117" s="99"/>
      <c r="PUH117" s="99"/>
      <c r="PUI117" s="99"/>
      <c r="PUJ117" s="99"/>
      <c r="PUK117" s="99"/>
      <c r="PUL117" s="99"/>
      <c r="PUM117" s="99"/>
      <c r="PUN117" s="99"/>
      <c r="PUO117" s="99"/>
      <c r="PUP117" s="99"/>
      <c r="PUQ117" s="99"/>
      <c r="PUR117" s="99"/>
      <c r="PUS117" s="99"/>
      <c r="PUT117" s="99"/>
      <c r="PUU117" s="99"/>
      <c r="PUV117" s="99"/>
      <c r="PUW117" s="99"/>
      <c r="PUX117" s="99"/>
      <c r="PUY117" s="99"/>
      <c r="PUZ117" s="99"/>
      <c r="PVA117" s="99"/>
      <c r="PVB117" s="99"/>
      <c r="PVC117" s="99"/>
      <c r="PVD117" s="99"/>
      <c r="PVE117" s="99"/>
      <c r="PVF117" s="99"/>
      <c r="PVG117" s="99"/>
      <c r="PVH117" s="99"/>
      <c r="PVI117" s="99"/>
      <c r="PVJ117" s="99"/>
      <c r="PVK117" s="99"/>
      <c r="PVL117" s="99"/>
      <c r="PVM117" s="99"/>
      <c r="PVN117" s="99"/>
      <c r="PVO117" s="99"/>
      <c r="PVP117" s="99"/>
      <c r="PVQ117" s="99"/>
      <c r="PVR117" s="99"/>
      <c r="PVS117" s="99"/>
      <c r="PVT117" s="99"/>
      <c r="PVU117" s="99"/>
      <c r="PVV117" s="99"/>
      <c r="PVW117" s="99"/>
      <c r="PVX117" s="99"/>
      <c r="PVY117" s="99"/>
      <c r="PVZ117" s="99"/>
      <c r="PWA117" s="99"/>
      <c r="PWB117" s="99"/>
      <c r="PWC117" s="99"/>
      <c r="PWD117" s="99"/>
      <c r="PWE117" s="99"/>
      <c r="PWF117" s="99"/>
      <c r="PWG117" s="99"/>
      <c r="PWH117" s="99"/>
      <c r="PWI117" s="99"/>
      <c r="PWJ117" s="99"/>
      <c r="PWK117" s="99"/>
      <c r="PWL117" s="99"/>
      <c r="PWM117" s="99"/>
      <c r="PWN117" s="99"/>
      <c r="PWO117" s="99"/>
      <c r="PWP117" s="99"/>
      <c r="PWQ117" s="99"/>
      <c r="PWR117" s="99"/>
      <c r="PWS117" s="99"/>
      <c r="PWT117" s="99"/>
      <c r="PWU117" s="99"/>
      <c r="PWV117" s="99"/>
      <c r="PWW117" s="99"/>
      <c r="PWX117" s="99"/>
      <c r="PWY117" s="99"/>
      <c r="PWZ117" s="99"/>
      <c r="PXA117" s="99"/>
      <c r="PXB117" s="99"/>
      <c r="PXC117" s="99"/>
      <c r="PXD117" s="99"/>
      <c r="PXE117" s="99"/>
      <c r="PXF117" s="99"/>
      <c r="PXG117" s="99"/>
      <c r="PXH117" s="99"/>
      <c r="PXI117" s="99"/>
      <c r="PXJ117" s="99"/>
      <c r="PXK117" s="99"/>
      <c r="PXL117" s="99"/>
      <c r="PXM117" s="99"/>
      <c r="PXN117" s="99"/>
      <c r="PXO117" s="99"/>
      <c r="PXP117" s="99"/>
      <c r="PXQ117" s="99"/>
      <c r="PXR117" s="99"/>
      <c r="PXS117" s="99"/>
      <c r="PXT117" s="99"/>
      <c r="PXU117" s="99"/>
      <c r="PXV117" s="99"/>
      <c r="PXW117" s="99"/>
      <c r="PXX117" s="99"/>
      <c r="PXY117" s="99"/>
      <c r="PXZ117" s="99"/>
      <c r="PYA117" s="99"/>
      <c r="PYB117" s="99"/>
      <c r="PYC117" s="99"/>
      <c r="PYD117" s="99"/>
      <c r="PYE117" s="99"/>
      <c r="PYF117" s="99"/>
      <c r="PYG117" s="99"/>
      <c r="PYH117" s="99"/>
      <c r="PYI117" s="99"/>
      <c r="PYJ117" s="99"/>
      <c r="PYK117" s="99"/>
      <c r="PYL117" s="99"/>
      <c r="PYM117" s="99"/>
      <c r="PYN117" s="99"/>
      <c r="PYO117" s="99"/>
      <c r="PYP117" s="99"/>
      <c r="PYQ117" s="99"/>
      <c r="PYR117" s="99"/>
      <c r="PYS117" s="99"/>
      <c r="PYT117" s="99"/>
      <c r="PYU117" s="99"/>
      <c r="PYV117" s="99"/>
      <c r="PYW117" s="99"/>
      <c r="PYX117" s="99"/>
      <c r="PYY117" s="99"/>
      <c r="PYZ117" s="99"/>
      <c r="PZA117" s="99"/>
      <c r="PZB117" s="99"/>
      <c r="PZC117" s="99"/>
      <c r="PZD117" s="99"/>
      <c r="PZE117" s="99"/>
      <c r="PZF117" s="99"/>
      <c r="PZG117" s="99"/>
      <c r="PZH117" s="99"/>
      <c r="PZI117" s="99"/>
      <c r="PZJ117" s="99"/>
      <c r="PZK117" s="99"/>
      <c r="PZL117" s="99"/>
      <c r="PZM117" s="99"/>
      <c r="PZN117" s="99"/>
      <c r="PZO117" s="99"/>
      <c r="PZP117" s="99"/>
      <c r="PZQ117" s="99"/>
      <c r="PZR117" s="99"/>
      <c r="PZS117" s="99"/>
      <c r="PZT117" s="99"/>
      <c r="PZU117" s="99"/>
      <c r="PZV117" s="99"/>
      <c r="PZW117" s="99"/>
      <c r="PZX117" s="99"/>
      <c r="PZY117" s="99"/>
      <c r="PZZ117" s="99"/>
      <c r="QAA117" s="99"/>
      <c r="QAB117" s="99"/>
      <c r="QAC117" s="99"/>
      <c r="QAD117" s="99"/>
      <c r="QAE117" s="99"/>
      <c r="QAF117" s="99"/>
      <c r="QAG117" s="99"/>
      <c r="QAH117" s="99"/>
      <c r="QAI117" s="99"/>
      <c r="QAJ117" s="99"/>
      <c r="QAK117" s="99"/>
      <c r="QAL117" s="99"/>
      <c r="QAM117" s="99"/>
      <c r="QAN117" s="99"/>
      <c r="QAO117" s="99"/>
      <c r="QAP117" s="99"/>
      <c r="QAQ117" s="99"/>
      <c r="QAR117" s="99"/>
      <c r="QAS117" s="99"/>
      <c r="QAT117" s="99"/>
      <c r="QAU117" s="99"/>
      <c r="QAV117" s="99"/>
      <c r="QAW117" s="99"/>
      <c r="QAX117" s="99"/>
      <c r="QAY117" s="99"/>
      <c r="QAZ117" s="99"/>
      <c r="QBA117" s="99"/>
      <c r="QBB117" s="99"/>
      <c r="QBC117" s="99"/>
      <c r="QBD117" s="99"/>
      <c r="QBE117" s="99"/>
      <c r="QBF117" s="99"/>
      <c r="QBG117" s="99"/>
      <c r="QBH117" s="99"/>
      <c r="QBI117" s="99"/>
      <c r="QBJ117" s="99"/>
      <c r="QBK117" s="99"/>
      <c r="QBL117" s="99"/>
      <c r="QBM117" s="99"/>
      <c r="QBN117" s="99"/>
      <c r="QBO117" s="99"/>
      <c r="QBP117" s="99"/>
      <c r="QBQ117" s="99"/>
      <c r="QBR117" s="99"/>
      <c r="QBS117" s="99"/>
      <c r="QBT117" s="99"/>
      <c r="QBU117" s="99"/>
      <c r="QBV117" s="99"/>
      <c r="QBW117" s="99"/>
      <c r="QBX117" s="99"/>
      <c r="QBY117" s="99"/>
      <c r="QBZ117" s="99"/>
      <c r="QCA117" s="99"/>
      <c r="QCB117" s="99"/>
      <c r="QCC117" s="99"/>
      <c r="QCD117" s="99"/>
      <c r="QCE117" s="99"/>
      <c r="QCF117" s="99"/>
      <c r="QCG117" s="99"/>
      <c r="QCH117" s="99"/>
      <c r="QCI117" s="99"/>
      <c r="QCJ117" s="99"/>
      <c r="QCK117" s="99"/>
      <c r="QCL117" s="99"/>
      <c r="QCM117" s="99"/>
      <c r="QCN117" s="99"/>
      <c r="QCO117" s="99"/>
      <c r="QCP117" s="99"/>
      <c r="QCQ117" s="99"/>
      <c r="QCR117" s="99"/>
      <c r="QCS117" s="99"/>
      <c r="QCT117" s="99"/>
      <c r="QCU117" s="99"/>
      <c r="QCV117" s="99"/>
      <c r="QCW117" s="99"/>
      <c r="QCX117" s="99"/>
      <c r="QCY117" s="99"/>
      <c r="QCZ117" s="99"/>
      <c r="QDA117" s="99"/>
      <c r="QDB117" s="99"/>
      <c r="QDC117" s="99"/>
      <c r="QDD117" s="99"/>
      <c r="QDE117" s="99"/>
      <c r="QDF117" s="99"/>
      <c r="QDG117" s="99"/>
      <c r="QDH117" s="99"/>
      <c r="QDI117" s="99"/>
      <c r="QDJ117" s="99"/>
      <c r="QDK117" s="99"/>
      <c r="QDL117" s="99"/>
      <c r="QDM117" s="99"/>
      <c r="QDN117" s="99"/>
      <c r="QDO117" s="99"/>
      <c r="QDP117" s="99"/>
      <c r="QDQ117" s="99"/>
      <c r="QDR117" s="99"/>
      <c r="QDS117" s="99"/>
      <c r="QDT117" s="99"/>
      <c r="QDU117" s="99"/>
      <c r="QDV117" s="99"/>
      <c r="QDW117" s="99"/>
      <c r="QDX117" s="99"/>
      <c r="QDY117" s="99"/>
      <c r="QDZ117" s="99"/>
      <c r="QEA117" s="99"/>
      <c r="QEB117" s="99"/>
      <c r="QEC117" s="99"/>
      <c r="QED117" s="99"/>
      <c r="QEE117" s="99"/>
      <c r="QEF117" s="99"/>
      <c r="QEG117" s="99"/>
      <c r="QEH117" s="99"/>
      <c r="QEI117" s="99"/>
      <c r="QEJ117" s="99"/>
      <c r="QEK117" s="99"/>
      <c r="QEL117" s="99"/>
      <c r="QEM117" s="99"/>
      <c r="QEN117" s="99"/>
      <c r="QEO117" s="99"/>
      <c r="QEP117" s="99"/>
      <c r="QEQ117" s="99"/>
      <c r="QER117" s="99"/>
      <c r="QES117" s="99"/>
      <c r="QET117" s="99"/>
      <c r="QEU117" s="99"/>
      <c r="QEV117" s="99"/>
      <c r="QEW117" s="99"/>
      <c r="QEX117" s="99"/>
      <c r="QEY117" s="99"/>
      <c r="QEZ117" s="99"/>
      <c r="QFA117" s="99"/>
      <c r="QFB117" s="99"/>
      <c r="QFC117" s="99"/>
      <c r="QFD117" s="99"/>
      <c r="QFE117" s="99"/>
      <c r="QFF117" s="99"/>
      <c r="QFG117" s="99"/>
      <c r="QFH117" s="99"/>
      <c r="QFI117" s="99"/>
      <c r="QFJ117" s="99"/>
      <c r="QFK117" s="99"/>
      <c r="QFL117" s="99"/>
      <c r="QFM117" s="99"/>
      <c r="QFN117" s="99"/>
      <c r="QFO117" s="99"/>
      <c r="QFP117" s="99"/>
      <c r="QFQ117" s="99"/>
      <c r="QFR117" s="99"/>
      <c r="QFS117" s="99"/>
      <c r="QFT117" s="99"/>
      <c r="QFU117" s="99"/>
      <c r="QFV117" s="99"/>
      <c r="QFW117" s="99"/>
      <c r="QFX117" s="99"/>
      <c r="QFY117" s="99"/>
      <c r="QFZ117" s="99"/>
      <c r="QGA117" s="99"/>
      <c r="QGB117" s="99"/>
      <c r="QGC117" s="99"/>
      <c r="QGD117" s="99"/>
      <c r="QGE117" s="99"/>
      <c r="QGF117" s="99"/>
      <c r="QGG117" s="99"/>
      <c r="QGH117" s="99"/>
      <c r="QGI117" s="99"/>
      <c r="QGJ117" s="99"/>
      <c r="QGK117" s="99"/>
      <c r="QGL117" s="99"/>
      <c r="QGM117" s="99"/>
      <c r="QGN117" s="99"/>
      <c r="QGO117" s="99"/>
      <c r="QGP117" s="99"/>
      <c r="QGQ117" s="99"/>
      <c r="QGR117" s="99"/>
      <c r="QGS117" s="99"/>
      <c r="QGT117" s="99"/>
      <c r="QGU117" s="99"/>
      <c r="QGV117" s="99"/>
      <c r="QGW117" s="99"/>
      <c r="QGX117" s="99"/>
      <c r="QGY117" s="99"/>
      <c r="QGZ117" s="99"/>
      <c r="QHA117" s="99"/>
      <c r="QHB117" s="99"/>
      <c r="QHC117" s="99"/>
      <c r="QHD117" s="99"/>
      <c r="QHE117" s="99"/>
      <c r="QHF117" s="99"/>
      <c r="QHG117" s="99"/>
      <c r="QHH117" s="99"/>
      <c r="QHI117" s="99"/>
      <c r="QHJ117" s="99"/>
      <c r="QHK117" s="99"/>
      <c r="QHL117" s="99"/>
      <c r="QHM117" s="99"/>
      <c r="QHN117" s="99"/>
      <c r="QHO117" s="99"/>
      <c r="QHP117" s="99"/>
      <c r="QHQ117" s="99"/>
      <c r="QHR117" s="99"/>
      <c r="QHS117" s="99"/>
      <c r="QHT117" s="99"/>
      <c r="QHU117" s="99"/>
      <c r="QHV117" s="99"/>
      <c r="QHW117" s="99"/>
      <c r="QHX117" s="99"/>
      <c r="QHY117" s="99"/>
      <c r="QHZ117" s="99"/>
      <c r="QIA117" s="99"/>
      <c r="QIB117" s="99"/>
      <c r="QIC117" s="99"/>
      <c r="QID117" s="99"/>
      <c r="QIE117" s="99"/>
      <c r="QIF117" s="99"/>
      <c r="QIG117" s="99"/>
      <c r="QIH117" s="99"/>
      <c r="QII117" s="99"/>
      <c r="QIJ117" s="99"/>
      <c r="QIK117" s="99"/>
      <c r="QIL117" s="99"/>
      <c r="QIM117" s="99"/>
      <c r="QIN117" s="99"/>
      <c r="QIO117" s="99"/>
      <c r="QIP117" s="99"/>
      <c r="QIQ117" s="99"/>
      <c r="QIR117" s="99"/>
      <c r="QIS117" s="99"/>
      <c r="QIT117" s="99"/>
      <c r="QIU117" s="99"/>
      <c r="QIV117" s="99"/>
      <c r="QIW117" s="99"/>
      <c r="QIX117" s="99"/>
      <c r="QIY117" s="99"/>
      <c r="QIZ117" s="99"/>
      <c r="QJA117" s="99"/>
      <c r="QJB117" s="99"/>
      <c r="QJC117" s="99"/>
      <c r="QJD117" s="99"/>
      <c r="QJE117" s="99"/>
      <c r="QJF117" s="99"/>
      <c r="QJG117" s="99"/>
      <c r="QJH117" s="99"/>
      <c r="QJI117" s="99"/>
      <c r="QJJ117" s="99"/>
      <c r="QJK117" s="99"/>
      <c r="QJL117" s="99"/>
      <c r="QJM117" s="99"/>
      <c r="QJN117" s="99"/>
      <c r="QJO117" s="99"/>
      <c r="QJP117" s="99"/>
      <c r="QJQ117" s="99"/>
      <c r="QJR117" s="99"/>
      <c r="QJS117" s="99"/>
      <c r="QJT117" s="99"/>
      <c r="QJU117" s="99"/>
      <c r="QJV117" s="99"/>
      <c r="QJW117" s="99"/>
      <c r="QJX117" s="99"/>
      <c r="QJY117" s="99"/>
      <c r="QJZ117" s="99"/>
      <c r="QKA117" s="99"/>
      <c r="QKB117" s="99"/>
      <c r="QKC117" s="99"/>
      <c r="QKD117" s="99"/>
      <c r="QKE117" s="99"/>
      <c r="QKF117" s="99"/>
      <c r="QKG117" s="99"/>
      <c r="QKH117" s="99"/>
      <c r="QKI117" s="99"/>
      <c r="QKJ117" s="99"/>
      <c r="QKK117" s="99"/>
      <c r="QKL117" s="99"/>
      <c r="QKM117" s="99"/>
      <c r="QKN117" s="99"/>
      <c r="QKO117" s="99"/>
      <c r="QKP117" s="99"/>
      <c r="QKQ117" s="99"/>
      <c r="QKR117" s="99"/>
      <c r="QKS117" s="99"/>
      <c r="QKT117" s="99"/>
      <c r="QKU117" s="99"/>
      <c r="QKV117" s="99"/>
      <c r="QKW117" s="99"/>
      <c r="QKX117" s="99"/>
      <c r="QKY117" s="99"/>
      <c r="QKZ117" s="99"/>
      <c r="QLA117" s="99"/>
      <c r="QLB117" s="99"/>
      <c r="QLC117" s="99"/>
      <c r="QLD117" s="99"/>
      <c r="QLE117" s="99"/>
      <c r="QLF117" s="99"/>
      <c r="QLG117" s="99"/>
      <c r="QLH117" s="99"/>
      <c r="QLI117" s="99"/>
      <c r="QLJ117" s="99"/>
      <c r="QLK117" s="99"/>
      <c r="QLL117" s="99"/>
      <c r="QLM117" s="99"/>
      <c r="QLN117" s="99"/>
      <c r="QLO117" s="99"/>
      <c r="QLP117" s="99"/>
      <c r="QLQ117" s="99"/>
      <c r="QLR117" s="99"/>
      <c r="QLS117" s="99"/>
      <c r="QLT117" s="99"/>
      <c r="QLU117" s="99"/>
      <c r="QLV117" s="99"/>
      <c r="QLW117" s="99"/>
      <c r="QLX117" s="99"/>
      <c r="QLY117" s="99"/>
      <c r="QLZ117" s="99"/>
      <c r="QMA117" s="99"/>
      <c r="QMB117" s="99"/>
      <c r="QMC117" s="99"/>
      <c r="QMD117" s="99"/>
      <c r="QME117" s="99"/>
      <c r="QMF117" s="99"/>
      <c r="QMG117" s="99"/>
      <c r="QMH117" s="99"/>
      <c r="QMI117" s="99"/>
      <c r="QMJ117" s="99"/>
      <c r="QMK117" s="99"/>
      <c r="QML117" s="99"/>
      <c r="QMM117" s="99"/>
      <c r="QMN117" s="99"/>
      <c r="QMO117" s="99"/>
      <c r="QMP117" s="99"/>
      <c r="QMQ117" s="99"/>
      <c r="QMR117" s="99"/>
      <c r="QMS117" s="99"/>
      <c r="QMT117" s="99"/>
      <c r="QMU117" s="99"/>
      <c r="QMV117" s="99"/>
      <c r="QMW117" s="99"/>
      <c r="QMX117" s="99"/>
      <c r="QMY117" s="99"/>
      <c r="QMZ117" s="99"/>
      <c r="QNA117" s="99"/>
      <c r="QNB117" s="99"/>
      <c r="QNC117" s="99"/>
      <c r="QND117" s="99"/>
      <c r="QNE117" s="99"/>
      <c r="QNF117" s="99"/>
      <c r="QNG117" s="99"/>
      <c r="QNH117" s="99"/>
      <c r="QNI117" s="99"/>
      <c r="QNJ117" s="99"/>
      <c r="QNK117" s="99"/>
      <c r="QNL117" s="99"/>
      <c r="QNM117" s="99"/>
      <c r="QNN117" s="99"/>
      <c r="QNO117" s="99"/>
      <c r="QNP117" s="99"/>
      <c r="QNQ117" s="99"/>
      <c r="QNR117" s="99"/>
      <c r="QNS117" s="99"/>
      <c r="QNT117" s="99"/>
      <c r="QNU117" s="99"/>
      <c r="QNV117" s="99"/>
      <c r="QNW117" s="99"/>
      <c r="QNX117" s="99"/>
      <c r="QNY117" s="99"/>
      <c r="QNZ117" s="99"/>
      <c r="QOA117" s="99"/>
      <c r="QOB117" s="99"/>
      <c r="QOC117" s="99"/>
      <c r="QOD117" s="99"/>
      <c r="QOE117" s="99"/>
      <c r="QOF117" s="99"/>
      <c r="QOG117" s="99"/>
      <c r="QOH117" s="99"/>
      <c r="QOI117" s="99"/>
      <c r="QOJ117" s="99"/>
      <c r="QOK117" s="99"/>
      <c r="QOL117" s="99"/>
      <c r="QOM117" s="99"/>
      <c r="QON117" s="99"/>
      <c r="QOO117" s="99"/>
      <c r="QOP117" s="99"/>
      <c r="QOQ117" s="99"/>
      <c r="QOR117" s="99"/>
      <c r="QOS117" s="99"/>
      <c r="QOT117" s="99"/>
      <c r="QOU117" s="99"/>
      <c r="QOV117" s="99"/>
      <c r="QOW117" s="99"/>
      <c r="QOX117" s="99"/>
      <c r="QOY117" s="99"/>
      <c r="QOZ117" s="99"/>
      <c r="QPA117" s="99"/>
      <c r="QPB117" s="99"/>
      <c r="QPC117" s="99"/>
      <c r="QPD117" s="99"/>
      <c r="QPE117" s="99"/>
      <c r="QPF117" s="99"/>
      <c r="QPG117" s="99"/>
      <c r="QPH117" s="99"/>
      <c r="QPI117" s="99"/>
      <c r="QPJ117" s="99"/>
      <c r="QPK117" s="99"/>
      <c r="QPL117" s="99"/>
      <c r="QPM117" s="99"/>
      <c r="QPN117" s="99"/>
      <c r="QPO117" s="99"/>
      <c r="QPP117" s="99"/>
      <c r="QPQ117" s="99"/>
      <c r="QPR117" s="99"/>
      <c r="QPS117" s="99"/>
      <c r="QPT117" s="99"/>
      <c r="QPU117" s="99"/>
      <c r="QPV117" s="99"/>
      <c r="QPW117" s="99"/>
      <c r="QPX117" s="99"/>
      <c r="QPY117" s="99"/>
      <c r="QPZ117" s="99"/>
      <c r="QQA117" s="99"/>
      <c r="QQB117" s="99"/>
      <c r="QQC117" s="99"/>
      <c r="QQD117" s="99"/>
      <c r="QQE117" s="99"/>
      <c r="QQF117" s="99"/>
      <c r="QQG117" s="99"/>
      <c r="QQH117" s="99"/>
      <c r="QQI117" s="99"/>
      <c r="QQJ117" s="99"/>
      <c r="QQK117" s="99"/>
      <c r="QQL117" s="99"/>
      <c r="QQM117" s="99"/>
      <c r="QQN117" s="99"/>
      <c r="QQO117" s="99"/>
      <c r="QQP117" s="99"/>
      <c r="QQQ117" s="99"/>
      <c r="QQR117" s="99"/>
      <c r="QQS117" s="99"/>
      <c r="QQT117" s="99"/>
      <c r="QQU117" s="99"/>
      <c r="QQV117" s="99"/>
      <c r="QQW117" s="99"/>
      <c r="QQX117" s="99"/>
      <c r="QQY117" s="99"/>
      <c r="QQZ117" s="99"/>
      <c r="QRA117" s="99"/>
      <c r="QRB117" s="99"/>
      <c r="QRC117" s="99"/>
      <c r="QRD117" s="99"/>
      <c r="QRE117" s="99"/>
      <c r="QRF117" s="99"/>
      <c r="QRG117" s="99"/>
      <c r="QRH117" s="99"/>
      <c r="QRI117" s="99"/>
      <c r="QRJ117" s="99"/>
      <c r="QRK117" s="99"/>
      <c r="QRL117" s="99"/>
      <c r="QRM117" s="99"/>
      <c r="QRN117" s="99"/>
      <c r="QRO117" s="99"/>
      <c r="QRP117" s="99"/>
      <c r="QRQ117" s="99"/>
      <c r="QRR117" s="99"/>
      <c r="QRS117" s="99"/>
      <c r="QRT117" s="99"/>
      <c r="QRU117" s="99"/>
      <c r="QRV117" s="99"/>
      <c r="QRW117" s="99"/>
      <c r="QRX117" s="99"/>
      <c r="QRY117" s="99"/>
      <c r="QRZ117" s="99"/>
      <c r="QSA117" s="99"/>
      <c r="QSB117" s="99"/>
      <c r="QSC117" s="99"/>
      <c r="QSD117" s="99"/>
      <c r="QSE117" s="99"/>
      <c r="QSF117" s="99"/>
      <c r="QSG117" s="99"/>
      <c r="QSH117" s="99"/>
      <c r="QSI117" s="99"/>
      <c r="QSJ117" s="99"/>
      <c r="QSK117" s="99"/>
      <c r="QSL117" s="99"/>
      <c r="QSM117" s="99"/>
      <c r="QSN117" s="99"/>
      <c r="QSO117" s="99"/>
      <c r="QSP117" s="99"/>
      <c r="QSQ117" s="99"/>
      <c r="QSR117" s="99"/>
      <c r="QSS117" s="99"/>
      <c r="QST117" s="99"/>
      <c r="QSU117" s="99"/>
      <c r="QSV117" s="99"/>
      <c r="QSW117" s="99"/>
      <c r="QSX117" s="99"/>
      <c r="QSY117" s="99"/>
      <c r="QSZ117" s="99"/>
      <c r="QTA117" s="99"/>
      <c r="QTB117" s="99"/>
      <c r="QTC117" s="99"/>
      <c r="QTD117" s="99"/>
      <c r="QTE117" s="99"/>
      <c r="QTF117" s="99"/>
      <c r="QTG117" s="99"/>
      <c r="QTH117" s="99"/>
      <c r="QTI117" s="99"/>
      <c r="QTJ117" s="99"/>
      <c r="QTK117" s="99"/>
      <c r="QTL117" s="99"/>
      <c r="QTM117" s="99"/>
      <c r="QTN117" s="99"/>
      <c r="QTO117" s="99"/>
      <c r="QTP117" s="99"/>
      <c r="QTQ117" s="99"/>
      <c r="QTR117" s="99"/>
      <c r="QTS117" s="99"/>
      <c r="QTT117" s="99"/>
      <c r="QTU117" s="99"/>
      <c r="QTV117" s="99"/>
      <c r="QTW117" s="99"/>
      <c r="QTX117" s="99"/>
      <c r="QTY117" s="99"/>
      <c r="QTZ117" s="99"/>
      <c r="QUA117" s="99"/>
      <c r="QUB117" s="99"/>
      <c r="QUC117" s="99"/>
      <c r="QUD117" s="99"/>
      <c r="QUE117" s="99"/>
      <c r="QUF117" s="99"/>
      <c r="QUG117" s="99"/>
      <c r="QUH117" s="99"/>
      <c r="QUI117" s="99"/>
      <c r="QUJ117" s="99"/>
      <c r="QUK117" s="99"/>
      <c r="QUL117" s="99"/>
      <c r="QUM117" s="99"/>
      <c r="QUN117" s="99"/>
      <c r="QUO117" s="99"/>
      <c r="QUP117" s="99"/>
      <c r="QUQ117" s="99"/>
      <c r="QUR117" s="99"/>
      <c r="QUS117" s="99"/>
      <c r="QUT117" s="99"/>
      <c r="QUU117" s="99"/>
      <c r="QUV117" s="99"/>
      <c r="QUW117" s="99"/>
      <c r="QUX117" s="99"/>
      <c r="QUY117" s="99"/>
      <c r="QUZ117" s="99"/>
      <c r="QVA117" s="99"/>
      <c r="QVB117" s="99"/>
      <c r="QVC117" s="99"/>
      <c r="QVD117" s="99"/>
      <c r="QVE117" s="99"/>
      <c r="QVF117" s="99"/>
      <c r="QVG117" s="99"/>
      <c r="QVH117" s="99"/>
      <c r="QVI117" s="99"/>
      <c r="QVJ117" s="99"/>
      <c r="QVK117" s="99"/>
      <c r="QVL117" s="99"/>
      <c r="QVM117" s="99"/>
      <c r="QVN117" s="99"/>
      <c r="QVO117" s="99"/>
      <c r="QVP117" s="99"/>
      <c r="QVQ117" s="99"/>
      <c r="QVR117" s="99"/>
      <c r="QVS117" s="99"/>
      <c r="QVT117" s="99"/>
      <c r="QVU117" s="99"/>
      <c r="QVV117" s="99"/>
      <c r="QVW117" s="99"/>
      <c r="QVX117" s="99"/>
      <c r="QVY117" s="99"/>
      <c r="QVZ117" s="99"/>
      <c r="QWA117" s="99"/>
      <c r="QWB117" s="99"/>
      <c r="QWC117" s="99"/>
      <c r="QWD117" s="99"/>
      <c r="QWE117" s="99"/>
      <c r="QWF117" s="99"/>
      <c r="QWG117" s="99"/>
      <c r="QWH117" s="99"/>
      <c r="QWI117" s="99"/>
      <c r="QWJ117" s="99"/>
      <c r="QWK117" s="99"/>
      <c r="QWL117" s="99"/>
      <c r="QWM117" s="99"/>
      <c r="QWN117" s="99"/>
      <c r="QWO117" s="99"/>
      <c r="QWP117" s="99"/>
      <c r="QWQ117" s="99"/>
      <c r="QWR117" s="99"/>
      <c r="QWS117" s="99"/>
      <c r="QWT117" s="99"/>
      <c r="QWU117" s="99"/>
      <c r="QWV117" s="99"/>
      <c r="QWW117" s="99"/>
      <c r="QWX117" s="99"/>
      <c r="QWY117" s="99"/>
      <c r="QWZ117" s="99"/>
      <c r="QXA117" s="99"/>
      <c r="QXB117" s="99"/>
      <c r="QXC117" s="99"/>
      <c r="QXD117" s="99"/>
      <c r="QXE117" s="99"/>
      <c r="QXF117" s="99"/>
      <c r="QXG117" s="99"/>
      <c r="QXH117" s="99"/>
      <c r="QXI117" s="99"/>
      <c r="QXJ117" s="99"/>
      <c r="QXK117" s="99"/>
      <c r="QXL117" s="99"/>
      <c r="QXM117" s="99"/>
      <c r="QXN117" s="99"/>
      <c r="QXO117" s="99"/>
      <c r="QXP117" s="99"/>
      <c r="QXQ117" s="99"/>
      <c r="QXR117" s="99"/>
      <c r="QXS117" s="99"/>
      <c r="QXT117" s="99"/>
      <c r="QXU117" s="99"/>
      <c r="QXV117" s="99"/>
      <c r="QXW117" s="99"/>
      <c r="QXX117" s="99"/>
      <c r="QXY117" s="99"/>
      <c r="QXZ117" s="99"/>
      <c r="QYA117" s="99"/>
      <c r="QYB117" s="99"/>
      <c r="QYC117" s="99"/>
      <c r="QYD117" s="99"/>
      <c r="QYE117" s="99"/>
      <c r="QYF117" s="99"/>
      <c r="QYG117" s="99"/>
      <c r="QYH117" s="99"/>
      <c r="QYI117" s="99"/>
      <c r="QYJ117" s="99"/>
      <c r="QYK117" s="99"/>
      <c r="QYL117" s="99"/>
      <c r="QYM117" s="99"/>
      <c r="QYN117" s="99"/>
      <c r="QYO117" s="99"/>
      <c r="QYP117" s="99"/>
      <c r="QYQ117" s="99"/>
      <c r="QYR117" s="99"/>
      <c r="QYS117" s="99"/>
      <c r="QYT117" s="99"/>
      <c r="QYU117" s="99"/>
      <c r="QYV117" s="99"/>
      <c r="QYW117" s="99"/>
      <c r="QYX117" s="99"/>
      <c r="QYY117" s="99"/>
      <c r="QYZ117" s="99"/>
      <c r="QZA117" s="99"/>
      <c r="QZB117" s="99"/>
      <c r="QZC117" s="99"/>
      <c r="QZD117" s="99"/>
      <c r="QZE117" s="99"/>
      <c r="QZF117" s="99"/>
      <c r="QZG117" s="99"/>
      <c r="QZH117" s="99"/>
      <c r="QZI117" s="99"/>
      <c r="QZJ117" s="99"/>
      <c r="QZK117" s="99"/>
      <c r="QZL117" s="99"/>
      <c r="QZM117" s="99"/>
      <c r="QZN117" s="99"/>
      <c r="QZO117" s="99"/>
      <c r="QZP117" s="99"/>
      <c r="QZQ117" s="99"/>
      <c r="QZR117" s="99"/>
      <c r="QZS117" s="99"/>
      <c r="QZT117" s="99"/>
      <c r="QZU117" s="99"/>
      <c r="QZV117" s="99"/>
      <c r="QZW117" s="99"/>
      <c r="QZX117" s="99"/>
      <c r="QZY117" s="99"/>
      <c r="QZZ117" s="99"/>
      <c r="RAA117" s="99"/>
      <c r="RAB117" s="99"/>
      <c r="RAC117" s="99"/>
      <c r="RAD117" s="99"/>
      <c r="RAE117" s="99"/>
      <c r="RAF117" s="99"/>
      <c r="RAG117" s="99"/>
      <c r="RAH117" s="99"/>
      <c r="RAI117" s="99"/>
      <c r="RAJ117" s="99"/>
      <c r="RAK117" s="99"/>
      <c r="RAL117" s="99"/>
      <c r="RAM117" s="99"/>
      <c r="RAN117" s="99"/>
      <c r="RAO117" s="99"/>
      <c r="RAP117" s="99"/>
      <c r="RAQ117" s="99"/>
      <c r="RAR117" s="99"/>
      <c r="RAS117" s="99"/>
      <c r="RAT117" s="99"/>
      <c r="RAU117" s="99"/>
      <c r="RAV117" s="99"/>
      <c r="RAW117" s="99"/>
      <c r="RAX117" s="99"/>
      <c r="RAY117" s="99"/>
      <c r="RAZ117" s="99"/>
      <c r="RBA117" s="99"/>
      <c r="RBB117" s="99"/>
      <c r="RBC117" s="99"/>
      <c r="RBD117" s="99"/>
      <c r="RBE117" s="99"/>
      <c r="RBF117" s="99"/>
      <c r="RBG117" s="99"/>
      <c r="RBH117" s="99"/>
      <c r="RBI117" s="99"/>
      <c r="RBJ117" s="99"/>
      <c r="RBK117" s="99"/>
      <c r="RBL117" s="99"/>
      <c r="RBM117" s="99"/>
      <c r="RBN117" s="99"/>
      <c r="RBO117" s="99"/>
      <c r="RBP117" s="99"/>
      <c r="RBQ117" s="99"/>
      <c r="RBR117" s="99"/>
      <c r="RBS117" s="99"/>
      <c r="RBT117" s="99"/>
      <c r="RBU117" s="99"/>
      <c r="RBV117" s="99"/>
      <c r="RBW117" s="99"/>
      <c r="RBX117" s="99"/>
      <c r="RBY117" s="99"/>
      <c r="RBZ117" s="99"/>
      <c r="RCA117" s="99"/>
      <c r="RCB117" s="99"/>
      <c r="RCC117" s="99"/>
      <c r="RCD117" s="99"/>
      <c r="RCE117" s="99"/>
      <c r="RCF117" s="99"/>
      <c r="RCG117" s="99"/>
      <c r="RCH117" s="99"/>
      <c r="RCI117" s="99"/>
      <c r="RCJ117" s="99"/>
      <c r="RCK117" s="99"/>
      <c r="RCL117" s="99"/>
      <c r="RCM117" s="99"/>
      <c r="RCN117" s="99"/>
      <c r="RCO117" s="99"/>
      <c r="RCP117" s="99"/>
      <c r="RCQ117" s="99"/>
      <c r="RCR117" s="99"/>
      <c r="RCS117" s="99"/>
      <c r="RCT117" s="99"/>
      <c r="RCU117" s="99"/>
      <c r="RCV117" s="99"/>
      <c r="RCW117" s="99"/>
      <c r="RCX117" s="99"/>
      <c r="RCY117" s="99"/>
      <c r="RCZ117" s="99"/>
      <c r="RDA117" s="99"/>
      <c r="RDB117" s="99"/>
      <c r="RDC117" s="99"/>
      <c r="RDD117" s="99"/>
      <c r="RDE117" s="99"/>
      <c r="RDF117" s="99"/>
      <c r="RDG117" s="99"/>
      <c r="RDH117" s="99"/>
      <c r="RDI117" s="99"/>
      <c r="RDJ117" s="99"/>
      <c r="RDK117" s="99"/>
      <c r="RDL117" s="99"/>
      <c r="RDM117" s="99"/>
      <c r="RDN117" s="99"/>
      <c r="RDO117" s="99"/>
      <c r="RDP117" s="99"/>
      <c r="RDQ117" s="99"/>
      <c r="RDR117" s="99"/>
      <c r="RDS117" s="99"/>
      <c r="RDT117" s="99"/>
      <c r="RDU117" s="99"/>
      <c r="RDV117" s="99"/>
      <c r="RDW117" s="99"/>
      <c r="RDX117" s="99"/>
      <c r="RDY117" s="99"/>
      <c r="RDZ117" s="99"/>
      <c r="REA117" s="99"/>
      <c r="REB117" s="99"/>
      <c r="REC117" s="99"/>
      <c r="RED117" s="99"/>
      <c r="REE117" s="99"/>
      <c r="REF117" s="99"/>
      <c r="REG117" s="99"/>
      <c r="REH117" s="99"/>
      <c r="REI117" s="99"/>
      <c r="REJ117" s="99"/>
      <c r="REK117" s="99"/>
      <c r="REL117" s="99"/>
      <c r="REM117" s="99"/>
      <c r="REN117" s="99"/>
      <c r="REO117" s="99"/>
      <c r="REP117" s="99"/>
      <c r="REQ117" s="99"/>
      <c r="RER117" s="99"/>
      <c r="RES117" s="99"/>
      <c r="RET117" s="99"/>
      <c r="REU117" s="99"/>
      <c r="REV117" s="99"/>
      <c r="REW117" s="99"/>
      <c r="REX117" s="99"/>
      <c r="REY117" s="99"/>
      <c r="REZ117" s="99"/>
      <c r="RFA117" s="99"/>
      <c r="RFB117" s="99"/>
      <c r="RFC117" s="99"/>
      <c r="RFD117" s="99"/>
      <c r="RFE117" s="99"/>
      <c r="RFF117" s="99"/>
      <c r="RFG117" s="99"/>
      <c r="RFH117" s="99"/>
      <c r="RFI117" s="99"/>
      <c r="RFJ117" s="99"/>
      <c r="RFK117" s="99"/>
      <c r="RFL117" s="99"/>
      <c r="RFM117" s="99"/>
      <c r="RFN117" s="99"/>
      <c r="RFO117" s="99"/>
      <c r="RFP117" s="99"/>
      <c r="RFQ117" s="99"/>
      <c r="RFR117" s="99"/>
      <c r="RFS117" s="99"/>
      <c r="RFT117" s="99"/>
      <c r="RFU117" s="99"/>
      <c r="RFV117" s="99"/>
      <c r="RFW117" s="99"/>
      <c r="RFX117" s="99"/>
      <c r="RFY117" s="99"/>
      <c r="RFZ117" s="99"/>
      <c r="RGA117" s="99"/>
      <c r="RGB117" s="99"/>
      <c r="RGC117" s="99"/>
      <c r="RGD117" s="99"/>
      <c r="RGE117" s="99"/>
      <c r="RGF117" s="99"/>
      <c r="RGG117" s="99"/>
      <c r="RGH117" s="99"/>
      <c r="RGI117" s="99"/>
      <c r="RGJ117" s="99"/>
      <c r="RGK117" s="99"/>
      <c r="RGL117" s="99"/>
      <c r="RGM117" s="99"/>
      <c r="RGN117" s="99"/>
      <c r="RGO117" s="99"/>
      <c r="RGP117" s="99"/>
      <c r="RGQ117" s="99"/>
      <c r="RGR117" s="99"/>
      <c r="RGS117" s="99"/>
      <c r="RGT117" s="99"/>
      <c r="RGU117" s="99"/>
      <c r="RGV117" s="99"/>
      <c r="RGW117" s="99"/>
      <c r="RGX117" s="99"/>
      <c r="RGY117" s="99"/>
      <c r="RGZ117" s="99"/>
      <c r="RHA117" s="99"/>
      <c r="RHB117" s="99"/>
      <c r="RHC117" s="99"/>
      <c r="RHD117" s="99"/>
      <c r="RHE117" s="99"/>
      <c r="RHF117" s="99"/>
      <c r="RHG117" s="99"/>
      <c r="RHH117" s="99"/>
      <c r="RHI117" s="99"/>
      <c r="RHJ117" s="99"/>
      <c r="RHK117" s="99"/>
      <c r="RHL117" s="99"/>
      <c r="RHM117" s="99"/>
      <c r="RHN117" s="99"/>
      <c r="RHO117" s="99"/>
      <c r="RHP117" s="99"/>
      <c r="RHQ117" s="99"/>
      <c r="RHR117" s="99"/>
      <c r="RHS117" s="99"/>
      <c r="RHT117" s="99"/>
      <c r="RHU117" s="99"/>
      <c r="RHV117" s="99"/>
      <c r="RHW117" s="99"/>
      <c r="RHX117" s="99"/>
      <c r="RHY117" s="99"/>
      <c r="RHZ117" s="99"/>
      <c r="RIA117" s="99"/>
      <c r="RIB117" s="99"/>
      <c r="RIC117" s="99"/>
      <c r="RID117" s="99"/>
      <c r="RIE117" s="99"/>
      <c r="RIF117" s="99"/>
      <c r="RIG117" s="99"/>
      <c r="RIH117" s="99"/>
      <c r="RII117" s="99"/>
      <c r="RIJ117" s="99"/>
      <c r="RIK117" s="99"/>
      <c r="RIL117" s="99"/>
      <c r="RIM117" s="99"/>
      <c r="RIN117" s="99"/>
      <c r="RIO117" s="99"/>
      <c r="RIP117" s="99"/>
      <c r="RIQ117" s="99"/>
      <c r="RIR117" s="99"/>
      <c r="RIS117" s="99"/>
      <c r="RIT117" s="99"/>
      <c r="RIU117" s="99"/>
      <c r="RIV117" s="99"/>
      <c r="RIW117" s="99"/>
      <c r="RIX117" s="99"/>
      <c r="RIY117" s="99"/>
      <c r="RIZ117" s="99"/>
      <c r="RJA117" s="99"/>
      <c r="RJB117" s="99"/>
      <c r="RJC117" s="99"/>
      <c r="RJD117" s="99"/>
      <c r="RJE117" s="99"/>
      <c r="RJF117" s="99"/>
      <c r="RJG117" s="99"/>
      <c r="RJH117" s="99"/>
      <c r="RJI117" s="99"/>
      <c r="RJJ117" s="99"/>
      <c r="RJK117" s="99"/>
      <c r="RJL117" s="99"/>
      <c r="RJM117" s="99"/>
      <c r="RJN117" s="99"/>
      <c r="RJO117" s="99"/>
      <c r="RJP117" s="99"/>
      <c r="RJQ117" s="99"/>
      <c r="RJR117" s="99"/>
      <c r="RJS117" s="99"/>
      <c r="RJT117" s="99"/>
      <c r="RJU117" s="99"/>
      <c r="RJV117" s="99"/>
      <c r="RJW117" s="99"/>
      <c r="RJX117" s="99"/>
      <c r="RJY117" s="99"/>
      <c r="RJZ117" s="99"/>
      <c r="RKA117" s="99"/>
      <c r="RKB117" s="99"/>
      <c r="RKC117" s="99"/>
      <c r="RKD117" s="99"/>
      <c r="RKE117" s="99"/>
      <c r="RKF117" s="99"/>
      <c r="RKG117" s="99"/>
      <c r="RKH117" s="99"/>
      <c r="RKI117" s="99"/>
      <c r="RKJ117" s="99"/>
      <c r="RKK117" s="99"/>
      <c r="RKL117" s="99"/>
      <c r="RKM117" s="99"/>
      <c r="RKN117" s="99"/>
      <c r="RKO117" s="99"/>
      <c r="RKP117" s="99"/>
      <c r="RKQ117" s="99"/>
      <c r="RKR117" s="99"/>
      <c r="RKS117" s="99"/>
      <c r="RKT117" s="99"/>
      <c r="RKU117" s="99"/>
      <c r="RKV117" s="99"/>
      <c r="RKW117" s="99"/>
      <c r="RKX117" s="99"/>
      <c r="RKY117" s="99"/>
      <c r="RKZ117" s="99"/>
      <c r="RLA117" s="99"/>
      <c r="RLB117" s="99"/>
      <c r="RLC117" s="99"/>
      <c r="RLD117" s="99"/>
      <c r="RLE117" s="99"/>
      <c r="RLF117" s="99"/>
      <c r="RLG117" s="99"/>
      <c r="RLH117" s="99"/>
      <c r="RLI117" s="99"/>
      <c r="RLJ117" s="99"/>
      <c r="RLK117" s="99"/>
      <c r="RLL117" s="99"/>
      <c r="RLM117" s="99"/>
      <c r="RLN117" s="99"/>
      <c r="RLO117" s="99"/>
      <c r="RLP117" s="99"/>
      <c r="RLQ117" s="99"/>
      <c r="RLR117" s="99"/>
      <c r="RLS117" s="99"/>
      <c r="RLT117" s="99"/>
      <c r="RLU117" s="99"/>
      <c r="RLV117" s="99"/>
      <c r="RLW117" s="99"/>
      <c r="RLX117" s="99"/>
      <c r="RLY117" s="99"/>
      <c r="RLZ117" s="99"/>
      <c r="RMA117" s="99"/>
      <c r="RMB117" s="99"/>
      <c r="RMC117" s="99"/>
      <c r="RMD117" s="99"/>
      <c r="RME117" s="99"/>
      <c r="RMF117" s="99"/>
      <c r="RMG117" s="99"/>
      <c r="RMH117" s="99"/>
      <c r="RMI117" s="99"/>
      <c r="RMJ117" s="99"/>
      <c r="RMK117" s="99"/>
      <c r="RML117" s="99"/>
      <c r="RMM117" s="99"/>
      <c r="RMN117" s="99"/>
      <c r="RMO117" s="99"/>
      <c r="RMP117" s="99"/>
      <c r="RMQ117" s="99"/>
      <c r="RMR117" s="99"/>
      <c r="RMS117" s="99"/>
      <c r="RMT117" s="99"/>
      <c r="RMU117" s="99"/>
      <c r="RMV117" s="99"/>
      <c r="RMW117" s="99"/>
      <c r="RMX117" s="99"/>
      <c r="RMY117" s="99"/>
      <c r="RMZ117" s="99"/>
      <c r="RNA117" s="99"/>
      <c r="RNB117" s="99"/>
      <c r="RNC117" s="99"/>
      <c r="RND117" s="99"/>
      <c r="RNE117" s="99"/>
      <c r="RNF117" s="99"/>
      <c r="RNG117" s="99"/>
      <c r="RNH117" s="99"/>
      <c r="RNI117" s="99"/>
      <c r="RNJ117" s="99"/>
      <c r="RNK117" s="99"/>
      <c r="RNL117" s="99"/>
      <c r="RNM117" s="99"/>
      <c r="RNN117" s="99"/>
      <c r="RNO117" s="99"/>
      <c r="RNP117" s="99"/>
      <c r="RNQ117" s="99"/>
      <c r="RNR117" s="99"/>
      <c r="RNS117" s="99"/>
      <c r="RNT117" s="99"/>
      <c r="RNU117" s="99"/>
      <c r="RNV117" s="99"/>
      <c r="RNW117" s="99"/>
      <c r="RNX117" s="99"/>
      <c r="RNY117" s="99"/>
      <c r="RNZ117" s="99"/>
      <c r="ROA117" s="99"/>
      <c r="ROB117" s="99"/>
      <c r="ROC117" s="99"/>
      <c r="ROD117" s="99"/>
      <c r="ROE117" s="99"/>
      <c r="ROF117" s="99"/>
      <c r="ROG117" s="99"/>
      <c r="ROH117" s="99"/>
      <c r="ROI117" s="99"/>
      <c r="ROJ117" s="99"/>
      <c r="ROK117" s="99"/>
      <c r="ROL117" s="99"/>
      <c r="ROM117" s="99"/>
      <c r="RON117" s="99"/>
      <c r="ROO117" s="99"/>
      <c r="ROP117" s="99"/>
      <c r="ROQ117" s="99"/>
      <c r="ROR117" s="99"/>
      <c r="ROS117" s="99"/>
      <c r="ROT117" s="99"/>
      <c r="ROU117" s="99"/>
      <c r="ROV117" s="99"/>
      <c r="ROW117" s="99"/>
      <c r="ROX117" s="99"/>
      <c r="ROY117" s="99"/>
      <c r="ROZ117" s="99"/>
      <c r="RPA117" s="99"/>
      <c r="RPB117" s="99"/>
      <c r="RPC117" s="99"/>
      <c r="RPD117" s="99"/>
      <c r="RPE117" s="99"/>
      <c r="RPF117" s="99"/>
      <c r="RPG117" s="99"/>
      <c r="RPH117" s="99"/>
      <c r="RPI117" s="99"/>
      <c r="RPJ117" s="99"/>
      <c r="RPK117" s="99"/>
      <c r="RPL117" s="99"/>
      <c r="RPM117" s="99"/>
      <c r="RPN117" s="99"/>
      <c r="RPO117" s="99"/>
      <c r="RPP117" s="99"/>
      <c r="RPQ117" s="99"/>
      <c r="RPR117" s="99"/>
      <c r="RPS117" s="99"/>
      <c r="RPT117" s="99"/>
      <c r="RPU117" s="99"/>
      <c r="RPV117" s="99"/>
      <c r="RPW117" s="99"/>
      <c r="RPX117" s="99"/>
      <c r="RPY117" s="99"/>
      <c r="RPZ117" s="99"/>
      <c r="RQA117" s="99"/>
      <c r="RQB117" s="99"/>
      <c r="RQC117" s="99"/>
      <c r="RQD117" s="99"/>
      <c r="RQE117" s="99"/>
      <c r="RQF117" s="99"/>
      <c r="RQG117" s="99"/>
      <c r="RQH117" s="99"/>
      <c r="RQI117" s="99"/>
      <c r="RQJ117" s="99"/>
      <c r="RQK117" s="99"/>
      <c r="RQL117" s="99"/>
      <c r="RQM117" s="99"/>
      <c r="RQN117" s="99"/>
      <c r="RQO117" s="99"/>
      <c r="RQP117" s="99"/>
      <c r="RQQ117" s="99"/>
      <c r="RQR117" s="99"/>
      <c r="RQS117" s="99"/>
      <c r="RQT117" s="99"/>
      <c r="RQU117" s="99"/>
      <c r="RQV117" s="99"/>
      <c r="RQW117" s="99"/>
      <c r="RQX117" s="99"/>
      <c r="RQY117" s="99"/>
      <c r="RQZ117" s="99"/>
      <c r="RRA117" s="99"/>
      <c r="RRB117" s="99"/>
      <c r="RRC117" s="99"/>
      <c r="RRD117" s="99"/>
      <c r="RRE117" s="99"/>
      <c r="RRF117" s="99"/>
      <c r="RRG117" s="99"/>
      <c r="RRH117" s="99"/>
      <c r="RRI117" s="99"/>
      <c r="RRJ117" s="99"/>
      <c r="RRK117" s="99"/>
      <c r="RRL117" s="99"/>
      <c r="RRM117" s="99"/>
      <c r="RRN117" s="99"/>
      <c r="RRO117" s="99"/>
      <c r="RRP117" s="99"/>
      <c r="RRQ117" s="99"/>
      <c r="RRR117" s="99"/>
      <c r="RRS117" s="99"/>
      <c r="RRT117" s="99"/>
      <c r="RRU117" s="99"/>
      <c r="RRV117" s="99"/>
      <c r="RRW117" s="99"/>
      <c r="RRX117" s="99"/>
      <c r="RRY117" s="99"/>
      <c r="RRZ117" s="99"/>
      <c r="RSA117" s="99"/>
      <c r="RSB117" s="99"/>
      <c r="RSC117" s="99"/>
      <c r="RSD117" s="99"/>
      <c r="RSE117" s="99"/>
      <c r="RSF117" s="99"/>
      <c r="RSG117" s="99"/>
      <c r="RSH117" s="99"/>
      <c r="RSI117" s="99"/>
      <c r="RSJ117" s="99"/>
      <c r="RSK117" s="99"/>
      <c r="RSL117" s="99"/>
      <c r="RSM117" s="99"/>
      <c r="RSN117" s="99"/>
      <c r="RSO117" s="99"/>
      <c r="RSP117" s="99"/>
      <c r="RSQ117" s="99"/>
      <c r="RSR117" s="99"/>
      <c r="RSS117" s="99"/>
      <c r="RST117" s="99"/>
      <c r="RSU117" s="99"/>
      <c r="RSV117" s="99"/>
      <c r="RSW117" s="99"/>
      <c r="RSX117" s="99"/>
      <c r="RSY117" s="99"/>
      <c r="RSZ117" s="99"/>
      <c r="RTA117" s="99"/>
      <c r="RTB117" s="99"/>
      <c r="RTC117" s="99"/>
      <c r="RTD117" s="99"/>
      <c r="RTE117" s="99"/>
      <c r="RTF117" s="99"/>
      <c r="RTG117" s="99"/>
      <c r="RTH117" s="99"/>
      <c r="RTI117" s="99"/>
      <c r="RTJ117" s="99"/>
      <c r="RTK117" s="99"/>
      <c r="RTL117" s="99"/>
      <c r="RTM117" s="99"/>
      <c r="RTN117" s="99"/>
      <c r="RTO117" s="99"/>
      <c r="RTP117" s="99"/>
      <c r="RTQ117" s="99"/>
      <c r="RTR117" s="99"/>
      <c r="RTS117" s="99"/>
      <c r="RTT117" s="99"/>
      <c r="RTU117" s="99"/>
      <c r="RTV117" s="99"/>
      <c r="RTW117" s="99"/>
      <c r="RTX117" s="99"/>
      <c r="RTY117" s="99"/>
      <c r="RTZ117" s="99"/>
      <c r="RUA117" s="99"/>
      <c r="RUB117" s="99"/>
      <c r="RUC117" s="99"/>
      <c r="RUD117" s="99"/>
      <c r="RUE117" s="99"/>
      <c r="RUF117" s="99"/>
      <c r="RUG117" s="99"/>
      <c r="RUH117" s="99"/>
      <c r="RUI117" s="99"/>
      <c r="RUJ117" s="99"/>
      <c r="RUK117" s="99"/>
      <c r="RUL117" s="99"/>
      <c r="RUM117" s="99"/>
      <c r="RUN117" s="99"/>
      <c r="RUO117" s="99"/>
      <c r="RUP117" s="99"/>
      <c r="RUQ117" s="99"/>
      <c r="RUR117" s="99"/>
      <c r="RUS117" s="99"/>
      <c r="RUT117" s="99"/>
      <c r="RUU117" s="99"/>
      <c r="RUV117" s="99"/>
      <c r="RUW117" s="99"/>
      <c r="RUX117" s="99"/>
      <c r="RUY117" s="99"/>
      <c r="RUZ117" s="99"/>
      <c r="RVA117" s="99"/>
      <c r="RVB117" s="99"/>
      <c r="RVC117" s="99"/>
      <c r="RVD117" s="99"/>
      <c r="RVE117" s="99"/>
      <c r="RVF117" s="99"/>
      <c r="RVG117" s="99"/>
      <c r="RVH117" s="99"/>
      <c r="RVI117" s="99"/>
      <c r="RVJ117" s="99"/>
      <c r="RVK117" s="99"/>
      <c r="RVL117" s="99"/>
      <c r="RVM117" s="99"/>
      <c r="RVN117" s="99"/>
      <c r="RVO117" s="99"/>
      <c r="RVP117" s="99"/>
      <c r="RVQ117" s="99"/>
      <c r="RVR117" s="99"/>
      <c r="RVS117" s="99"/>
      <c r="RVT117" s="99"/>
      <c r="RVU117" s="99"/>
      <c r="RVV117" s="99"/>
      <c r="RVW117" s="99"/>
      <c r="RVX117" s="99"/>
      <c r="RVY117" s="99"/>
      <c r="RVZ117" s="99"/>
      <c r="RWA117" s="99"/>
      <c r="RWB117" s="99"/>
      <c r="RWC117" s="99"/>
      <c r="RWD117" s="99"/>
      <c r="RWE117" s="99"/>
      <c r="RWF117" s="99"/>
      <c r="RWG117" s="99"/>
      <c r="RWH117" s="99"/>
      <c r="RWI117" s="99"/>
      <c r="RWJ117" s="99"/>
      <c r="RWK117" s="99"/>
      <c r="RWL117" s="99"/>
      <c r="RWM117" s="99"/>
      <c r="RWN117" s="99"/>
      <c r="RWO117" s="99"/>
      <c r="RWP117" s="99"/>
      <c r="RWQ117" s="99"/>
      <c r="RWR117" s="99"/>
      <c r="RWS117" s="99"/>
      <c r="RWT117" s="99"/>
      <c r="RWU117" s="99"/>
      <c r="RWV117" s="99"/>
      <c r="RWW117" s="99"/>
      <c r="RWX117" s="99"/>
      <c r="RWY117" s="99"/>
      <c r="RWZ117" s="99"/>
      <c r="RXA117" s="99"/>
      <c r="RXB117" s="99"/>
      <c r="RXC117" s="99"/>
      <c r="RXD117" s="99"/>
      <c r="RXE117" s="99"/>
      <c r="RXF117" s="99"/>
      <c r="RXG117" s="99"/>
      <c r="RXH117" s="99"/>
      <c r="RXI117" s="99"/>
      <c r="RXJ117" s="99"/>
      <c r="RXK117" s="99"/>
      <c r="RXL117" s="99"/>
      <c r="RXM117" s="99"/>
      <c r="RXN117" s="99"/>
      <c r="RXO117" s="99"/>
      <c r="RXP117" s="99"/>
      <c r="RXQ117" s="99"/>
      <c r="RXR117" s="99"/>
      <c r="RXS117" s="99"/>
      <c r="RXT117" s="99"/>
      <c r="RXU117" s="99"/>
      <c r="RXV117" s="99"/>
      <c r="RXW117" s="99"/>
      <c r="RXX117" s="99"/>
      <c r="RXY117" s="99"/>
      <c r="RXZ117" s="99"/>
      <c r="RYA117" s="99"/>
      <c r="RYB117" s="99"/>
      <c r="RYC117" s="99"/>
      <c r="RYD117" s="99"/>
      <c r="RYE117" s="99"/>
      <c r="RYF117" s="99"/>
      <c r="RYG117" s="99"/>
      <c r="RYH117" s="99"/>
      <c r="RYI117" s="99"/>
      <c r="RYJ117" s="99"/>
      <c r="RYK117" s="99"/>
      <c r="RYL117" s="99"/>
      <c r="RYM117" s="99"/>
      <c r="RYN117" s="99"/>
      <c r="RYO117" s="99"/>
      <c r="RYP117" s="99"/>
      <c r="RYQ117" s="99"/>
      <c r="RYR117" s="99"/>
      <c r="RYS117" s="99"/>
      <c r="RYT117" s="99"/>
      <c r="RYU117" s="99"/>
      <c r="RYV117" s="99"/>
      <c r="RYW117" s="99"/>
      <c r="RYX117" s="99"/>
      <c r="RYY117" s="99"/>
      <c r="RYZ117" s="99"/>
      <c r="RZA117" s="99"/>
      <c r="RZB117" s="99"/>
      <c r="RZC117" s="99"/>
      <c r="RZD117" s="99"/>
      <c r="RZE117" s="99"/>
      <c r="RZF117" s="99"/>
      <c r="RZG117" s="99"/>
      <c r="RZH117" s="99"/>
      <c r="RZI117" s="99"/>
      <c r="RZJ117" s="99"/>
      <c r="RZK117" s="99"/>
      <c r="RZL117" s="99"/>
      <c r="RZM117" s="99"/>
      <c r="RZN117" s="99"/>
      <c r="RZO117" s="99"/>
      <c r="RZP117" s="99"/>
      <c r="RZQ117" s="99"/>
      <c r="RZR117" s="99"/>
      <c r="RZS117" s="99"/>
      <c r="RZT117" s="99"/>
      <c r="RZU117" s="99"/>
      <c r="RZV117" s="99"/>
      <c r="RZW117" s="99"/>
      <c r="RZX117" s="99"/>
      <c r="RZY117" s="99"/>
      <c r="RZZ117" s="99"/>
      <c r="SAA117" s="99"/>
      <c r="SAB117" s="99"/>
      <c r="SAC117" s="99"/>
      <c r="SAD117" s="99"/>
      <c r="SAE117" s="99"/>
      <c r="SAF117" s="99"/>
      <c r="SAG117" s="99"/>
      <c r="SAH117" s="99"/>
      <c r="SAI117" s="99"/>
      <c r="SAJ117" s="99"/>
      <c r="SAK117" s="99"/>
      <c r="SAL117" s="99"/>
      <c r="SAM117" s="99"/>
      <c r="SAN117" s="99"/>
      <c r="SAO117" s="99"/>
      <c r="SAP117" s="99"/>
      <c r="SAQ117" s="99"/>
      <c r="SAR117" s="99"/>
      <c r="SAS117" s="99"/>
      <c r="SAT117" s="99"/>
      <c r="SAU117" s="99"/>
      <c r="SAV117" s="99"/>
      <c r="SAW117" s="99"/>
      <c r="SAX117" s="99"/>
      <c r="SAY117" s="99"/>
      <c r="SAZ117" s="99"/>
      <c r="SBA117" s="99"/>
      <c r="SBB117" s="99"/>
      <c r="SBC117" s="99"/>
      <c r="SBD117" s="99"/>
      <c r="SBE117" s="99"/>
      <c r="SBF117" s="99"/>
      <c r="SBG117" s="99"/>
      <c r="SBH117" s="99"/>
      <c r="SBI117" s="99"/>
      <c r="SBJ117" s="99"/>
      <c r="SBK117" s="99"/>
      <c r="SBL117" s="99"/>
      <c r="SBM117" s="99"/>
      <c r="SBN117" s="99"/>
      <c r="SBO117" s="99"/>
      <c r="SBP117" s="99"/>
      <c r="SBQ117" s="99"/>
      <c r="SBR117" s="99"/>
      <c r="SBS117" s="99"/>
      <c r="SBT117" s="99"/>
      <c r="SBU117" s="99"/>
      <c r="SBV117" s="99"/>
      <c r="SBW117" s="99"/>
      <c r="SBX117" s="99"/>
      <c r="SBY117" s="99"/>
      <c r="SBZ117" s="99"/>
      <c r="SCA117" s="99"/>
      <c r="SCB117" s="99"/>
      <c r="SCC117" s="99"/>
      <c r="SCD117" s="99"/>
      <c r="SCE117" s="99"/>
      <c r="SCF117" s="99"/>
      <c r="SCG117" s="99"/>
      <c r="SCH117" s="99"/>
      <c r="SCI117" s="99"/>
      <c r="SCJ117" s="99"/>
      <c r="SCK117" s="99"/>
      <c r="SCL117" s="99"/>
      <c r="SCM117" s="99"/>
      <c r="SCN117" s="99"/>
      <c r="SCO117" s="99"/>
      <c r="SCP117" s="99"/>
      <c r="SCQ117" s="99"/>
      <c r="SCR117" s="99"/>
      <c r="SCS117" s="99"/>
      <c r="SCT117" s="99"/>
      <c r="SCU117" s="99"/>
      <c r="SCV117" s="99"/>
      <c r="SCW117" s="99"/>
      <c r="SCX117" s="99"/>
      <c r="SCY117" s="99"/>
      <c r="SCZ117" s="99"/>
      <c r="SDA117" s="99"/>
      <c r="SDB117" s="99"/>
      <c r="SDC117" s="99"/>
      <c r="SDD117" s="99"/>
      <c r="SDE117" s="99"/>
      <c r="SDF117" s="99"/>
      <c r="SDG117" s="99"/>
      <c r="SDH117" s="99"/>
      <c r="SDI117" s="99"/>
      <c r="SDJ117" s="99"/>
      <c r="SDK117" s="99"/>
      <c r="SDL117" s="99"/>
      <c r="SDM117" s="99"/>
      <c r="SDN117" s="99"/>
      <c r="SDO117" s="99"/>
      <c r="SDP117" s="99"/>
      <c r="SDQ117" s="99"/>
      <c r="SDR117" s="99"/>
      <c r="SDS117" s="99"/>
      <c r="SDT117" s="99"/>
      <c r="SDU117" s="99"/>
      <c r="SDV117" s="99"/>
      <c r="SDW117" s="99"/>
      <c r="SDX117" s="99"/>
      <c r="SDY117" s="99"/>
      <c r="SDZ117" s="99"/>
      <c r="SEA117" s="99"/>
      <c r="SEB117" s="99"/>
      <c r="SEC117" s="99"/>
      <c r="SED117" s="99"/>
      <c r="SEE117" s="99"/>
      <c r="SEF117" s="99"/>
      <c r="SEG117" s="99"/>
      <c r="SEH117" s="99"/>
      <c r="SEI117" s="99"/>
      <c r="SEJ117" s="99"/>
      <c r="SEK117" s="99"/>
      <c r="SEL117" s="99"/>
      <c r="SEM117" s="99"/>
      <c r="SEN117" s="99"/>
      <c r="SEO117" s="99"/>
      <c r="SEP117" s="99"/>
      <c r="SEQ117" s="99"/>
      <c r="SER117" s="99"/>
      <c r="SES117" s="99"/>
      <c r="SET117" s="99"/>
      <c r="SEU117" s="99"/>
      <c r="SEV117" s="99"/>
      <c r="SEW117" s="99"/>
      <c r="SEX117" s="99"/>
      <c r="SEY117" s="99"/>
      <c r="SEZ117" s="99"/>
      <c r="SFA117" s="99"/>
      <c r="SFB117" s="99"/>
      <c r="SFC117" s="99"/>
      <c r="SFD117" s="99"/>
      <c r="SFE117" s="99"/>
      <c r="SFF117" s="99"/>
      <c r="SFG117" s="99"/>
      <c r="SFH117" s="99"/>
      <c r="SFI117" s="99"/>
      <c r="SFJ117" s="99"/>
      <c r="SFK117" s="99"/>
      <c r="SFL117" s="99"/>
      <c r="SFM117" s="99"/>
      <c r="SFN117" s="99"/>
      <c r="SFO117" s="99"/>
      <c r="SFP117" s="99"/>
      <c r="SFQ117" s="99"/>
      <c r="SFR117" s="99"/>
      <c r="SFS117" s="99"/>
      <c r="SFT117" s="99"/>
      <c r="SFU117" s="99"/>
      <c r="SFV117" s="99"/>
      <c r="SFW117" s="99"/>
      <c r="SFX117" s="99"/>
      <c r="SFY117" s="99"/>
      <c r="SFZ117" s="99"/>
      <c r="SGA117" s="99"/>
      <c r="SGB117" s="99"/>
      <c r="SGC117" s="99"/>
      <c r="SGD117" s="99"/>
      <c r="SGE117" s="99"/>
      <c r="SGF117" s="99"/>
      <c r="SGG117" s="99"/>
      <c r="SGH117" s="99"/>
      <c r="SGI117" s="99"/>
      <c r="SGJ117" s="99"/>
      <c r="SGK117" s="99"/>
      <c r="SGL117" s="99"/>
      <c r="SGM117" s="99"/>
      <c r="SGN117" s="99"/>
      <c r="SGO117" s="99"/>
      <c r="SGP117" s="99"/>
      <c r="SGQ117" s="99"/>
      <c r="SGR117" s="99"/>
      <c r="SGS117" s="99"/>
      <c r="SGT117" s="99"/>
      <c r="SGU117" s="99"/>
      <c r="SGV117" s="99"/>
      <c r="SGW117" s="99"/>
      <c r="SGX117" s="99"/>
      <c r="SGY117" s="99"/>
      <c r="SGZ117" s="99"/>
      <c r="SHA117" s="99"/>
      <c r="SHB117" s="99"/>
      <c r="SHC117" s="99"/>
      <c r="SHD117" s="99"/>
      <c r="SHE117" s="99"/>
      <c r="SHF117" s="99"/>
      <c r="SHG117" s="99"/>
      <c r="SHH117" s="99"/>
      <c r="SHI117" s="99"/>
      <c r="SHJ117" s="99"/>
      <c r="SHK117" s="99"/>
      <c r="SHL117" s="99"/>
      <c r="SHM117" s="99"/>
      <c r="SHN117" s="99"/>
      <c r="SHO117" s="99"/>
      <c r="SHP117" s="99"/>
      <c r="SHQ117" s="99"/>
      <c r="SHR117" s="99"/>
      <c r="SHS117" s="99"/>
      <c r="SHT117" s="99"/>
      <c r="SHU117" s="99"/>
      <c r="SHV117" s="99"/>
      <c r="SHW117" s="99"/>
      <c r="SHX117" s="99"/>
      <c r="SHY117" s="99"/>
      <c r="SHZ117" s="99"/>
      <c r="SIA117" s="99"/>
      <c r="SIB117" s="99"/>
      <c r="SIC117" s="99"/>
      <c r="SID117" s="99"/>
      <c r="SIE117" s="99"/>
      <c r="SIF117" s="99"/>
      <c r="SIG117" s="99"/>
      <c r="SIH117" s="99"/>
      <c r="SII117" s="99"/>
      <c r="SIJ117" s="99"/>
      <c r="SIK117" s="99"/>
      <c r="SIL117" s="99"/>
      <c r="SIM117" s="99"/>
      <c r="SIN117" s="99"/>
      <c r="SIO117" s="99"/>
      <c r="SIP117" s="99"/>
      <c r="SIQ117" s="99"/>
      <c r="SIR117" s="99"/>
      <c r="SIS117" s="99"/>
      <c r="SIT117" s="99"/>
      <c r="SIU117" s="99"/>
      <c r="SIV117" s="99"/>
      <c r="SIW117" s="99"/>
      <c r="SIX117" s="99"/>
      <c r="SIY117" s="99"/>
      <c r="SIZ117" s="99"/>
      <c r="SJA117" s="99"/>
      <c r="SJB117" s="99"/>
      <c r="SJC117" s="99"/>
      <c r="SJD117" s="99"/>
      <c r="SJE117" s="99"/>
      <c r="SJF117" s="99"/>
      <c r="SJG117" s="99"/>
      <c r="SJH117" s="99"/>
      <c r="SJI117" s="99"/>
      <c r="SJJ117" s="99"/>
      <c r="SJK117" s="99"/>
      <c r="SJL117" s="99"/>
      <c r="SJM117" s="99"/>
      <c r="SJN117" s="99"/>
      <c r="SJO117" s="99"/>
      <c r="SJP117" s="99"/>
      <c r="SJQ117" s="99"/>
      <c r="SJR117" s="99"/>
      <c r="SJS117" s="99"/>
      <c r="SJT117" s="99"/>
      <c r="SJU117" s="99"/>
      <c r="SJV117" s="99"/>
      <c r="SJW117" s="99"/>
      <c r="SJX117" s="99"/>
      <c r="SJY117" s="99"/>
      <c r="SJZ117" s="99"/>
      <c r="SKA117" s="99"/>
      <c r="SKB117" s="99"/>
      <c r="SKC117" s="99"/>
      <c r="SKD117" s="99"/>
      <c r="SKE117" s="99"/>
      <c r="SKF117" s="99"/>
      <c r="SKG117" s="99"/>
      <c r="SKH117" s="99"/>
      <c r="SKI117" s="99"/>
      <c r="SKJ117" s="99"/>
      <c r="SKK117" s="99"/>
      <c r="SKL117" s="99"/>
      <c r="SKM117" s="99"/>
      <c r="SKN117" s="99"/>
      <c r="SKO117" s="99"/>
      <c r="SKP117" s="99"/>
      <c r="SKQ117" s="99"/>
      <c r="SKR117" s="99"/>
      <c r="SKS117" s="99"/>
      <c r="SKT117" s="99"/>
      <c r="SKU117" s="99"/>
      <c r="SKV117" s="99"/>
      <c r="SKW117" s="99"/>
      <c r="SKX117" s="99"/>
      <c r="SKY117" s="99"/>
      <c r="SKZ117" s="99"/>
      <c r="SLA117" s="99"/>
      <c r="SLB117" s="99"/>
      <c r="SLC117" s="99"/>
      <c r="SLD117" s="99"/>
      <c r="SLE117" s="99"/>
      <c r="SLF117" s="99"/>
      <c r="SLG117" s="99"/>
      <c r="SLH117" s="99"/>
      <c r="SLI117" s="99"/>
      <c r="SLJ117" s="99"/>
      <c r="SLK117" s="99"/>
      <c r="SLL117" s="99"/>
      <c r="SLM117" s="99"/>
      <c r="SLN117" s="99"/>
      <c r="SLO117" s="99"/>
      <c r="SLP117" s="99"/>
      <c r="SLQ117" s="99"/>
      <c r="SLR117" s="99"/>
      <c r="SLS117" s="99"/>
      <c r="SLT117" s="99"/>
      <c r="SLU117" s="99"/>
      <c r="SLV117" s="99"/>
      <c r="SLW117" s="99"/>
      <c r="SLX117" s="99"/>
      <c r="SLY117" s="99"/>
      <c r="SLZ117" s="99"/>
      <c r="SMA117" s="99"/>
      <c r="SMB117" s="99"/>
      <c r="SMC117" s="99"/>
      <c r="SMD117" s="99"/>
      <c r="SME117" s="99"/>
      <c r="SMF117" s="99"/>
      <c r="SMG117" s="99"/>
      <c r="SMH117" s="99"/>
      <c r="SMI117" s="99"/>
      <c r="SMJ117" s="99"/>
      <c r="SMK117" s="99"/>
      <c r="SML117" s="99"/>
      <c r="SMM117" s="99"/>
      <c r="SMN117" s="99"/>
      <c r="SMO117" s="99"/>
      <c r="SMP117" s="99"/>
      <c r="SMQ117" s="99"/>
      <c r="SMR117" s="99"/>
      <c r="SMS117" s="99"/>
      <c r="SMT117" s="99"/>
      <c r="SMU117" s="99"/>
      <c r="SMV117" s="99"/>
      <c r="SMW117" s="99"/>
      <c r="SMX117" s="99"/>
      <c r="SMY117" s="99"/>
      <c r="SMZ117" s="99"/>
      <c r="SNA117" s="99"/>
      <c r="SNB117" s="99"/>
      <c r="SNC117" s="99"/>
      <c r="SND117" s="99"/>
      <c r="SNE117" s="99"/>
      <c r="SNF117" s="99"/>
      <c r="SNG117" s="99"/>
      <c r="SNH117" s="99"/>
      <c r="SNI117" s="99"/>
      <c r="SNJ117" s="99"/>
      <c r="SNK117" s="99"/>
      <c r="SNL117" s="99"/>
      <c r="SNM117" s="99"/>
      <c r="SNN117" s="99"/>
      <c r="SNO117" s="99"/>
      <c r="SNP117" s="99"/>
      <c r="SNQ117" s="99"/>
      <c r="SNR117" s="99"/>
      <c r="SNS117" s="99"/>
      <c r="SNT117" s="99"/>
      <c r="SNU117" s="99"/>
      <c r="SNV117" s="99"/>
      <c r="SNW117" s="99"/>
      <c r="SNX117" s="99"/>
      <c r="SNY117" s="99"/>
      <c r="SNZ117" s="99"/>
      <c r="SOA117" s="99"/>
      <c r="SOB117" s="99"/>
      <c r="SOC117" s="99"/>
      <c r="SOD117" s="99"/>
      <c r="SOE117" s="99"/>
      <c r="SOF117" s="99"/>
      <c r="SOG117" s="99"/>
      <c r="SOH117" s="99"/>
      <c r="SOI117" s="99"/>
      <c r="SOJ117" s="99"/>
      <c r="SOK117" s="99"/>
      <c r="SOL117" s="99"/>
      <c r="SOM117" s="99"/>
      <c r="SON117" s="99"/>
      <c r="SOO117" s="99"/>
      <c r="SOP117" s="99"/>
      <c r="SOQ117" s="99"/>
      <c r="SOR117" s="99"/>
      <c r="SOS117" s="99"/>
      <c r="SOT117" s="99"/>
      <c r="SOU117" s="99"/>
      <c r="SOV117" s="99"/>
      <c r="SOW117" s="99"/>
      <c r="SOX117" s="99"/>
      <c r="SOY117" s="99"/>
      <c r="SOZ117" s="99"/>
      <c r="SPA117" s="99"/>
      <c r="SPB117" s="99"/>
      <c r="SPC117" s="99"/>
      <c r="SPD117" s="99"/>
      <c r="SPE117" s="99"/>
      <c r="SPF117" s="99"/>
      <c r="SPG117" s="99"/>
      <c r="SPH117" s="99"/>
      <c r="SPI117" s="99"/>
      <c r="SPJ117" s="99"/>
      <c r="SPK117" s="99"/>
      <c r="SPL117" s="99"/>
      <c r="SPM117" s="99"/>
      <c r="SPN117" s="99"/>
      <c r="SPO117" s="99"/>
      <c r="SPP117" s="99"/>
      <c r="SPQ117" s="99"/>
      <c r="SPR117" s="99"/>
      <c r="SPS117" s="99"/>
      <c r="SPT117" s="99"/>
      <c r="SPU117" s="99"/>
      <c r="SPV117" s="99"/>
      <c r="SPW117" s="99"/>
      <c r="SPX117" s="99"/>
      <c r="SPY117" s="99"/>
      <c r="SPZ117" s="99"/>
      <c r="SQA117" s="99"/>
      <c r="SQB117" s="99"/>
      <c r="SQC117" s="99"/>
      <c r="SQD117" s="99"/>
      <c r="SQE117" s="99"/>
      <c r="SQF117" s="99"/>
      <c r="SQG117" s="99"/>
      <c r="SQH117" s="99"/>
      <c r="SQI117" s="99"/>
      <c r="SQJ117" s="99"/>
      <c r="SQK117" s="99"/>
      <c r="SQL117" s="99"/>
      <c r="SQM117" s="99"/>
      <c r="SQN117" s="99"/>
      <c r="SQO117" s="99"/>
      <c r="SQP117" s="99"/>
      <c r="SQQ117" s="99"/>
      <c r="SQR117" s="99"/>
      <c r="SQS117" s="99"/>
      <c r="SQT117" s="99"/>
      <c r="SQU117" s="99"/>
      <c r="SQV117" s="99"/>
      <c r="SQW117" s="99"/>
      <c r="SQX117" s="99"/>
      <c r="SQY117" s="99"/>
      <c r="SQZ117" s="99"/>
      <c r="SRA117" s="99"/>
      <c r="SRB117" s="99"/>
      <c r="SRC117" s="99"/>
      <c r="SRD117" s="99"/>
      <c r="SRE117" s="99"/>
      <c r="SRF117" s="99"/>
      <c r="SRG117" s="99"/>
      <c r="SRH117" s="99"/>
      <c r="SRI117" s="99"/>
      <c r="SRJ117" s="99"/>
      <c r="SRK117" s="99"/>
      <c r="SRL117" s="99"/>
      <c r="SRM117" s="99"/>
      <c r="SRN117" s="99"/>
      <c r="SRO117" s="99"/>
      <c r="SRP117" s="99"/>
      <c r="SRQ117" s="99"/>
      <c r="SRR117" s="99"/>
      <c r="SRS117" s="99"/>
      <c r="SRT117" s="99"/>
      <c r="SRU117" s="99"/>
      <c r="SRV117" s="99"/>
      <c r="SRW117" s="99"/>
      <c r="SRX117" s="99"/>
      <c r="SRY117" s="99"/>
      <c r="SRZ117" s="99"/>
      <c r="SSA117" s="99"/>
      <c r="SSB117" s="99"/>
      <c r="SSC117" s="99"/>
      <c r="SSD117" s="99"/>
      <c r="SSE117" s="99"/>
      <c r="SSF117" s="99"/>
      <c r="SSG117" s="99"/>
      <c r="SSH117" s="99"/>
      <c r="SSI117" s="99"/>
      <c r="SSJ117" s="99"/>
      <c r="SSK117" s="99"/>
      <c r="SSL117" s="99"/>
      <c r="SSM117" s="99"/>
      <c r="SSN117" s="99"/>
      <c r="SSO117" s="99"/>
      <c r="SSP117" s="99"/>
      <c r="SSQ117" s="99"/>
      <c r="SSR117" s="99"/>
      <c r="SSS117" s="99"/>
      <c r="SST117" s="99"/>
      <c r="SSU117" s="99"/>
      <c r="SSV117" s="99"/>
      <c r="SSW117" s="99"/>
      <c r="SSX117" s="99"/>
      <c r="SSY117" s="99"/>
      <c r="SSZ117" s="99"/>
      <c r="STA117" s="99"/>
      <c r="STB117" s="99"/>
      <c r="STC117" s="99"/>
      <c r="STD117" s="99"/>
      <c r="STE117" s="99"/>
      <c r="STF117" s="99"/>
      <c r="STG117" s="99"/>
      <c r="STH117" s="99"/>
      <c r="STI117" s="99"/>
      <c r="STJ117" s="99"/>
      <c r="STK117" s="99"/>
      <c r="STL117" s="99"/>
      <c r="STM117" s="99"/>
      <c r="STN117" s="99"/>
      <c r="STO117" s="99"/>
      <c r="STP117" s="99"/>
      <c r="STQ117" s="99"/>
      <c r="STR117" s="99"/>
      <c r="STS117" s="99"/>
      <c r="STT117" s="99"/>
      <c r="STU117" s="99"/>
      <c r="STV117" s="99"/>
      <c r="STW117" s="99"/>
      <c r="STX117" s="99"/>
      <c r="STY117" s="99"/>
      <c r="STZ117" s="99"/>
      <c r="SUA117" s="99"/>
      <c r="SUB117" s="99"/>
      <c r="SUC117" s="99"/>
      <c r="SUD117" s="99"/>
      <c r="SUE117" s="99"/>
      <c r="SUF117" s="99"/>
      <c r="SUG117" s="99"/>
      <c r="SUH117" s="99"/>
      <c r="SUI117" s="99"/>
      <c r="SUJ117" s="99"/>
      <c r="SUK117" s="99"/>
      <c r="SUL117" s="99"/>
      <c r="SUM117" s="99"/>
      <c r="SUN117" s="99"/>
      <c r="SUO117" s="99"/>
      <c r="SUP117" s="99"/>
      <c r="SUQ117" s="99"/>
      <c r="SUR117" s="99"/>
      <c r="SUS117" s="99"/>
      <c r="SUT117" s="99"/>
      <c r="SUU117" s="99"/>
      <c r="SUV117" s="99"/>
      <c r="SUW117" s="99"/>
      <c r="SUX117" s="99"/>
      <c r="SUY117" s="99"/>
      <c r="SUZ117" s="99"/>
      <c r="SVA117" s="99"/>
      <c r="SVB117" s="99"/>
      <c r="SVC117" s="99"/>
      <c r="SVD117" s="99"/>
      <c r="SVE117" s="99"/>
      <c r="SVF117" s="99"/>
      <c r="SVG117" s="99"/>
      <c r="SVH117" s="99"/>
      <c r="SVI117" s="99"/>
      <c r="SVJ117" s="99"/>
      <c r="SVK117" s="99"/>
      <c r="SVL117" s="99"/>
      <c r="SVM117" s="99"/>
      <c r="SVN117" s="99"/>
      <c r="SVO117" s="99"/>
      <c r="SVP117" s="99"/>
      <c r="SVQ117" s="99"/>
      <c r="SVR117" s="99"/>
      <c r="SVS117" s="99"/>
      <c r="SVT117" s="99"/>
      <c r="SVU117" s="99"/>
      <c r="SVV117" s="99"/>
      <c r="SVW117" s="99"/>
      <c r="SVX117" s="99"/>
      <c r="SVY117" s="99"/>
      <c r="SVZ117" s="99"/>
      <c r="SWA117" s="99"/>
      <c r="SWB117" s="99"/>
      <c r="SWC117" s="99"/>
      <c r="SWD117" s="99"/>
      <c r="SWE117" s="99"/>
      <c r="SWF117" s="99"/>
      <c r="SWG117" s="99"/>
      <c r="SWH117" s="99"/>
      <c r="SWI117" s="99"/>
      <c r="SWJ117" s="99"/>
      <c r="SWK117" s="99"/>
      <c r="SWL117" s="99"/>
      <c r="SWM117" s="99"/>
      <c r="SWN117" s="99"/>
      <c r="SWO117" s="99"/>
      <c r="SWP117" s="99"/>
      <c r="SWQ117" s="99"/>
      <c r="SWR117" s="99"/>
      <c r="SWS117" s="99"/>
      <c r="SWT117" s="99"/>
      <c r="SWU117" s="99"/>
      <c r="SWV117" s="99"/>
      <c r="SWW117" s="99"/>
      <c r="SWX117" s="99"/>
      <c r="SWY117" s="99"/>
      <c r="SWZ117" s="99"/>
      <c r="SXA117" s="99"/>
      <c r="SXB117" s="99"/>
      <c r="SXC117" s="99"/>
      <c r="SXD117" s="99"/>
      <c r="SXE117" s="99"/>
      <c r="SXF117" s="99"/>
      <c r="SXG117" s="99"/>
      <c r="SXH117" s="99"/>
      <c r="SXI117" s="99"/>
      <c r="SXJ117" s="99"/>
      <c r="SXK117" s="99"/>
      <c r="SXL117" s="99"/>
      <c r="SXM117" s="99"/>
      <c r="SXN117" s="99"/>
      <c r="SXO117" s="99"/>
      <c r="SXP117" s="99"/>
      <c r="SXQ117" s="99"/>
      <c r="SXR117" s="99"/>
      <c r="SXS117" s="99"/>
      <c r="SXT117" s="99"/>
      <c r="SXU117" s="99"/>
      <c r="SXV117" s="99"/>
      <c r="SXW117" s="99"/>
      <c r="SXX117" s="99"/>
      <c r="SXY117" s="99"/>
      <c r="SXZ117" s="99"/>
      <c r="SYA117" s="99"/>
      <c r="SYB117" s="99"/>
      <c r="SYC117" s="99"/>
      <c r="SYD117" s="99"/>
      <c r="SYE117" s="99"/>
      <c r="SYF117" s="99"/>
      <c r="SYG117" s="99"/>
      <c r="SYH117" s="99"/>
      <c r="SYI117" s="99"/>
      <c r="SYJ117" s="99"/>
      <c r="SYK117" s="99"/>
      <c r="SYL117" s="99"/>
      <c r="SYM117" s="99"/>
      <c r="SYN117" s="99"/>
      <c r="SYO117" s="99"/>
      <c r="SYP117" s="99"/>
      <c r="SYQ117" s="99"/>
      <c r="SYR117" s="99"/>
      <c r="SYS117" s="99"/>
      <c r="SYT117" s="99"/>
      <c r="SYU117" s="99"/>
      <c r="SYV117" s="99"/>
      <c r="SYW117" s="99"/>
      <c r="SYX117" s="99"/>
      <c r="SYY117" s="99"/>
      <c r="SYZ117" s="99"/>
      <c r="SZA117" s="99"/>
      <c r="SZB117" s="99"/>
      <c r="SZC117" s="99"/>
      <c r="SZD117" s="99"/>
      <c r="SZE117" s="99"/>
      <c r="SZF117" s="99"/>
      <c r="SZG117" s="99"/>
      <c r="SZH117" s="99"/>
      <c r="SZI117" s="99"/>
      <c r="SZJ117" s="99"/>
      <c r="SZK117" s="99"/>
      <c r="SZL117" s="99"/>
      <c r="SZM117" s="99"/>
      <c r="SZN117" s="99"/>
      <c r="SZO117" s="99"/>
      <c r="SZP117" s="99"/>
      <c r="SZQ117" s="99"/>
      <c r="SZR117" s="99"/>
      <c r="SZS117" s="99"/>
      <c r="SZT117" s="99"/>
      <c r="SZU117" s="99"/>
      <c r="SZV117" s="99"/>
      <c r="SZW117" s="99"/>
      <c r="SZX117" s="99"/>
      <c r="SZY117" s="99"/>
      <c r="SZZ117" s="99"/>
      <c r="TAA117" s="99"/>
      <c r="TAB117" s="99"/>
      <c r="TAC117" s="99"/>
      <c r="TAD117" s="99"/>
      <c r="TAE117" s="99"/>
      <c r="TAF117" s="99"/>
      <c r="TAG117" s="99"/>
      <c r="TAH117" s="99"/>
      <c r="TAI117" s="99"/>
      <c r="TAJ117" s="99"/>
      <c r="TAK117" s="99"/>
      <c r="TAL117" s="99"/>
      <c r="TAM117" s="99"/>
      <c r="TAN117" s="99"/>
      <c r="TAO117" s="99"/>
      <c r="TAP117" s="99"/>
      <c r="TAQ117" s="99"/>
      <c r="TAR117" s="99"/>
      <c r="TAS117" s="99"/>
      <c r="TAT117" s="99"/>
      <c r="TAU117" s="99"/>
      <c r="TAV117" s="99"/>
      <c r="TAW117" s="99"/>
      <c r="TAX117" s="99"/>
      <c r="TAY117" s="99"/>
      <c r="TAZ117" s="99"/>
      <c r="TBA117" s="99"/>
      <c r="TBB117" s="99"/>
      <c r="TBC117" s="99"/>
      <c r="TBD117" s="99"/>
      <c r="TBE117" s="99"/>
      <c r="TBF117" s="99"/>
      <c r="TBG117" s="99"/>
      <c r="TBH117" s="99"/>
      <c r="TBI117" s="99"/>
      <c r="TBJ117" s="99"/>
      <c r="TBK117" s="99"/>
      <c r="TBL117" s="99"/>
      <c r="TBM117" s="99"/>
      <c r="TBN117" s="99"/>
      <c r="TBO117" s="99"/>
      <c r="TBP117" s="99"/>
      <c r="TBQ117" s="99"/>
      <c r="TBR117" s="99"/>
      <c r="TBS117" s="99"/>
      <c r="TBT117" s="99"/>
      <c r="TBU117" s="99"/>
      <c r="TBV117" s="99"/>
      <c r="TBW117" s="99"/>
      <c r="TBX117" s="99"/>
      <c r="TBY117" s="99"/>
      <c r="TBZ117" s="99"/>
      <c r="TCA117" s="99"/>
      <c r="TCB117" s="99"/>
      <c r="TCC117" s="99"/>
      <c r="TCD117" s="99"/>
      <c r="TCE117" s="99"/>
      <c r="TCF117" s="99"/>
      <c r="TCG117" s="99"/>
      <c r="TCH117" s="99"/>
      <c r="TCI117" s="99"/>
      <c r="TCJ117" s="99"/>
      <c r="TCK117" s="99"/>
      <c r="TCL117" s="99"/>
      <c r="TCM117" s="99"/>
      <c r="TCN117" s="99"/>
      <c r="TCO117" s="99"/>
      <c r="TCP117" s="99"/>
      <c r="TCQ117" s="99"/>
      <c r="TCR117" s="99"/>
      <c r="TCS117" s="99"/>
      <c r="TCT117" s="99"/>
      <c r="TCU117" s="99"/>
      <c r="TCV117" s="99"/>
      <c r="TCW117" s="99"/>
      <c r="TCX117" s="99"/>
      <c r="TCY117" s="99"/>
      <c r="TCZ117" s="99"/>
      <c r="TDA117" s="99"/>
      <c r="TDB117" s="99"/>
      <c r="TDC117" s="99"/>
      <c r="TDD117" s="99"/>
      <c r="TDE117" s="99"/>
      <c r="TDF117" s="99"/>
      <c r="TDG117" s="99"/>
      <c r="TDH117" s="99"/>
      <c r="TDI117" s="99"/>
      <c r="TDJ117" s="99"/>
      <c r="TDK117" s="99"/>
      <c r="TDL117" s="99"/>
      <c r="TDM117" s="99"/>
      <c r="TDN117" s="99"/>
      <c r="TDO117" s="99"/>
      <c r="TDP117" s="99"/>
      <c r="TDQ117" s="99"/>
      <c r="TDR117" s="99"/>
      <c r="TDS117" s="99"/>
      <c r="TDT117" s="99"/>
      <c r="TDU117" s="99"/>
      <c r="TDV117" s="99"/>
      <c r="TDW117" s="99"/>
      <c r="TDX117" s="99"/>
      <c r="TDY117" s="99"/>
      <c r="TDZ117" s="99"/>
      <c r="TEA117" s="99"/>
      <c r="TEB117" s="99"/>
      <c r="TEC117" s="99"/>
      <c r="TED117" s="99"/>
      <c r="TEE117" s="99"/>
      <c r="TEF117" s="99"/>
      <c r="TEG117" s="99"/>
      <c r="TEH117" s="99"/>
      <c r="TEI117" s="99"/>
      <c r="TEJ117" s="99"/>
      <c r="TEK117" s="99"/>
      <c r="TEL117" s="99"/>
      <c r="TEM117" s="99"/>
      <c r="TEN117" s="99"/>
      <c r="TEO117" s="99"/>
      <c r="TEP117" s="99"/>
      <c r="TEQ117" s="99"/>
      <c r="TER117" s="99"/>
      <c r="TES117" s="99"/>
      <c r="TET117" s="99"/>
      <c r="TEU117" s="99"/>
      <c r="TEV117" s="99"/>
      <c r="TEW117" s="99"/>
      <c r="TEX117" s="99"/>
      <c r="TEY117" s="99"/>
      <c r="TEZ117" s="99"/>
      <c r="TFA117" s="99"/>
      <c r="TFB117" s="99"/>
      <c r="TFC117" s="99"/>
      <c r="TFD117" s="99"/>
      <c r="TFE117" s="99"/>
      <c r="TFF117" s="99"/>
      <c r="TFG117" s="99"/>
      <c r="TFH117" s="99"/>
      <c r="TFI117" s="99"/>
      <c r="TFJ117" s="99"/>
      <c r="TFK117" s="99"/>
      <c r="TFL117" s="99"/>
      <c r="TFM117" s="99"/>
      <c r="TFN117" s="99"/>
      <c r="TFO117" s="99"/>
      <c r="TFP117" s="99"/>
      <c r="TFQ117" s="99"/>
      <c r="TFR117" s="99"/>
      <c r="TFS117" s="99"/>
      <c r="TFT117" s="99"/>
      <c r="TFU117" s="99"/>
      <c r="TFV117" s="99"/>
      <c r="TFW117" s="99"/>
      <c r="TFX117" s="99"/>
      <c r="TFY117" s="99"/>
      <c r="TFZ117" s="99"/>
      <c r="TGA117" s="99"/>
      <c r="TGB117" s="99"/>
      <c r="TGC117" s="99"/>
      <c r="TGD117" s="99"/>
      <c r="TGE117" s="99"/>
      <c r="TGF117" s="99"/>
      <c r="TGG117" s="99"/>
      <c r="TGH117" s="99"/>
      <c r="TGI117" s="99"/>
      <c r="TGJ117" s="99"/>
      <c r="TGK117" s="99"/>
      <c r="TGL117" s="99"/>
      <c r="TGM117" s="99"/>
      <c r="TGN117" s="99"/>
      <c r="TGO117" s="99"/>
      <c r="TGP117" s="99"/>
      <c r="TGQ117" s="99"/>
      <c r="TGR117" s="99"/>
      <c r="TGS117" s="99"/>
      <c r="TGT117" s="99"/>
      <c r="TGU117" s="99"/>
      <c r="TGV117" s="99"/>
      <c r="TGW117" s="99"/>
      <c r="TGX117" s="99"/>
      <c r="TGY117" s="99"/>
      <c r="TGZ117" s="99"/>
      <c r="THA117" s="99"/>
      <c r="THB117" s="99"/>
      <c r="THC117" s="99"/>
      <c r="THD117" s="99"/>
      <c r="THE117" s="99"/>
      <c r="THF117" s="99"/>
      <c r="THG117" s="99"/>
      <c r="THH117" s="99"/>
      <c r="THI117" s="99"/>
      <c r="THJ117" s="99"/>
      <c r="THK117" s="99"/>
      <c r="THL117" s="99"/>
      <c r="THM117" s="99"/>
      <c r="THN117" s="99"/>
      <c r="THO117" s="99"/>
      <c r="THP117" s="99"/>
      <c r="THQ117" s="99"/>
      <c r="THR117" s="99"/>
      <c r="THS117" s="99"/>
      <c r="THT117" s="99"/>
      <c r="THU117" s="99"/>
      <c r="THV117" s="99"/>
      <c r="THW117" s="99"/>
      <c r="THX117" s="99"/>
      <c r="THY117" s="99"/>
      <c r="THZ117" s="99"/>
      <c r="TIA117" s="99"/>
      <c r="TIB117" s="99"/>
      <c r="TIC117" s="99"/>
      <c r="TID117" s="99"/>
      <c r="TIE117" s="99"/>
      <c r="TIF117" s="99"/>
      <c r="TIG117" s="99"/>
      <c r="TIH117" s="99"/>
      <c r="TII117" s="99"/>
      <c r="TIJ117" s="99"/>
      <c r="TIK117" s="99"/>
      <c r="TIL117" s="99"/>
      <c r="TIM117" s="99"/>
      <c r="TIN117" s="99"/>
      <c r="TIO117" s="99"/>
      <c r="TIP117" s="99"/>
      <c r="TIQ117" s="99"/>
      <c r="TIR117" s="99"/>
      <c r="TIS117" s="99"/>
      <c r="TIT117" s="99"/>
      <c r="TIU117" s="99"/>
      <c r="TIV117" s="99"/>
      <c r="TIW117" s="99"/>
      <c r="TIX117" s="99"/>
      <c r="TIY117" s="99"/>
      <c r="TIZ117" s="99"/>
      <c r="TJA117" s="99"/>
      <c r="TJB117" s="99"/>
      <c r="TJC117" s="99"/>
      <c r="TJD117" s="99"/>
      <c r="TJE117" s="99"/>
      <c r="TJF117" s="99"/>
      <c r="TJG117" s="99"/>
      <c r="TJH117" s="99"/>
      <c r="TJI117" s="99"/>
      <c r="TJJ117" s="99"/>
      <c r="TJK117" s="99"/>
      <c r="TJL117" s="99"/>
      <c r="TJM117" s="99"/>
      <c r="TJN117" s="99"/>
      <c r="TJO117" s="99"/>
      <c r="TJP117" s="99"/>
      <c r="TJQ117" s="99"/>
      <c r="TJR117" s="99"/>
      <c r="TJS117" s="99"/>
      <c r="TJT117" s="99"/>
      <c r="TJU117" s="99"/>
      <c r="TJV117" s="99"/>
      <c r="TJW117" s="99"/>
      <c r="TJX117" s="99"/>
      <c r="TJY117" s="99"/>
      <c r="TJZ117" s="99"/>
      <c r="TKA117" s="99"/>
      <c r="TKB117" s="99"/>
      <c r="TKC117" s="99"/>
      <c r="TKD117" s="99"/>
      <c r="TKE117" s="99"/>
      <c r="TKF117" s="99"/>
      <c r="TKG117" s="99"/>
      <c r="TKH117" s="99"/>
      <c r="TKI117" s="99"/>
      <c r="TKJ117" s="99"/>
      <c r="TKK117" s="99"/>
      <c r="TKL117" s="99"/>
      <c r="TKM117" s="99"/>
      <c r="TKN117" s="99"/>
      <c r="TKO117" s="99"/>
      <c r="TKP117" s="99"/>
      <c r="TKQ117" s="99"/>
      <c r="TKR117" s="99"/>
      <c r="TKS117" s="99"/>
      <c r="TKT117" s="99"/>
      <c r="TKU117" s="99"/>
      <c r="TKV117" s="99"/>
      <c r="TKW117" s="99"/>
      <c r="TKX117" s="99"/>
      <c r="TKY117" s="99"/>
      <c r="TKZ117" s="99"/>
      <c r="TLA117" s="99"/>
      <c r="TLB117" s="99"/>
      <c r="TLC117" s="99"/>
      <c r="TLD117" s="99"/>
      <c r="TLE117" s="99"/>
      <c r="TLF117" s="99"/>
      <c r="TLG117" s="99"/>
      <c r="TLH117" s="99"/>
      <c r="TLI117" s="99"/>
      <c r="TLJ117" s="99"/>
      <c r="TLK117" s="99"/>
      <c r="TLL117" s="99"/>
      <c r="TLM117" s="99"/>
      <c r="TLN117" s="99"/>
      <c r="TLO117" s="99"/>
      <c r="TLP117" s="99"/>
      <c r="TLQ117" s="99"/>
      <c r="TLR117" s="99"/>
      <c r="TLS117" s="99"/>
      <c r="TLT117" s="99"/>
      <c r="TLU117" s="99"/>
      <c r="TLV117" s="99"/>
      <c r="TLW117" s="99"/>
      <c r="TLX117" s="99"/>
      <c r="TLY117" s="99"/>
      <c r="TLZ117" s="99"/>
      <c r="TMA117" s="99"/>
      <c r="TMB117" s="99"/>
      <c r="TMC117" s="99"/>
      <c r="TMD117" s="99"/>
      <c r="TME117" s="99"/>
      <c r="TMF117" s="99"/>
      <c r="TMG117" s="99"/>
      <c r="TMH117" s="99"/>
      <c r="TMI117" s="99"/>
      <c r="TMJ117" s="99"/>
      <c r="TMK117" s="99"/>
      <c r="TML117" s="99"/>
      <c r="TMM117" s="99"/>
      <c r="TMN117" s="99"/>
      <c r="TMO117" s="99"/>
      <c r="TMP117" s="99"/>
      <c r="TMQ117" s="99"/>
      <c r="TMR117" s="99"/>
      <c r="TMS117" s="99"/>
      <c r="TMT117" s="99"/>
      <c r="TMU117" s="99"/>
      <c r="TMV117" s="99"/>
      <c r="TMW117" s="99"/>
      <c r="TMX117" s="99"/>
      <c r="TMY117" s="99"/>
      <c r="TMZ117" s="99"/>
      <c r="TNA117" s="99"/>
      <c r="TNB117" s="99"/>
      <c r="TNC117" s="99"/>
      <c r="TND117" s="99"/>
      <c r="TNE117" s="99"/>
      <c r="TNF117" s="99"/>
      <c r="TNG117" s="99"/>
      <c r="TNH117" s="99"/>
      <c r="TNI117" s="99"/>
      <c r="TNJ117" s="99"/>
      <c r="TNK117" s="99"/>
      <c r="TNL117" s="99"/>
      <c r="TNM117" s="99"/>
      <c r="TNN117" s="99"/>
      <c r="TNO117" s="99"/>
      <c r="TNP117" s="99"/>
      <c r="TNQ117" s="99"/>
      <c r="TNR117" s="99"/>
      <c r="TNS117" s="99"/>
      <c r="TNT117" s="99"/>
      <c r="TNU117" s="99"/>
      <c r="TNV117" s="99"/>
      <c r="TNW117" s="99"/>
      <c r="TNX117" s="99"/>
      <c r="TNY117" s="99"/>
      <c r="TNZ117" s="99"/>
      <c r="TOA117" s="99"/>
      <c r="TOB117" s="99"/>
      <c r="TOC117" s="99"/>
      <c r="TOD117" s="99"/>
      <c r="TOE117" s="99"/>
      <c r="TOF117" s="99"/>
      <c r="TOG117" s="99"/>
      <c r="TOH117" s="99"/>
      <c r="TOI117" s="99"/>
      <c r="TOJ117" s="99"/>
      <c r="TOK117" s="99"/>
      <c r="TOL117" s="99"/>
      <c r="TOM117" s="99"/>
      <c r="TON117" s="99"/>
      <c r="TOO117" s="99"/>
      <c r="TOP117" s="99"/>
      <c r="TOQ117" s="99"/>
      <c r="TOR117" s="99"/>
      <c r="TOS117" s="99"/>
      <c r="TOT117" s="99"/>
      <c r="TOU117" s="99"/>
      <c r="TOV117" s="99"/>
      <c r="TOW117" s="99"/>
      <c r="TOX117" s="99"/>
      <c r="TOY117" s="99"/>
      <c r="TOZ117" s="99"/>
      <c r="TPA117" s="99"/>
      <c r="TPB117" s="99"/>
      <c r="TPC117" s="99"/>
      <c r="TPD117" s="99"/>
      <c r="TPE117" s="99"/>
      <c r="TPF117" s="99"/>
      <c r="TPG117" s="99"/>
      <c r="TPH117" s="99"/>
      <c r="TPI117" s="99"/>
      <c r="TPJ117" s="99"/>
      <c r="TPK117" s="99"/>
      <c r="TPL117" s="99"/>
      <c r="TPM117" s="99"/>
      <c r="TPN117" s="99"/>
      <c r="TPO117" s="99"/>
      <c r="TPP117" s="99"/>
      <c r="TPQ117" s="99"/>
      <c r="TPR117" s="99"/>
      <c r="TPS117" s="99"/>
      <c r="TPT117" s="99"/>
      <c r="TPU117" s="99"/>
      <c r="TPV117" s="99"/>
      <c r="TPW117" s="99"/>
      <c r="TPX117" s="99"/>
      <c r="TPY117" s="99"/>
      <c r="TPZ117" s="99"/>
      <c r="TQA117" s="99"/>
      <c r="TQB117" s="99"/>
      <c r="TQC117" s="99"/>
      <c r="TQD117" s="99"/>
      <c r="TQE117" s="99"/>
      <c r="TQF117" s="99"/>
      <c r="TQG117" s="99"/>
      <c r="TQH117" s="99"/>
      <c r="TQI117" s="99"/>
      <c r="TQJ117" s="99"/>
      <c r="TQK117" s="99"/>
      <c r="TQL117" s="99"/>
      <c r="TQM117" s="99"/>
      <c r="TQN117" s="99"/>
      <c r="TQO117" s="99"/>
      <c r="TQP117" s="99"/>
      <c r="TQQ117" s="99"/>
      <c r="TQR117" s="99"/>
      <c r="TQS117" s="99"/>
      <c r="TQT117" s="99"/>
      <c r="TQU117" s="99"/>
      <c r="TQV117" s="99"/>
      <c r="TQW117" s="99"/>
      <c r="TQX117" s="99"/>
      <c r="TQY117" s="99"/>
      <c r="TQZ117" s="99"/>
      <c r="TRA117" s="99"/>
      <c r="TRB117" s="99"/>
      <c r="TRC117" s="99"/>
      <c r="TRD117" s="99"/>
      <c r="TRE117" s="99"/>
      <c r="TRF117" s="99"/>
      <c r="TRG117" s="99"/>
      <c r="TRH117" s="99"/>
      <c r="TRI117" s="99"/>
      <c r="TRJ117" s="99"/>
      <c r="TRK117" s="99"/>
      <c r="TRL117" s="99"/>
      <c r="TRM117" s="99"/>
      <c r="TRN117" s="99"/>
      <c r="TRO117" s="99"/>
      <c r="TRP117" s="99"/>
      <c r="TRQ117" s="99"/>
      <c r="TRR117" s="99"/>
      <c r="TRS117" s="99"/>
      <c r="TRT117" s="99"/>
      <c r="TRU117" s="99"/>
      <c r="TRV117" s="99"/>
      <c r="TRW117" s="99"/>
      <c r="TRX117" s="99"/>
      <c r="TRY117" s="99"/>
      <c r="TRZ117" s="99"/>
      <c r="TSA117" s="99"/>
      <c r="TSB117" s="99"/>
      <c r="TSC117" s="99"/>
      <c r="TSD117" s="99"/>
      <c r="TSE117" s="99"/>
      <c r="TSF117" s="99"/>
      <c r="TSG117" s="99"/>
      <c r="TSH117" s="99"/>
      <c r="TSI117" s="99"/>
      <c r="TSJ117" s="99"/>
      <c r="TSK117" s="99"/>
      <c r="TSL117" s="99"/>
      <c r="TSM117" s="99"/>
      <c r="TSN117" s="99"/>
      <c r="TSO117" s="99"/>
      <c r="TSP117" s="99"/>
      <c r="TSQ117" s="99"/>
      <c r="TSR117" s="99"/>
      <c r="TSS117" s="99"/>
      <c r="TST117" s="99"/>
      <c r="TSU117" s="99"/>
      <c r="TSV117" s="99"/>
      <c r="TSW117" s="99"/>
      <c r="TSX117" s="99"/>
      <c r="TSY117" s="99"/>
      <c r="TSZ117" s="99"/>
      <c r="TTA117" s="99"/>
      <c r="TTB117" s="99"/>
      <c r="TTC117" s="99"/>
      <c r="TTD117" s="99"/>
      <c r="TTE117" s="99"/>
      <c r="TTF117" s="99"/>
      <c r="TTG117" s="99"/>
      <c r="TTH117" s="99"/>
      <c r="TTI117" s="99"/>
      <c r="TTJ117" s="99"/>
      <c r="TTK117" s="99"/>
      <c r="TTL117" s="99"/>
      <c r="TTM117" s="99"/>
      <c r="TTN117" s="99"/>
      <c r="TTO117" s="99"/>
      <c r="TTP117" s="99"/>
      <c r="TTQ117" s="99"/>
      <c r="TTR117" s="99"/>
      <c r="TTS117" s="99"/>
      <c r="TTT117" s="99"/>
      <c r="TTU117" s="99"/>
      <c r="TTV117" s="99"/>
      <c r="TTW117" s="99"/>
      <c r="TTX117" s="99"/>
      <c r="TTY117" s="99"/>
      <c r="TTZ117" s="99"/>
      <c r="TUA117" s="99"/>
      <c r="TUB117" s="99"/>
      <c r="TUC117" s="99"/>
      <c r="TUD117" s="99"/>
      <c r="TUE117" s="99"/>
      <c r="TUF117" s="99"/>
      <c r="TUG117" s="99"/>
      <c r="TUH117" s="99"/>
      <c r="TUI117" s="99"/>
      <c r="TUJ117" s="99"/>
      <c r="TUK117" s="99"/>
      <c r="TUL117" s="99"/>
      <c r="TUM117" s="99"/>
      <c r="TUN117" s="99"/>
      <c r="TUO117" s="99"/>
      <c r="TUP117" s="99"/>
      <c r="TUQ117" s="99"/>
      <c r="TUR117" s="99"/>
      <c r="TUS117" s="99"/>
      <c r="TUT117" s="99"/>
      <c r="TUU117" s="99"/>
      <c r="TUV117" s="99"/>
      <c r="TUW117" s="99"/>
      <c r="TUX117" s="99"/>
      <c r="TUY117" s="99"/>
      <c r="TUZ117" s="99"/>
      <c r="TVA117" s="99"/>
      <c r="TVB117" s="99"/>
      <c r="TVC117" s="99"/>
      <c r="TVD117" s="99"/>
      <c r="TVE117" s="99"/>
      <c r="TVF117" s="99"/>
      <c r="TVG117" s="99"/>
      <c r="TVH117" s="99"/>
      <c r="TVI117" s="99"/>
      <c r="TVJ117" s="99"/>
      <c r="TVK117" s="99"/>
      <c r="TVL117" s="99"/>
      <c r="TVM117" s="99"/>
      <c r="TVN117" s="99"/>
      <c r="TVO117" s="99"/>
      <c r="TVP117" s="99"/>
      <c r="TVQ117" s="99"/>
      <c r="TVR117" s="99"/>
      <c r="TVS117" s="99"/>
      <c r="TVT117" s="99"/>
      <c r="TVU117" s="99"/>
      <c r="TVV117" s="99"/>
      <c r="TVW117" s="99"/>
      <c r="TVX117" s="99"/>
      <c r="TVY117" s="99"/>
      <c r="TVZ117" s="99"/>
      <c r="TWA117" s="99"/>
      <c r="TWB117" s="99"/>
      <c r="TWC117" s="99"/>
      <c r="TWD117" s="99"/>
      <c r="TWE117" s="99"/>
      <c r="TWF117" s="99"/>
      <c r="TWG117" s="99"/>
      <c r="TWH117" s="99"/>
      <c r="TWI117" s="99"/>
      <c r="TWJ117" s="99"/>
      <c r="TWK117" s="99"/>
      <c r="TWL117" s="99"/>
      <c r="TWM117" s="99"/>
      <c r="TWN117" s="99"/>
      <c r="TWO117" s="99"/>
      <c r="TWP117" s="99"/>
      <c r="TWQ117" s="99"/>
      <c r="TWR117" s="99"/>
      <c r="TWS117" s="99"/>
      <c r="TWT117" s="99"/>
      <c r="TWU117" s="99"/>
      <c r="TWV117" s="99"/>
      <c r="TWW117" s="99"/>
      <c r="TWX117" s="99"/>
      <c r="TWY117" s="99"/>
      <c r="TWZ117" s="99"/>
      <c r="TXA117" s="99"/>
      <c r="TXB117" s="99"/>
      <c r="TXC117" s="99"/>
      <c r="TXD117" s="99"/>
      <c r="TXE117" s="99"/>
      <c r="TXF117" s="99"/>
      <c r="TXG117" s="99"/>
      <c r="TXH117" s="99"/>
      <c r="TXI117" s="99"/>
      <c r="TXJ117" s="99"/>
      <c r="TXK117" s="99"/>
      <c r="TXL117" s="99"/>
      <c r="TXM117" s="99"/>
      <c r="TXN117" s="99"/>
      <c r="TXO117" s="99"/>
      <c r="TXP117" s="99"/>
      <c r="TXQ117" s="99"/>
      <c r="TXR117" s="99"/>
      <c r="TXS117" s="99"/>
      <c r="TXT117" s="99"/>
      <c r="TXU117" s="99"/>
      <c r="TXV117" s="99"/>
      <c r="TXW117" s="99"/>
      <c r="TXX117" s="99"/>
      <c r="TXY117" s="99"/>
      <c r="TXZ117" s="99"/>
      <c r="TYA117" s="99"/>
      <c r="TYB117" s="99"/>
      <c r="TYC117" s="99"/>
      <c r="TYD117" s="99"/>
      <c r="TYE117" s="99"/>
      <c r="TYF117" s="99"/>
      <c r="TYG117" s="99"/>
      <c r="TYH117" s="99"/>
      <c r="TYI117" s="99"/>
      <c r="TYJ117" s="99"/>
      <c r="TYK117" s="99"/>
      <c r="TYL117" s="99"/>
      <c r="TYM117" s="99"/>
      <c r="TYN117" s="99"/>
      <c r="TYO117" s="99"/>
      <c r="TYP117" s="99"/>
      <c r="TYQ117" s="99"/>
      <c r="TYR117" s="99"/>
      <c r="TYS117" s="99"/>
      <c r="TYT117" s="99"/>
      <c r="TYU117" s="99"/>
      <c r="TYV117" s="99"/>
      <c r="TYW117" s="99"/>
      <c r="TYX117" s="99"/>
      <c r="TYY117" s="99"/>
      <c r="TYZ117" s="99"/>
      <c r="TZA117" s="99"/>
      <c r="TZB117" s="99"/>
      <c r="TZC117" s="99"/>
      <c r="TZD117" s="99"/>
      <c r="TZE117" s="99"/>
      <c r="TZF117" s="99"/>
      <c r="TZG117" s="99"/>
      <c r="TZH117" s="99"/>
      <c r="TZI117" s="99"/>
      <c r="TZJ117" s="99"/>
      <c r="TZK117" s="99"/>
      <c r="TZL117" s="99"/>
      <c r="TZM117" s="99"/>
      <c r="TZN117" s="99"/>
      <c r="TZO117" s="99"/>
      <c r="TZP117" s="99"/>
      <c r="TZQ117" s="99"/>
      <c r="TZR117" s="99"/>
      <c r="TZS117" s="99"/>
      <c r="TZT117" s="99"/>
      <c r="TZU117" s="99"/>
      <c r="TZV117" s="99"/>
      <c r="TZW117" s="99"/>
      <c r="TZX117" s="99"/>
      <c r="TZY117" s="99"/>
      <c r="TZZ117" s="99"/>
      <c r="UAA117" s="99"/>
      <c r="UAB117" s="99"/>
      <c r="UAC117" s="99"/>
      <c r="UAD117" s="99"/>
      <c r="UAE117" s="99"/>
      <c r="UAF117" s="99"/>
      <c r="UAG117" s="99"/>
      <c r="UAH117" s="99"/>
      <c r="UAI117" s="99"/>
      <c r="UAJ117" s="99"/>
      <c r="UAK117" s="99"/>
      <c r="UAL117" s="99"/>
      <c r="UAM117" s="99"/>
      <c r="UAN117" s="99"/>
      <c r="UAO117" s="99"/>
      <c r="UAP117" s="99"/>
      <c r="UAQ117" s="99"/>
      <c r="UAR117" s="99"/>
      <c r="UAS117" s="99"/>
      <c r="UAT117" s="99"/>
      <c r="UAU117" s="99"/>
      <c r="UAV117" s="99"/>
      <c r="UAW117" s="99"/>
      <c r="UAX117" s="99"/>
      <c r="UAY117" s="99"/>
      <c r="UAZ117" s="99"/>
      <c r="UBA117" s="99"/>
      <c r="UBB117" s="99"/>
      <c r="UBC117" s="99"/>
      <c r="UBD117" s="99"/>
      <c r="UBE117" s="99"/>
      <c r="UBF117" s="99"/>
      <c r="UBG117" s="99"/>
      <c r="UBH117" s="99"/>
      <c r="UBI117" s="99"/>
      <c r="UBJ117" s="99"/>
      <c r="UBK117" s="99"/>
      <c r="UBL117" s="99"/>
      <c r="UBM117" s="99"/>
      <c r="UBN117" s="99"/>
      <c r="UBO117" s="99"/>
      <c r="UBP117" s="99"/>
      <c r="UBQ117" s="99"/>
      <c r="UBR117" s="99"/>
      <c r="UBS117" s="99"/>
      <c r="UBT117" s="99"/>
      <c r="UBU117" s="99"/>
      <c r="UBV117" s="99"/>
      <c r="UBW117" s="99"/>
      <c r="UBX117" s="99"/>
      <c r="UBY117" s="99"/>
      <c r="UBZ117" s="99"/>
      <c r="UCA117" s="99"/>
      <c r="UCB117" s="99"/>
      <c r="UCC117" s="99"/>
      <c r="UCD117" s="99"/>
      <c r="UCE117" s="99"/>
      <c r="UCF117" s="99"/>
      <c r="UCG117" s="99"/>
      <c r="UCH117" s="99"/>
      <c r="UCI117" s="99"/>
      <c r="UCJ117" s="99"/>
      <c r="UCK117" s="99"/>
      <c r="UCL117" s="99"/>
      <c r="UCM117" s="99"/>
      <c r="UCN117" s="99"/>
      <c r="UCO117" s="99"/>
      <c r="UCP117" s="99"/>
      <c r="UCQ117" s="99"/>
      <c r="UCR117" s="99"/>
      <c r="UCS117" s="99"/>
      <c r="UCT117" s="99"/>
      <c r="UCU117" s="99"/>
      <c r="UCV117" s="99"/>
      <c r="UCW117" s="99"/>
      <c r="UCX117" s="99"/>
      <c r="UCY117" s="99"/>
      <c r="UCZ117" s="99"/>
      <c r="UDA117" s="99"/>
      <c r="UDB117" s="99"/>
      <c r="UDC117" s="99"/>
      <c r="UDD117" s="99"/>
      <c r="UDE117" s="99"/>
      <c r="UDF117" s="99"/>
      <c r="UDG117" s="99"/>
      <c r="UDH117" s="99"/>
      <c r="UDI117" s="99"/>
      <c r="UDJ117" s="99"/>
      <c r="UDK117" s="99"/>
      <c r="UDL117" s="99"/>
      <c r="UDM117" s="99"/>
      <c r="UDN117" s="99"/>
      <c r="UDO117" s="99"/>
      <c r="UDP117" s="99"/>
      <c r="UDQ117" s="99"/>
      <c r="UDR117" s="99"/>
      <c r="UDS117" s="99"/>
      <c r="UDT117" s="99"/>
      <c r="UDU117" s="99"/>
      <c r="UDV117" s="99"/>
      <c r="UDW117" s="99"/>
      <c r="UDX117" s="99"/>
      <c r="UDY117" s="99"/>
      <c r="UDZ117" s="99"/>
      <c r="UEA117" s="99"/>
      <c r="UEB117" s="99"/>
      <c r="UEC117" s="99"/>
      <c r="UED117" s="99"/>
      <c r="UEE117" s="99"/>
      <c r="UEF117" s="99"/>
      <c r="UEG117" s="99"/>
      <c r="UEH117" s="99"/>
      <c r="UEI117" s="99"/>
      <c r="UEJ117" s="99"/>
      <c r="UEK117" s="99"/>
      <c r="UEL117" s="99"/>
      <c r="UEM117" s="99"/>
      <c r="UEN117" s="99"/>
      <c r="UEO117" s="99"/>
      <c r="UEP117" s="99"/>
      <c r="UEQ117" s="99"/>
      <c r="UER117" s="99"/>
      <c r="UES117" s="99"/>
      <c r="UET117" s="99"/>
      <c r="UEU117" s="99"/>
      <c r="UEV117" s="99"/>
      <c r="UEW117" s="99"/>
      <c r="UEX117" s="99"/>
      <c r="UEY117" s="99"/>
      <c r="UEZ117" s="99"/>
      <c r="UFA117" s="99"/>
      <c r="UFB117" s="99"/>
      <c r="UFC117" s="99"/>
      <c r="UFD117" s="99"/>
      <c r="UFE117" s="99"/>
      <c r="UFF117" s="99"/>
      <c r="UFG117" s="99"/>
      <c r="UFH117" s="99"/>
      <c r="UFI117" s="99"/>
      <c r="UFJ117" s="99"/>
      <c r="UFK117" s="99"/>
      <c r="UFL117" s="99"/>
      <c r="UFM117" s="99"/>
      <c r="UFN117" s="99"/>
      <c r="UFO117" s="99"/>
      <c r="UFP117" s="99"/>
      <c r="UFQ117" s="99"/>
      <c r="UFR117" s="99"/>
      <c r="UFS117" s="99"/>
      <c r="UFT117" s="99"/>
      <c r="UFU117" s="99"/>
      <c r="UFV117" s="99"/>
      <c r="UFW117" s="99"/>
      <c r="UFX117" s="99"/>
      <c r="UFY117" s="99"/>
      <c r="UFZ117" s="99"/>
      <c r="UGA117" s="99"/>
      <c r="UGB117" s="99"/>
      <c r="UGC117" s="99"/>
      <c r="UGD117" s="99"/>
      <c r="UGE117" s="99"/>
      <c r="UGF117" s="99"/>
      <c r="UGG117" s="99"/>
      <c r="UGH117" s="99"/>
      <c r="UGI117" s="99"/>
      <c r="UGJ117" s="99"/>
      <c r="UGK117" s="99"/>
      <c r="UGL117" s="99"/>
      <c r="UGM117" s="99"/>
      <c r="UGN117" s="99"/>
      <c r="UGO117" s="99"/>
      <c r="UGP117" s="99"/>
      <c r="UGQ117" s="99"/>
      <c r="UGR117" s="99"/>
      <c r="UGS117" s="99"/>
      <c r="UGT117" s="99"/>
      <c r="UGU117" s="99"/>
      <c r="UGV117" s="99"/>
      <c r="UGW117" s="99"/>
      <c r="UGX117" s="99"/>
      <c r="UGY117" s="99"/>
      <c r="UGZ117" s="99"/>
      <c r="UHA117" s="99"/>
      <c r="UHB117" s="99"/>
      <c r="UHC117" s="99"/>
      <c r="UHD117" s="99"/>
      <c r="UHE117" s="99"/>
      <c r="UHF117" s="99"/>
      <c r="UHG117" s="99"/>
      <c r="UHH117" s="99"/>
      <c r="UHI117" s="99"/>
      <c r="UHJ117" s="99"/>
      <c r="UHK117" s="99"/>
      <c r="UHL117" s="99"/>
      <c r="UHM117" s="99"/>
      <c r="UHN117" s="99"/>
      <c r="UHO117" s="99"/>
      <c r="UHP117" s="99"/>
      <c r="UHQ117" s="99"/>
      <c r="UHR117" s="99"/>
      <c r="UHS117" s="99"/>
      <c r="UHT117" s="99"/>
      <c r="UHU117" s="99"/>
      <c r="UHV117" s="99"/>
      <c r="UHW117" s="99"/>
      <c r="UHX117" s="99"/>
      <c r="UHY117" s="99"/>
      <c r="UHZ117" s="99"/>
      <c r="UIA117" s="99"/>
      <c r="UIB117" s="99"/>
      <c r="UIC117" s="99"/>
      <c r="UID117" s="99"/>
      <c r="UIE117" s="99"/>
      <c r="UIF117" s="99"/>
      <c r="UIG117" s="99"/>
      <c r="UIH117" s="99"/>
      <c r="UII117" s="99"/>
      <c r="UIJ117" s="99"/>
      <c r="UIK117" s="99"/>
      <c r="UIL117" s="99"/>
      <c r="UIM117" s="99"/>
      <c r="UIN117" s="99"/>
      <c r="UIO117" s="99"/>
      <c r="UIP117" s="99"/>
      <c r="UIQ117" s="99"/>
      <c r="UIR117" s="99"/>
      <c r="UIS117" s="99"/>
      <c r="UIT117" s="99"/>
      <c r="UIU117" s="99"/>
      <c r="UIV117" s="99"/>
      <c r="UIW117" s="99"/>
      <c r="UIX117" s="99"/>
      <c r="UIY117" s="99"/>
      <c r="UIZ117" s="99"/>
      <c r="UJA117" s="99"/>
      <c r="UJB117" s="99"/>
      <c r="UJC117" s="99"/>
      <c r="UJD117" s="99"/>
      <c r="UJE117" s="99"/>
      <c r="UJF117" s="99"/>
      <c r="UJG117" s="99"/>
      <c r="UJH117" s="99"/>
      <c r="UJI117" s="99"/>
      <c r="UJJ117" s="99"/>
      <c r="UJK117" s="99"/>
      <c r="UJL117" s="99"/>
      <c r="UJM117" s="99"/>
      <c r="UJN117" s="99"/>
      <c r="UJO117" s="99"/>
      <c r="UJP117" s="99"/>
      <c r="UJQ117" s="99"/>
      <c r="UJR117" s="99"/>
      <c r="UJS117" s="99"/>
      <c r="UJT117" s="99"/>
      <c r="UJU117" s="99"/>
      <c r="UJV117" s="99"/>
      <c r="UJW117" s="99"/>
      <c r="UJX117" s="99"/>
      <c r="UJY117" s="99"/>
      <c r="UJZ117" s="99"/>
      <c r="UKA117" s="99"/>
      <c r="UKB117" s="99"/>
      <c r="UKC117" s="99"/>
      <c r="UKD117" s="99"/>
      <c r="UKE117" s="99"/>
      <c r="UKF117" s="99"/>
      <c r="UKG117" s="99"/>
      <c r="UKH117" s="99"/>
      <c r="UKI117" s="99"/>
      <c r="UKJ117" s="99"/>
      <c r="UKK117" s="99"/>
      <c r="UKL117" s="99"/>
      <c r="UKM117" s="99"/>
      <c r="UKN117" s="99"/>
      <c r="UKO117" s="99"/>
      <c r="UKP117" s="99"/>
      <c r="UKQ117" s="99"/>
      <c r="UKR117" s="99"/>
      <c r="UKS117" s="99"/>
      <c r="UKT117" s="99"/>
      <c r="UKU117" s="99"/>
      <c r="UKV117" s="99"/>
      <c r="UKW117" s="99"/>
      <c r="UKX117" s="99"/>
      <c r="UKY117" s="99"/>
      <c r="UKZ117" s="99"/>
      <c r="ULA117" s="99"/>
      <c r="ULB117" s="99"/>
      <c r="ULC117" s="99"/>
      <c r="ULD117" s="99"/>
      <c r="ULE117" s="99"/>
      <c r="ULF117" s="99"/>
      <c r="ULG117" s="99"/>
      <c r="ULH117" s="99"/>
      <c r="ULI117" s="99"/>
      <c r="ULJ117" s="99"/>
      <c r="ULK117" s="99"/>
      <c r="ULL117" s="99"/>
      <c r="ULM117" s="99"/>
      <c r="ULN117" s="99"/>
      <c r="ULO117" s="99"/>
      <c r="ULP117" s="99"/>
      <c r="ULQ117" s="99"/>
      <c r="ULR117" s="99"/>
      <c r="ULS117" s="99"/>
      <c r="ULT117" s="99"/>
      <c r="ULU117" s="99"/>
      <c r="ULV117" s="99"/>
      <c r="ULW117" s="99"/>
      <c r="ULX117" s="99"/>
      <c r="ULY117" s="99"/>
      <c r="ULZ117" s="99"/>
      <c r="UMA117" s="99"/>
      <c r="UMB117" s="99"/>
      <c r="UMC117" s="99"/>
      <c r="UMD117" s="99"/>
      <c r="UME117" s="99"/>
      <c r="UMF117" s="99"/>
      <c r="UMG117" s="99"/>
      <c r="UMH117" s="99"/>
      <c r="UMI117" s="99"/>
      <c r="UMJ117" s="99"/>
      <c r="UMK117" s="99"/>
      <c r="UML117" s="99"/>
      <c r="UMM117" s="99"/>
      <c r="UMN117" s="99"/>
      <c r="UMO117" s="99"/>
      <c r="UMP117" s="99"/>
      <c r="UMQ117" s="99"/>
      <c r="UMR117" s="99"/>
      <c r="UMS117" s="99"/>
      <c r="UMT117" s="99"/>
      <c r="UMU117" s="99"/>
      <c r="UMV117" s="99"/>
      <c r="UMW117" s="99"/>
      <c r="UMX117" s="99"/>
      <c r="UMY117" s="99"/>
      <c r="UMZ117" s="99"/>
      <c r="UNA117" s="99"/>
      <c r="UNB117" s="99"/>
      <c r="UNC117" s="99"/>
      <c r="UND117" s="99"/>
      <c r="UNE117" s="99"/>
      <c r="UNF117" s="99"/>
      <c r="UNG117" s="99"/>
      <c r="UNH117" s="99"/>
      <c r="UNI117" s="99"/>
      <c r="UNJ117" s="99"/>
      <c r="UNK117" s="99"/>
      <c r="UNL117" s="99"/>
      <c r="UNM117" s="99"/>
      <c r="UNN117" s="99"/>
      <c r="UNO117" s="99"/>
      <c r="UNP117" s="99"/>
      <c r="UNQ117" s="99"/>
      <c r="UNR117" s="99"/>
      <c r="UNS117" s="99"/>
      <c r="UNT117" s="99"/>
      <c r="UNU117" s="99"/>
      <c r="UNV117" s="99"/>
      <c r="UNW117" s="99"/>
      <c r="UNX117" s="99"/>
      <c r="UNY117" s="99"/>
      <c r="UNZ117" s="99"/>
      <c r="UOA117" s="99"/>
      <c r="UOB117" s="99"/>
      <c r="UOC117" s="99"/>
      <c r="UOD117" s="99"/>
      <c r="UOE117" s="99"/>
      <c r="UOF117" s="99"/>
      <c r="UOG117" s="99"/>
      <c r="UOH117" s="99"/>
      <c r="UOI117" s="99"/>
      <c r="UOJ117" s="99"/>
      <c r="UOK117" s="99"/>
      <c r="UOL117" s="99"/>
      <c r="UOM117" s="99"/>
      <c r="UON117" s="99"/>
      <c r="UOO117" s="99"/>
      <c r="UOP117" s="99"/>
      <c r="UOQ117" s="99"/>
      <c r="UOR117" s="99"/>
      <c r="UOS117" s="99"/>
      <c r="UOT117" s="99"/>
      <c r="UOU117" s="99"/>
      <c r="UOV117" s="99"/>
      <c r="UOW117" s="99"/>
      <c r="UOX117" s="99"/>
      <c r="UOY117" s="99"/>
      <c r="UOZ117" s="99"/>
      <c r="UPA117" s="99"/>
      <c r="UPB117" s="99"/>
      <c r="UPC117" s="99"/>
      <c r="UPD117" s="99"/>
      <c r="UPE117" s="99"/>
      <c r="UPF117" s="99"/>
      <c r="UPG117" s="99"/>
      <c r="UPH117" s="99"/>
      <c r="UPI117" s="99"/>
      <c r="UPJ117" s="99"/>
      <c r="UPK117" s="99"/>
      <c r="UPL117" s="99"/>
      <c r="UPM117" s="99"/>
      <c r="UPN117" s="99"/>
      <c r="UPO117" s="99"/>
      <c r="UPP117" s="99"/>
      <c r="UPQ117" s="99"/>
      <c r="UPR117" s="99"/>
      <c r="UPS117" s="99"/>
      <c r="UPT117" s="99"/>
      <c r="UPU117" s="99"/>
      <c r="UPV117" s="99"/>
      <c r="UPW117" s="99"/>
      <c r="UPX117" s="99"/>
      <c r="UPY117" s="99"/>
      <c r="UPZ117" s="99"/>
      <c r="UQA117" s="99"/>
      <c r="UQB117" s="99"/>
      <c r="UQC117" s="99"/>
      <c r="UQD117" s="99"/>
      <c r="UQE117" s="99"/>
      <c r="UQF117" s="99"/>
      <c r="UQG117" s="99"/>
      <c r="UQH117" s="99"/>
      <c r="UQI117" s="99"/>
      <c r="UQJ117" s="99"/>
      <c r="UQK117" s="99"/>
      <c r="UQL117" s="99"/>
      <c r="UQM117" s="99"/>
      <c r="UQN117" s="99"/>
      <c r="UQO117" s="99"/>
      <c r="UQP117" s="99"/>
      <c r="UQQ117" s="99"/>
      <c r="UQR117" s="99"/>
      <c r="UQS117" s="99"/>
      <c r="UQT117" s="99"/>
      <c r="UQU117" s="99"/>
      <c r="UQV117" s="99"/>
      <c r="UQW117" s="99"/>
      <c r="UQX117" s="99"/>
      <c r="UQY117" s="99"/>
      <c r="UQZ117" s="99"/>
      <c r="URA117" s="99"/>
      <c r="URB117" s="99"/>
      <c r="URC117" s="99"/>
      <c r="URD117" s="99"/>
      <c r="URE117" s="99"/>
      <c r="URF117" s="99"/>
      <c r="URG117" s="99"/>
      <c r="URH117" s="99"/>
      <c r="URI117" s="99"/>
      <c r="URJ117" s="99"/>
      <c r="URK117" s="99"/>
      <c r="URL117" s="99"/>
      <c r="URM117" s="99"/>
      <c r="URN117" s="99"/>
      <c r="URO117" s="99"/>
      <c r="URP117" s="99"/>
      <c r="URQ117" s="99"/>
      <c r="URR117" s="99"/>
      <c r="URS117" s="99"/>
      <c r="URT117" s="99"/>
      <c r="URU117" s="99"/>
      <c r="URV117" s="99"/>
      <c r="URW117" s="99"/>
      <c r="URX117" s="99"/>
      <c r="URY117" s="99"/>
      <c r="URZ117" s="99"/>
      <c r="USA117" s="99"/>
      <c r="USB117" s="99"/>
      <c r="USC117" s="99"/>
      <c r="USD117" s="99"/>
      <c r="USE117" s="99"/>
      <c r="USF117" s="99"/>
      <c r="USG117" s="99"/>
      <c r="USH117" s="99"/>
      <c r="USI117" s="99"/>
      <c r="USJ117" s="99"/>
      <c r="USK117" s="99"/>
      <c r="USL117" s="99"/>
      <c r="USM117" s="99"/>
      <c r="USN117" s="99"/>
      <c r="USO117" s="99"/>
      <c r="USP117" s="99"/>
      <c r="USQ117" s="99"/>
      <c r="USR117" s="99"/>
      <c r="USS117" s="99"/>
      <c r="UST117" s="99"/>
      <c r="USU117" s="99"/>
      <c r="USV117" s="99"/>
      <c r="USW117" s="99"/>
      <c r="USX117" s="99"/>
      <c r="USY117" s="99"/>
      <c r="USZ117" s="99"/>
      <c r="UTA117" s="99"/>
      <c r="UTB117" s="99"/>
      <c r="UTC117" s="99"/>
      <c r="UTD117" s="99"/>
      <c r="UTE117" s="99"/>
      <c r="UTF117" s="99"/>
      <c r="UTG117" s="99"/>
      <c r="UTH117" s="99"/>
      <c r="UTI117" s="99"/>
      <c r="UTJ117" s="99"/>
      <c r="UTK117" s="99"/>
      <c r="UTL117" s="99"/>
      <c r="UTM117" s="99"/>
      <c r="UTN117" s="99"/>
      <c r="UTO117" s="99"/>
      <c r="UTP117" s="99"/>
      <c r="UTQ117" s="99"/>
      <c r="UTR117" s="99"/>
      <c r="UTS117" s="99"/>
      <c r="UTT117" s="99"/>
      <c r="UTU117" s="99"/>
      <c r="UTV117" s="99"/>
      <c r="UTW117" s="99"/>
      <c r="UTX117" s="99"/>
      <c r="UTY117" s="99"/>
      <c r="UTZ117" s="99"/>
      <c r="UUA117" s="99"/>
      <c r="UUB117" s="99"/>
      <c r="UUC117" s="99"/>
      <c r="UUD117" s="99"/>
      <c r="UUE117" s="99"/>
      <c r="UUF117" s="99"/>
      <c r="UUG117" s="99"/>
      <c r="UUH117" s="99"/>
      <c r="UUI117" s="99"/>
      <c r="UUJ117" s="99"/>
      <c r="UUK117" s="99"/>
      <c r="UUL117" s="99"/>
      <c r="UUM117" s="99"/>
      <c r="UUN117" s="99"/>
      <c r="UUO117" s="99"/>
      <c r="UUP117" s="99"/>
      <c r="UUQ117" s="99"/>
      <c r="UUR117" s="99"/>
      <c r="UUS117" s="99"/>
      <c r="UUT117" s="99"/>
      <c r="UUU117" s="99"/>
      <c r="UUV117" s="99"/>
      <c r="UUW117" s="99"/>
      <c r="UUX117" s="99"/>
      <c r="UUY117" s="99"/>
      <c r="UUZ117" s="99"/>
      <c r="UVA117" s="99"/>
      <c r="UVB117" s="99"/>
      <c r="UVC117" s="99"/>
      <c r="UVD117" s="99"/>
      <c r="UVE117" s="99"/>
      <c r="UVF117" s="99"/>
      <c r="UVG117" s="99"/>
      <c r="UVH117" s="99"/>
      <c r="UVI117" s="99"/>
      <c r="UVJ117" s="99"/>
      <c r="UVK117" s="99"/>
      <c r="UVL117" s="99"/>
      <c r="UVM117" s="99"/>
      <c r="UVN117" s="99"/>
      <c r="UVO117" s="99"/>
      <c r="UVP117" s="99"/>
      <c r="UVQ117" s="99"/>
      <c r="UVR117" s="99"/>
      <c r="UVS117" s="99"/>
      <c r="UVT117" s="99"/>
      <c r="UVU117" s="99"/>
      <c r="UVV117" s="99"/>
      <c r="UVW117" s="99"/>
      <c r="UVX117" s="99"/>
      <c r="UVY117" s="99"/>
      <c r="UVZ117" s="99"/>
      <c r="UWA117" s="99"/>
      <c r="UWB117" s="99"/>
      <c r="UWC117" s="99"/>
      <c r="UWD117" s="99"/>
      <c r="UWE117" s="99"/>
      <c r="UWF117" s="99"/>
      <c r="UWG117" s="99"/>
      <c r="UWH117" s="99"/>
      <c r="UWI117" s="99"/>
      <c r="UWJ117" s="99"/>
      <c r="UWK117" s="99"/>
      <c r="UWL117" s="99"/>
      <c r="UWM117" s="99"/>
      <c r="UWN117" s="99"/>
      <c r="UWO117" s="99"/>
      <c r="UWP117" s="99"/>
      <c r="UWQ117" s="99"/>
      <c r="UWR117" s="99"/>
      <c r="UWS117" s="99"/>
      <c r="UWT117" s="99"/>
      <c r="UWU117" s="99"/>
      <c r="UWV117" s="99"/>
      <c r="UWW117" s="99"/>
      <c r="UWX117" s="99"/>
      <c r="UWY117" s="99"/>
      <c r="UWZ117" s="99"/>
      <c r="UXA117" s="99"/>
      <c r="UXB117" s="99"/>
      <c r="UXC117" s="99"/>
      <c r="UXD117" s="99"/>
      <c r="UXE117" s="99"/>
      <c r="UXF117" s="99"/>
      <c r="UXG117" s="99"/>
      <c r="UXH117" s="99"/>
      <c r="UXI117" s="99"/>
      <c r="UXJ117" s="99"/>
      <c r="UXK117" s="99"/>
      <c r="UXL117" s="99"/>
      <c r="UXM117" s="99"/>
      <c r="UXN117" s="99"/>
      <c r="UXO117" s="99"/>
      <c r="UXP117" s="99"/>
      <c r="UXQ117" s="99"/>
      <c r="UXR117" s="99"/>
      <c r="UXS117" s="99"/>
      <c r="UXT117" s="99"/>
      <c r="UXU117" s="99"/>
      <c r="UXV117" s="99"/>
      <c r="UXW117" s="99"/>
      <c r="UXX117" s="99"/>
      <c r="UXY117" s="99"/>
      <c r="UXZ117" s="99"/>
      <c r="UYA117" s="99"/>
      <c r="UYB117" s="99"/>
      <c r="UYC117" s="99"/>
      <c r="UYD117" s="99"/>
      <c r="UYE117" s="99"/>
      <c r="UYF117" s="99"/>
      <c r="UYG117" s="99"/>
      <c r="UYH117" s="99"/>
      <c r="UYI117" s="99"/>
      <c r="UYJ117" s="99"/>
      <c r="UYK117" s="99"/>
      <c r="UYL117" s="99"/>
      <c r="UYM117" s="99"/>
      <c r="UYN117" s="99"/>
      <c r="UYO117" s="99"/>
      <c r="UYP117" s="99"/>
      <c r="UYQ117" s="99"/>
      <c r="UYR117" s="99"/>
      <c r="UYS117" s="99"/>
      <c r="UYT117" s="99"/>
      <c r="UYU117" s="99"/>
      <c r="UYV117" s="99"/>
      <c r="UYW117" s="99"/>
      <c r="UYX117" s="99"/>
      <c r="UYY117" s="99"/>
      <c r="UYZ117" s="99"/>
      <c r="UZA117" s="99"/>
      <c r="UZB117" s="99"/>
      <c r="UZC117" s="99"/>
      <c r="UZD117" s="99"/>
      <c r="UZE117" s="99"/>
      <c r="UZF117" s="99"/>
      <c r="UZG117" s="99"/>
      <c r="UZH117" s="99"/>
      <c r="UZI117" s="99"/>
      <c r="UZJ117" s="99"/>
      <c r="UZK117" s="99"/>
      <c r="UZL117" s="99"/>
      <c r="UZM117" s="99"/>
      <c r="UZN117" s="99"/>
      <c r="UZO117" s="99"/>
      <c r="UZP117" s="99"/>
      <c r="UZQ117" s="99"/>
      <c r="UZR117" s="99"/>
      <c r="UZS117" s="99"/>
      <c r="UZT117" s="99"/>
      <c r="UZU117" s="99"/>
      <c r="UZV117" s="99"/>
      <c r="UZW117" s="99"/>
      <c r="UZX117" s="99"/>
      <c r="UZY117" s="99"/>
      <c r="UZZ117" s="99"/>
      <c r="VAA117" s="99"/>
      <c r="VAB117" s="99"/>
      <c r="VAC117" s="99"/>
      <c r="VAD117" s="99"/>
      <c r="VAE117" s="99"/>
      <c r="VAF117" s="99"/>
      <c r="VAG117" s="99"/>
      <c r="VAH117" s="99"/>
      <c r="VAI117" s="99"/>
      <c r="VAJ117" s="99"/>
      <c r="VAK117" s="99"/>
      <c r="VAL117" s="99"/>
      <c r="VAM117" s="99"/>
      <c r="VAN117" s="99"/>
      <c r="VAO117" s="99"/>
      <c r="VAP117" s="99"/>
      <c r="VAQ117" s="99"/>
      <c r="VAR117" s="99"/>
      <c r="VAS117" s="99"/>
      <c r="VAT117" s="99"/>
      <c r="VAU117" s="99"/>
      <c r="VAV117" s="99"/>
      <c r="VAW117" s="99"/>
      <c r="VAX117" s="99"/>
      <c r="VAY117" s="99"/>
      <c r="VAZ117" s="99"/>
      <c r="VBA117" s="99"/>
      <c r="VBB117" s="99"/>
      <c r="VBC117" s="99"/>
      <c r="VBD117" s="99"/>
      <c r="VBE117" s="99"/>
      <c r="VBF117" s="99"/>
      <c r="VBG117" s="99"/>
      <c r="VBH117" s="99"/>
      <c r="VBI117" s="99"/>
      <c r="VBJ117" s="99"/>
      <c r="VBK117" s="99"/>
      <c r="VBL117" s="99"/>
      <c r="VBM117" s="99"/>
      <c r="VBN117" s="99"/>
      <c r="VBO117" s="99"/>
      <c r="VBP117" s="99"/>
      <c r="VBQ117" s="99"/>
      <c r="VBR117" s="99"/>
      <c r="VBS117" s="99"/>
      <c r="VBT117" s="99"/>
      <c r="VBU117" s="99"/>
      <c r="VBV117" s="99"/>
      <c r="VBW117" s="99"/>
      <c r="VBX117" s="99"/>
      <c r="VBY117" s="99"/>
      <c r="VBZ117" s="99"/>
      <c r="VCA117" s="99"/>
      <c r="VCB117" s="99"/>
      <c r="VCC117" s="99"/>
      <c r="VCD117" s="99"/>
      <c r="VCE117" s="99"/>
      <c r="VCF117" s="99"/>
      <c r="VCG117" s="99"/>
      <c r="VCH117" s="99"/>
      <c r="VCI117" s="99"/>
      <c r="VCJ117" s="99"/>
      <c r="VCK117" s="99"/>
      <c r="VCL117" s="99"/>
      <c r="VCM117" s="99"/>
      <c r="VCN117" s="99"/>
      <c r="VCO117" s="99"/>
      <c r="VCP117" s="99"/>
      <c r="VCQ117" s="99"/>
      <c r="VCR117" s="99"/>
      <c r="VCS117" s="99"/>
      <c r="VCT117" s="99"/>
      <c r="VCU117" s="99"/>
      <c r="VCV117" s="99"/>
      <c r="VCW117" s="99"/>
      <c r="VCX117" s="99"/>
      <c r="VCY117" s="99"/>
      <c r="VCZ117" s="99"/>
      <c r="VDA117" s="99"/>
      <c r="VDB117" s="99"/>
      <c r="VDC117" s="99"/>
      <c r="VDD117" s="99"/>
      <c r="VDE117" s="99"/>
      <c r="VDF117" s="99"/>
      <c r="VDG117" s="99"/>
      <c r="VDH117" s="99"/>
      <c r="VDI117" s="99"/>
      <c r="VDJ117" s="99"/>
      <c r="VDK117" s="99"/>
      <c r="VDL117" s="99"/>
      <c r="VDM117" s="99"/>
      <c r="VDN117" s="99"/>
      <c r="VDO117" s="99"/>
      <c r="VDP117" s="99"/>
      <c r="VDQ117" s="99"/>
      <c r="VDR117" s="99"/>
      <c r="VDS117" s="99"/>
      <c r="VDT117" s="99"/>
      <c r="VDU117" s="99"/>
      <c r="VDV117" s="99"/>
      <c r="VDW117" s="99"/>
      <c r="VDX117" s="99"/>
      <c r="VDY117" s="99"/>
      <c r="VDZ117" s="99"/>
      <c r="VEA117" s="99"/>
      <c r="VEB117" s="99"/>
      <c r="VEC117" s="99"/>
      <c r="VED117" s="99"/>
      <c r="VEE117" s="99"/>
      <c r="VEF117" s="99"/>
      <c r="VEG117" s="99"/>
      <c r="VEH117" s="99"/>
      <c r="VEI117" s="99"/>
      <c r="VEJ117" s="99"/>
      <c r="VEK117" s="99"/>
      <c r="VEL117" s="99"/>
      <c r="VEM117" s="99"/>
      <c r="VEN117" s="99"/>
      <c r="VEO117" s="99"/>
      <c r="VEP117" s="99"/>
      <c r="VEQ117" s="99"/>
      <c r="VER117" s="99"/>
      <c r="VES117" s="99"/>
      <c r="VET117" s="99"/>
      <c r="VEU117" s="99"/>
      <c r="VEV117" s="99"/>
      <c r="VEW117" s="99"/>
      <c r="VEX117" s="99"/>
      <c r="VEY117" s="99"/>
      <c r="VEZ117" s="99"/>
      <c r="VFA117" s="99"/>
      <c r="VFB117" s="99"/>
      <c r="VFC117" s="99"/>
      <c r="VFD117" s="99"/>
      <c r="VFE117" s="99"/>
      <c r="VFF117" s="99"/>
      <c r="VFG117" s="99"/>
      <c r="VFH117" s="99"/>
      <c r="VFI117" s="99"/>
      <c r="VFJ117" s="99"/>
      <c r="VFK117" s="99"/>
      <c r="VFL117" s="99"/>
      <c r="VFM117" s="99"/>
      <c r="VFN117" s="99"/>
      <c r="VFO117" s="99"/>
      <c r="VFP117" s="99"/>
      <c r="VFQ117" s="99"/>
      <c r="VFR117" s="99"/>
      <c r="VFS117" s="99"/>
      <c r="VFT117" s="99"/>
      <c r="VFU117" s="99"/>
      <c r="VFV117" s="99"/>
      <c r="VFW117" s="99"/>
      <c r="VFX117" s="99"/>
      <c r="VFY117" s="99"/>
      <c r="VFZ117" s="99"/>
      <c r="VGA117" s="99"/>
      <c r="VGB117" s="99"/>
      <c r="VGC117" s="99"/>
      <c r="VGD117" s="99"/>
      <c r="VGE117" s="99"/>
      <c r="VGF117" s="99"/>
      <c r="VGG117" s="99"/>
      <c r="VGH117" s="99"/>
      <c r="VGI117" s="99"/>
      <c r="VGJ117" s="99"/>
      <c r="VGK117" s="99"/>
      <c r="VGL117" s="99"/>
      <c r="VGM117" s="99"/>
      <c r="VGN117" s="99"/>
      <c r="VGO117" s="99"/>
      <c r="VGP117" s="99"/>
      <c r="VGQ117" s="99"/>
      <c r="VGR117" s="99"/>
      <c r="VGS117" s="99"/>
      <c r="VGT117" s="99"/>
      <c r="VGU117" s="99"/>
      <c r="VGV117" s="99"/>
      <c r="VGW117" s="99"/>
      <c r="VGX117" s="99"/>
      <c r="VGY117" s="99"/>
      <c r="VGZ117" s="99"/>
      <c r="VHA117" s="99"/>
      <c r="VHB117" s="99"/>
      <c r="VHC117" s="99"/>
      <c r="VHD117" s="99"/>
      <c r="VHE117" s="99"/>
      <c r="VHF117" s="99"/>
      <c r="VHG117" s="99"/>
      <c r="VHH117" s="99"/>
      <c r="VHI117" s="99"/>
      <c r="VHJ117" s="99"/>
      <c r="VHK117" s="99"/>
      <c r="VHL117" s="99"/>
      <c r="VHM117" s="99"/>
      <c r="VHN117" s="99"/>
      <c r="VHO117" s="99"/>
      <c r="VHP117" s="99"/>
      <c r="VHQ117" s="99"/>
      <c r="VHR117" s="99"/>
      <c r="VHS117" s="99"/>
      <c r="VHT117" s="99"/>
      <c r="VHU117" s="99"/>
      <c r="VHV117" s="99"/>
      <c r="VHW117" s="99"/>
      <c r="VHX117" s="99"/>
      <c r="VHY117" s="99"/>
      <c r="VHZ117" s="99"/>
      <c r="VIA117" s="99"/>
      <c r="VIB117" s="99"/>
      <c r="VIC117" s="99"/>
      <c r="VID117" s="99"/>
      <c r="VIE117" s="99"/>
      <c r="VIF117" s="99"/>
      <c r="VIG117" s="99"/>
      <c r="VIH117" s="99"/>
      <c r="VII117" s="99"/>
      <c r="VIJ117" s="99"/>
      <c r="VIK117" s="99"/>
      <c r="VIL117" s="99"/>
      <c r="VIM117" s="99"/>
      <c r="VIN117" s="99"/>
      <c r="VIO117" s="99"/>
      <c r="VIP117" s="99"/>
      <c r="VIQ117" s="99"/>
      <c r="VIR117" s="99"/>
      <c r="VIS117" s="99"/>
      <c r="VIT117" s="99"/>
      <c r="VIU117" s="99"/>
      <c r="VIV117" s="99"/>
      <c r="VIW117" s="99"/>
      <c r="VIX117" s="99"/>
      <c r="VIY117" s="99"/>
      <c r="VIZ117" s="99"/>
      <c r="VJA117" s="99"/>
      <c r="VJB117" s="99"/>
      <c r="VJC117" s="99"/>
      <c r="VJD117" s="99"/>
      <c r="VJE117" s="99"/>
      <c r="VJF117" s="99"/>
      <c r="VJG117" s="99"/>
      <c r="VJH117" s="99"/>
      <c r="VJI117" s="99"/>
      <c r="VJJ117" s="99"/>
      <c r="VJK117" s="99"/>
      <c r="VJL117" s="99"/>
      <c r="VJM117" s="99"/>
      <c r="VJN117" s="99"/>
      <c r="VJO117" s="99"/>
      <c r="VJP117" s="99"/>
      <c r="VJQ117" s="99"/>
      <c r="VJR117" s="99"/>
      <c r="VJS117" s="99"/>
      <c r="VJT117" s="99"/>
      <c r="VJU117" s="99"/>
      <c r="VJV117" s="99"/>
      <c r="VJW117" s="99"/>
      <c r="VJX117" s="99"/>
      <c r="VJY117" s="99"/>
      <c r="VJZ117" s="99"/>
      <c r="VKA117" s="99"/>
      <c r="VKB117" s="99"/>
      <c r="VKC117" s="99"/>
      <c r="VKD117" s="99"/>
      <c r="VKE117" s="99"/>
      <c r="VKF117" s="99"/>
      <c r="VKG117" s="99"/>
      <c r="VKH117" s="99"/>
      <c r="VKI117" s="99"/>
      <c r="VKJ117" s="99"/>
      <c r="VKK117" s="99"/>
      <c r="VKL117" s="99"/>
      <c r="VKM117" s="99"/>
      <c r="VKN117" s="99"/>
      <c r="VKO117" s="99"/>
      <c r="VKP117" s="99"/>
      <c r="VKQ117" s="99"/>
      <c r="VKR117" s="99"/>
      <c r="VKS117" s="99"/>
      <c r="VKT117" s="99"/>
      <c r="VKU117" s="99"/>
      <c r="VKV117" s="99"/>
      <c r="VKW117" s="99"/>
      <c r="VKX117" s="99"/>
      <c r="VKY117" s="99"/>
      <c r="VKZ117" s="99"/>
      <c r="VLA117" s="99"/>
      <c r="VLB117" s="99"/>
      <c r="VLC117" s="99"/>
      <c r="VLD117" s="99"/>
      <c r="VLE117" s="99"/>
      <c r="VLF117" s="99"/>
      <c r="VLG117" s="99"/>
      <c r="VLH117" s="99"/>
      <c r="VLI117" s="99"/>
      <c r="VLJ117" s="99"/>
      <c r="VLK117" s="99"/>
      <c r="VLL117" s="99"/>
      <c r="VLM117" s="99"/>
      <c r="VLN117" s="99"/>
      <c r="VLO117" s="99"/>
      <c r="VLP117" s="99"/>
      <c r="VLQ117" s="99"/>
      <c r="VLR117" s="99"/>
      <c r="VLS117" s="99"/>
      <c r="VLT117" s="99"/>
      <c r="VLU117" s="99"/>
      <c r="VLV117" s="99"/>
      <c r="VLW117" s="99"/>
      <c r="VLX117" s="99"/>
      <c r="VLY117" s="99"/>
      <c r="VLZ117" s="99"/>
      <c r="VMA117" s="99"/>
      <c r="VMB117" s="99"/>
      <c r="VMC117" s="99"/>
      <c r="VMD117" s="99"/>
      <c r="VME117" s="99"/>
      <c r="VMF117" s="99"/>
      <c r="VMG117" s="99"/>
      <c r="VMH117" s="99"/>
      <c r="VMI117" s="99"/>
      <c r="VMJ117" s="99"/>
      <c r="VMK117" s="99"/>
      <c r="VML117" s="99"/>
      <c r="VMM117" s="99"/>
      <c r="VMN117" s="99"/>
      <c r="VMO117" s="99"/>
      <c r="VMP117" s="99"/>
      <c r="VMQ117" s="99"/>
      <c r="VMR117" s="99"/>
      <c r="VMS117" s="99"/>
      <c r="VMT117" s="99"/>
      <c r="VMU117" s="99"/>
      <c r="VMV117" s="99"/>
      <c r="VMW117" s="99"/>
      <c r="VMX117" s="99"/>
      <c r="VMY117" s="99"/>
      <c r="VMZ117" s="99"/>
      <c r="VNA117" s="99"/>
      <c r="VNB117" s="99"/>
      <c r="VNC117" s="99"/>
      <c r="VND117" s="99"/>
      <c r="VNE117" s="99"/>
      <c r="VNF117" s="99"/>
      <c r="VNG117" s="99"/>
      <c r="VNH117" s="99"/>
      <c r="VNI117" s="99"/>
      <c r="VNJ117" s="99"/>
      <c r="VNK117" s="99"/>
      <c r="VNL117" s="99"/>
      <c r="VNM117" s="99"/>
      <c r="VNN117" s="99"/>
      <c r="VNO117" s="99"/>
      <c r="VNP117" s="99"/>
      <c r="VNQ117" s="99"/>
      <c r="VNR117" s="99"/>
      <c r="VNS117" s="99"/>
      <c r="VNT117" s="99"/>
      <c r="VNU117" s="99"/>
      <c r="VNV117" s="99"/>
      <c r="VNW117" s="99"/>
      <c r="VNX117" s="99"/>
      <c r="VNY117" s="99"/>
      <c r="VNZ117" s="99"/>
      <c r="VOA117" s="99"/>
      <c r="VOB117" s="99"/>
      <c r="VOC117" s="99"/>
      <c r="VOD117" s="99"/>
      <c r="VOE117" s="99"/>
      <c r="VOF117" s="99"/>
      <c r="VOG117" s="99"/>
      <c r="VOH117" s="99"/>
      <c r="VOI117" s="99"/>
      <c r="VOJ117" s="99"/>
      <c r="VOK117" s="99"/>
      <c r="VOL117" s="99"/>
      <c r="VOM117" s="99"/>
      <c r="VON117" s="99"/>
      <c r="VOO117" s="99"/>
      <c r="VOP117" s="99"/>
      <c r="VOQ117" s="99"/>
      <c r="VOR117" s="99"/>
      <c r="VOS117" s="99"/>
      <c r="VOT117" s="99"/>
      <c r="VOU117" s="99"/>
      <c r="VOV117" s="99"/>
      <c r="VOW117" s="99"/>
      <c r="VOX117" s="99"/>
      <c r="VOY117" s="99"/>
      <c r="VOZ117" s="99"/>
      <c r="VPA117" s="99"/>
      <c r="VPB117" s="99"/>
      <c r="VPC117" s="99"/>
      <c r="VPD117" s="99"/>
      <c r="VPE117" s="99"/>
      <c r="VPF117" s="99"/>
      <c r="VPG117" s="99"/>
      <c r="VPH117" s="99"/>
      <c r="VPI117" s="99"/>
      <c r="VPJ117" s="99"/>
      <c r="VPK117" s="99"/>
      <c r="VPL117" s="99"/>
      <c r="VPM117" s="99"/>
      <c r="VPN117" s="99"/>
      <c r="VPO117" s="99"/>
      <c r="VPP117" s="99"/>
      <c r="VPQ117" s="99"/>
      <c r="VPR117" s="99"/>
      <c r="VPS117" s="99"/>
      <c r="VPT117" s="99"/>
      <c r="VPU117" s="99"/>
      <c r="VPV117" s="99"/>
      <c r="VPW117" s="99"/>
      <c r="VPX117" s="99"/>
      <c r="VPY117" s="99"/>
      <c r="VPZ117" s="99"/>
      <c r="VQA117" s="99"/>
      <c r="VQB117" s="99"/>
      <c r="VQC117" s="99"/>
      <c r="VQD117" s="99"/>
      <c r="VQE117" s="99"/>
      <c r="VQF117" s="99"/>
      <c r="VQG117" s="99"/>
      <c r="VQH117" s="99"/>
      <c r="VQI117" s="99"/>
      <c r="VQJ117" s="99"/>
      <c r="VQK117" s="99"/>
      <c r="VQL117" s="99"/>
      <c r="VQM117" s="99"/>
      <c r="VQN117" s="99"/>
      <c r="VQO117" s="99"/>
      <c r="VQP117" s="99"/>
      <c r="VQQ117" s="99"/>
      <c r="VQR117" s="99"/>
      <c r="VQS117" s="99"/>
      <c r="VQT117" s="99"/>
      <c r="VQU117" s="99"/>
      <c r="VQV117" s="99"/>
      <c r="VQW117" s="99"/>
      <c r="VQX117" s="99"/>
      <c r="VQY117" s="99"/>
      <c r="VQZ117" s="99"/>
      <c r="VRA117" s="99"/>
      <c r="VRB117" s="99"/>
      <c r="VRC117" s="99"/>
      <c r="VRD117" s="99"/>
      <c r="VRE117" s="99"/>
      <c r="VRF117" s="99"/>
      <c r="VRG117" s="99"/>
      <c r="VRH117" s="99"/>
      <c r="VRI117" s="99"/>
      <c r="VRJ117" s="99"/>
      <c r="VRK117" s="99"/>
      <c r="VRL117" s="99"/>
      <c r="VRM117" s="99"/>
      <c r="VRN117" s="99"/>
      <c r="VRO117" s="99"/>
      <c r="VRP117" s="99"/>
      <c r="VRQ117" s="99"/>
      <c r="VRR117" s="99"/>
      <c r="VRS117" s="99"/>
      <c r="VRT117" s="99"/>
      <c r="VRU117" s="99"/>
      <c r="VRV117" s="99"/>
      <c r="VRW117" s="99"/>
      <c r="VRX117" s="99"/>
      <c r="VRY117" s="99"/>
      <c r="VRZ117" s="99"/>
      <c r="VSA117" s="99"/>
      <c r="VSB117" s="99"/>
      <c r="VSC117" s="99"/>
      <c r="VSD117" s="99"/>
      <c r="VSE117" s="99"/>
      <c r="VSF117" s="99"/>
      <c r="VSG117" s="99"/>
      <c r="VSH117" s="99"/>
      <c r="VSI117" s="99"/>
      <c r="VSJ117" s="99"/>
      <c r="VSK117" s="99"/>
      <c r="VSL117" s="99"/>
      <c r="VSM117" s="99"/>
      <c r="VSN117" s="99"/>
      <c r="VSO117" s="99"/>
      <c r="VSP117" s="99"/>
      <c r="VSQ117" s="99"/>
      <c r="VSR117" s="99"/>
      <c r="VSS117" s="99"/>
      <c r="VST117" s="99"/>
      <c r="VSU117" s="99"/>
      <c r="VSV117" s="99"/>
      <c r="VSW117" s="99"/>
      <c r="VSX117" s="99"/>
      <c r="VSY117" s="99"/>
      <c r="VSZ117" s="99"/>
      <c r="VTA117" s="99"/>
      <c r="VTB117" s="99"/>
      <c r="VTC117" s="99"/>
      <c r="VTD117" s="99"/>
      <c r="VTE117" s="99"/>
      <c r="VTF117" s="99"/>
      <c r="VTG117" s="99"/>
      <c r="VTH117" s="99"/>
      <c r="VTI117" s="99"/>
      <c r="VTJ117" s="99"/>
      <c r="VTK117" s="99"/>
      <c r="VTL117" s="99"/>
      <c r="VTM117" s="99"/>
      <c r="VTN117" s="99"/>
      <c r="VTO117" s="99"/>
      <c r="VTP117" s="99"/>
      <c r="VTQ117" s="99"/>
      <c r="VTR117" s="99"/>
      <c r="VTS117" s="99"/>
      <c r="VTT117" s="99"/>
      <c r="VTU117" s="99"/>
      <c r="VTV117" s="99"/>
      <c r="VTW117" s="99"/>
      <c r="VTX117" s="99"/>
      <c r="VTY117" s="99"/>
      <c r="VTZ117" s="99"/>
      <c r="VUA117" s="99"/>
      <c r="VUB117" s="99"/>
      <c r="VUC117" s="99"/>
      <c r="VUD117" s="99"/>
      <c r="VUE117" s="99"/>
      <c r="VUF117" s="99"/>
      <c r="VUG117" s="99"/>
      <c r="VUH117" s="99"/>
      <c r="VUI117" s="99"/>
      <c r="VUJ117" s="99"/>
      <c r="VUK117" s="99"/>
      <c r="VUL117" s="99"/>
      <c r="VUM117" s="99"/>
      <c r="VUN117" s="99"/>
      <c r="VUO117" s="99"/>
      <c r="VUP117" s="99"/>
      <c r="VUQ117" s="99"/>
      <c r="VUR117" s="99"/>
      <c r="VUS117" s="99"/>
      <c r="VUT117" s="99"/>
      <c r="VUU117" s="99"/>
      <c r="VUV117" s="99"/>
      <c r="VUW117" s="99"/>
      <c r="VUX117" s="99"/>
      <c r="VUY117" s="99"/>
      <c r="VUZ117" s="99"/>
      <c r="VVA117" s="99"/>
      <c r="VVB117" s="99"/>
      <c r="VVC117" s="99"/>
      <c r="VVD117" s="99"/>
      <c r="VVE117" s="99"/>
      <c r="VVF117" s="99"/>
      <c r="VVG117" s="99"/>
      <c r="VVH117" s="99"/>
      <c r="VVI117" s="99"/>
      <c r="VVJ117" s="99"/>
      <c r="VVK117" s="99"/>
      <c r="VVL117" s="99"/>
      <c r="VVM117" s="99"/>
      <c r="VVN117" s="99"/>
      <c r="VVO117" s="99"/>
      <c r="VVP117" s="99"/>
      <c r="VVQ117" s="99"/>
      <c r="VVR117" s="99"/>
      <c r="VVS117" s="99"/>
      <c r="VVT117" s="99"/>
      <c r="VVU117" s="99"/>
      <c r="VVV117" s="99"/>
      <c r="VVW117" s="99"/>
      <c r="VVX117" s="99"/>
      <c r="VVY117" s="99"/>
      <c r="VVZ117" s="99"/>
      <c r="VWA117" s="99"/>
      <c r="VWB117" s="99"/>
      <c r="VWC117" s="99"/>
      <c r="VWD117" s="99"/>
      <c r="VWE117" s="99"/>
      <c r="VWF117" s="99"/>
      <c r="VWG117" s="99"/>
      <c r="VWH117" s="99"/>
      <c r="VWI117" s="99"/>
      <c r="VWJ117" s="99"/>
      <c r="VWK117" s="99"/>
      <c r="VWL117" s="99"/>
      <c r="VWM117" s="99"/>
      <c r="VWN117" s="99"/>
      <c r="VWO117" s="99"/>
      <c r="VWP117" s="99"/>
      <c r="VWQ117" s="99"/>
      <c r="VWR117" s="99"/>
      <c r="VWS117" s="99"/>
      <c r="VWT117" s="99"/>
      <c r="VWU117" s="99"/>
      <c r="VWV117" s="99"/>
      <c r="VWW117" s="99"/>
      <c r="VWX117" s="99"/>
      <c r="VWY117" s="99"/>
      <c r="VWZ117" s="99"/>
      <c r="VXA117" s="99"/>
      <c r="VXB117" s="99"/>
      <c r="VXC117" s="99"/>
      <c r="VXD117" s="99"/>
      <c r="VXE117" s="99"/>
      <c r="VXF117" s="99"/>
      <c r="VXG117" s="99"/>
      <c r="VXH117" s="99"/>
      <c r="VXI117" s="99"/>
      <c r="VXJ117" s="99"/>
      <c r="VXK117" s="99"/>
      <c r="VXL117" s="99"/>
      <c r="VXM117" s="99"/>
      <c r="VXN117" s="99"/>
      <c r="VXO117" s="99"/>
      <c r="VXP117" s="99"/>
      <c r="VXQ117" s="99"/>
      <c r="VXR117" s="99"/>
      <c r="VXS117" s="99"/>
      <c r="VXT117" s="99"/>
      <c r="VXU117" s="99"/>
      <c r="VXV117" s="99"/>
      <c r="VXW117" s="99"/>
      <c r="VXX117" s="99"/>
      <c r="VXY117" s="99"/>
      <c r="VXZ117" s="99"/>
      <c r="VYA117" s="99"/>
      <c r="VYB117" s="99"/>
      <c r="VYC117" s="99"/>
      <c r="VYD117" s="99"/>
      <c r="VYE117" s="99"/>
      <c r="VYF117" s="99"/>
      <c r="VYG117" s="99"/>
      <c r="VYH117" s="99"/>
      <c r="VYI117" s="99"/>
      <c r="VYJ117" s="99"/>
      <c r="VYK117" s="99"/>
      <c r="VYL117" s="99"/>
      <c r="VYM117" s="99"/>
      <c r="VYN117" s="99"/>
      <c r="VYO117" s="99"/>
      <c r="VYP117" s="99"/>
      <c r="VYQ117" s="99"/>
      <c r="VYR117" s="99"/>
      <c r="VYS117" s="99"/>
      <c r="VYT117" s="99"/>
      <c r="VYU117" s="99"/>
      <c r="VYV117" s="99"/>
      <c r="VYW117" s="99"/>
      <c r="VYX117" s="99"/>
      <c r="VYY117" s="99"/>
      <c r="VYZ117" s="99"/>
      <c r="VZA117" s="99"/>
      <c r="VZB117" s="99"/>
      <c r="VZC117" s="99"/>
      <c r="VZD117" s="99"/>
      <c r="VZE117" s="99"/>
      <c r="VZF117" s="99"/>
      <c r="VZG117" s="99"/>
      <c r="VZH117" s="99"/>
      <c r="VZI117" s="99"/>
      <c r="VZJ117" s="99"/>
      <c r="VZK117" s="99"/>
      <c r="VZL117" s="99"/>
      <c r="VZM117" s="99"/>
      <c r="VZN117" s="99"/>
      <c r="VZO117" s="99"/>
      <c r="VZP117" s="99"/>
      <c r="VZQ117" s="99"/>
      <c r="VZR117" s="99"/>
      <c r="VZS117" s="99"/>
      <c r="VZT117" s="99"/>
      <c r="VZU117" s="99"/>
      <c r="VZV117" s="99"/>
      <c r="VZW117" s="99"/>
      <c r="VZX117" s="99"/>
      <c r="VZY117" s="99"/>
      <c r="VZZ117" s="99"/>
      <c r="WAA117" s="99"/>
      <c r="WAB117" s="99"/>
      <c r="WAC117" s="99"/>
      <c r="WAD117" s="99"/>
      <c r="WAE117" s="99"/>
      <c r="WAF117" s="99"/>
      <c r="WAG117" s="99"/>
      <c r="WAH117" s="99"/>
      <c r="WAI117" s="99"/>
      <c r="WAJ117" s="99"/>
      <c r="WAK117" s="99"/>
      <c r="WAL117" s="99"/>
      <c r="WAM117" s="99"/>
      <c r="WAN117" s="99"/>
      <c r="WAO117" s="99"/>
      <c r="WAP117" s="99"/>
      <c r="WAQ117" s="99"/>
      <c r="WAR117" s="99"/>
      <c r="WAS117" s="99"/>
      <c r="WAT117" s="99"/>
      <c r="WAU117" s="99"/>
      <c r="WAV117" s="99"/>
      <c r="WAW117" s="99"/>
      <c r="WAX117" s="99"/>
      <c r="WAY117" s="99"/>
      <c r="WAZ117" s="99"/>
      <c r="WBA117" s="99"/>
      <c r="WBB117" s="99"/>
      <c r="WBC117" s="99"/>
      <c r="WBD117" s="99"/>
      <c r="WBE117" s="99"/>
      <c r="WBF117" s="99"/>
      <c r="WBG117" s="99"/>
      <c r="WBH117" s="99"/>
      <c r="WBI117" s="99"/>
      <c r="WBJ117" s="99"/>
      <c r="WBK117" s="99"/>
      <c r="WBL117" s="99"/>
      <c r="WBM117" s="99"/>
      <c r="WBN117" s="99"/>
      <c r="WBO117" s="99"/>
      <c r="WBP117" s="99"/>
      <c r="WBQ117" s="99"/>
      <c r="WBR117" s="99"/>
      <c r="WBS117" s="99"/>
      <c r="WBT117" s="99"/>
      <c r="WBU117" s="99"/>
      <c r="WBV117" s="99"/>
      <c r="WBW117" s="99"/>
      <c r="WBX117" s="99"/>
      <c r="WBY117" s="99"/>
      <c r="WBZ117" s="99"/>
      <c r="WCA117" s="99"/>
      <c r="WCB117" s="99"/>
      <c r="WCC117" s="99"/>
      <c r="WCD117" s="99"/>
      <c r="WCE117" s="99"/>
      <c r="WCF117" s="99"/>
      <c r="WCG117" s="99"/>
      <c r="WCH117" s="99"/>
      <c r="WCI117" s="99"/>
      <c r="WCJ117" s="99"/>
      <c r="WCK117" s="99"/>
      <c r="WCL117" s="99"/>
      <c r="WCM117" s="99"/>
      <c r="WCN117" s="99"/>
      <c r="WCO117" s="99"/>
      <c r="WCP117" s="99"/>
      <c r="WCQ117" s="99"/>
      <c r="WCR117" s="99"/>
      <c r="WCS117" s="99"/>
      <c r="WCT117" s="99"/>
      <c r="WCU117" s="99"/>
      <c r="WCV117" s="99"/>
      <c r="WCW117" s="99"/>
      <c r="WCX117" s="99"/>
      <c r="WCY117" s="99"/>
      <c r="WCZ117" s="99"/>
      <c r="WDA117" s="99"/>
      <c r="WDB117" s="99"/>
      <c r="WDC117" s="99"/>
      <c r="WDD117" s="99"/>
      <c r="WDE117" s="99"/>
      <c r="WDF117" s="99"/>
      <c r="WDG117" s="99"/>
      <c r="WDH117" s="99"/>
      <c r="WDI117" s="99"/>
      <c r="WDJ117" s="99"/>
      <c r="WDK117" s="99"/>
      <c r="WDL117" s="99"/>
      <c r="WDM117" s="99"/>
      <c r="WDN117" s="99"/>
      <c r="WDO117" s="99"/>
      <c r="WDP117" s="99"/>
      <c r="WDQ117" s="99"/>
      <c r="WDR117" s="99"/>
      <c r="WDS117" s="99"/>
      <c r="WDT117" s="99"/>
      <c r="WDU117" s="99"/>
      <c r="WDV117" s="99"/>
      <c r="WDW117" s="99"/>
      <c r="WDX117" s="99"/>
      <c r="WDY117" s="99"/>
      <c r="WDZ117" s="99"/>
      <c r="WEA117" s="99"/>
      <c r="WEB117" s="99"/>
      <c r="WEC117" s="99"/>
      <c r="WED117" s="99"/>
      <c r="WEE117" s="99"/>
      <c r="WEF117" s="99"/>
      <c r="WEG117" s="99"/>
      <c r="WEH117" s="99"/>
      <c r="WEI117" s="99"/>
      <c r="WEJ117" s="99"/>
      <c r="WEK117" s="99"/>
      <c r="WEL117" s="99"/>
      <c r="WEM117" s="99"/>
      <c r="WEN117" s="99"/>
      <c r="WEO117" s="99"/>
      <c r="WEP117" s="99"/>
      <c r="WEQ117" s="99"/>
      <c r="WER117" s="99"/>
      <c r="WES117" s="99"/>
      <c r="WET117" s="99"/>
      <c r="WEU117" s="99"/>
      <c r="WEV117" s="99"/>
      <c r="WEW117" s="99"/>
      <c r="WEX117" s="99"/>
      <c r="WEY117" s="99"/>
      <c r="WEZ117" s="99"/>
      <c r="WFA117" s="99"/>
      <c r="WFB117" s="99"/>
      <c r="WFC117" s="99"/>
      <c r="WFD117" s="99"/>
      <c r="WFE117" s="99"/>
      <c r="WFF117" s="99"/>
      <c r="WFG117" s="99"/>
      <c r="WFH117" s="99"/>
      <c r="WFI117" s="99"/>
      <c r="WFJ117" s="99"/>
      <c r="WFK117" s="99"/>
      <c r="WFL117" s="99"/>
      <c r="WFM117" s="99"/>
      <c r="WFN117" s="99"/>
      <c r="WFO117" s="99"/>
      <c r="WFP117" s="99"/>
      <c r="WFQ117" s="99"/>
      <c r="WFR117" s="99"/>
      <c r="WFS117" s="99"/>
      <c r="WFT117" s="99"/>
      <c r="WFU117" s="99"/>
      <c r="WFV117" s="99"/>
      <c r="WFW117" s="99"/>
      <c r="WFX117" s="99"/>
      <c r="WFY117" s="99"/>
      <c r="WFZ117" s="99"/>
      <c r="WGA117" s="99"/>
      <c r="WGB117" s="99"/>
      <c r="WGC117" s="99"/>
      <c r="WGD117" s="99"/>
      <c r="WGE117" s="99"/>
      <c r="WGF117" s="99"/>
      <c r="WGG117" s="99"/>
      <c r="WGH117" s="99"/>
      <c r="WGI117" s="99"/>
      <c r="WGJ117" s="99"/>
      <c r="WGK117" s="99"/>
      <c r="WGL117" s="99"/>
      <c r="WGM117" s="99"/>
      <c r="WGN117" s="99"/>
      <c r="WGO117" s="99"/>
      <c r="WGP117" s="99"/>
      <c r="WGQ117" s="99"/>
      <c r="WGR117" s="99"/>
      <c r="WGS117" s="99"/>
      <c r="WGT117" s="99"/>
      <c r="WGU117" s="99"/>
      <c r="WGV117" s="99"/>
      <c r="WGW117" s="99"/>
      <c r="WGX117" s="99"/>
      <c r="WGY117" s="99"/>
      <c r="WGZ117" s="99"/>
      <c r="WHA117" s="99"/>
      <c r="WHB117" s="99"/>
      <c r="WHC117" s="99"/>
      <c r="WHD117" s="99"/>
      <c r="WHE117" s="99"/>
      <c r="WHF117" s="99"/>
      <c r="WHG117" s="99"/>
      <c r="WHH117" s="99"/>
      <c r="WHI117" s="99"/>
      <c r="WHJ117" s="99"/>
      <c r="WHK117" s="99"/>
      <c r="WHL117" s="99"/>
      <c r="WHM117" s="99"/>
      <c r="WHN117" s="99"/>
      <c r="WHO117" s="99"/>
      <c r="WHP117" s="99"/>
      <c r="WHQ117" s="99"/>
      <c r="WHR117" s="99"/>
      <c r="WHS117" s="99"/>
      <c r="WHT117" s="99"/>
      <c r="WHU117" s="99"/>
      <c r="WHV117" s="99"/>
      <c r="WHW117" s="99"/>
      <c r="WHX117" s="99"/>
      <c r="WHY117" s="99"/>
      <c r="WHZ117" s="99"/>
      <c r="WIA117" s="99"/>
      <c r="WIB117" s="99"/>
      <c r="WIC117" s="99"/>
      <c r="WID117" s="99"/>
      <c r="WIE117" s="99"/>
      <c r="WIF117" s="99"/>
      <c r="WIG117" s="99"/>
      <c r="WIH117" s="99"/>
      <c r="WII117" s="99"/>
      <c r="WIJ117" s="99"/>
      <c r="WIK117" s="99"/>
      <c r="WIL117" s="99"/>
      <c r="WIM117" s="99"/>
      <c r="WIN117" s="99"/>
      <c r="WIO117" s="99"/>
      <c r="WIP117" s="99"/>
      <c r="WIQ117" s="99"/>
      <c r="WIR117" s="99"/>
      <c r="WIS117" s="99"/>
      <c r="WIT117" s="99"/>
      <c r="WIU117" s="99"/>
      <c r="WIV117" s="99"/>
      <c r="WIW117" s="99"/>
      <c r="WIX117" s="99"/>
      <c r="WIY117" s="99"/>
      <c r="WIZ117" s="99"/>
      <c r="WJA117" s="99"/>
      <c r="WJB117" s="99"/>
      <c r="WJC117" s="99"/>
      <c r="WJD117" s="99"/>
      <c r="WJE117" s="99"/>
      <c r="WJF117" s="99"/>
      <c r="WJG117" s="99"/>
      <c r="WJH117" s="99"/>
      <c r="WJI117" s="99"/>
      <c r="WJJ117" s="99"/>
      <c r="WJK117" s="99"/>
      <c r="WJL117" s="99"/>
      <c r="WJM117" s="99"/>
      <c r="WJN117" s="99"/>
      <c r="WJO117" s="99"/>
      <c r="WJP117" s="99"/>
      <c r="WJQ117" s="99"/>
      <c r="WJR117" s="99"/>
      <c r="WJS117" s="99"/>
      <c r="WJT117" s="99"/>
      <c r="WJU117" s="99"/>
      <c r="WJV117" s="99"/>
      <c r="WJW117" s="99"/>
      <c r="WJX117" s="99"/>
      <c r="WJY117" s="99"/>
      <c r="WJZ117" s="99"/>
      <c r="WKA117" s="99"/>
      <c r="WKB117" s="99"/>
      <c r="WKC117" s="99"/>
      <c r="WKD117" s="99"/>
      <c r="WKE117" s="99"/>
      <c r="WKF117" s="99"/>
      <c r="WKG117" s="99"/>
      <c r="WKH117" s="99"/>
      <c r="WKI117" s="99"/>
      <c r="WKJ117" s="99"/>
      <c r="WKK117" s="99"/>
      <c r="WKL117" s="99"/>
      <c r="WKM117" s="99"/>
      <c r="WKN117" s="99"/>
      <c r="WKO117" s="99"/>
      <c r="WKP117" s="99"/>
      <c r="WKQ117" s="99"/>
      <c r="WKR117" s="99"/>
      <c r="WKS117" s="99"/>
      <c r="WKT117" s="99"/>
      <c r="WKU117" s="99"/>
      <c r="WKV117" s="99"/>
      <c r="WKW117" s="99"/>
      <c r="WKX117" s="99"/>
      <c r="WKY117" s="99"/>
      <c r="WKZ117" s="99"/>
      <c r="WLA117" s="99"/>
      <c r="WLB117" s="99"/>
      <c r="WLC117" s="99"/>
      <c r="WLD117" s="99"/>
      <c r="WLE117" s="99"/>
      <c r="WLF117" s="99"/>
      <c r="WLG117" s="99"/>
      <c r="WLH117" s="99"/>
      <c r="WLI117" s="99"/>
      <c r="WLJ117" s="99"/>
      <c r="WLK117" s="99"/>
      <c r="WLL117" s="99"/>
      <c r="WLM117" s="99"/>
      <c r="WLN117" s="99"/>
      <c r="WLO117" s="99"/>
      <c r="WLP117" s="99"/>
      <c r="WLQ117" s="99"/>
      <c r="WLR117" s="99"/>
      <c r="WLS117" s="99"/>
      <c r="WLT117" s="99"/>
      <c r="WLU117" s="99"/>
      <c r="WLV117" s="99"/>
      <c r="WLW117" s="99"/>
      <c r="WLX117" s="99"/>
      <c r="WLY117" s="99"/>
      <c r="WLZ117" s="99"/>
      <c r="WMA117" s="99"/>
      <c r="WMB117" s="99"/>
      <c r="WMC117" s="99"/>
      <c r="WMD117" s="99"/>
      <c r="WME117" s="99"/>
      <c r="WMF117" s="99"/>
      <c r="WMG117" s="99"/>
      <c r="WMH117" s="99"/>
      <c r="WMI117" s="99"/>
      <c r="WMJ117" s="99"/>
      <c r="WMK117" s="99"/>
      <c r="WML117" s="99"/>
      <c r="WMM117" s="99"/>
      <c r="WMN117" s="99"/>
      <c r="WMO117" s="99"/>
      <c r="WMP117" s="99"/>
      <c r="WMQ117" s="99"/>
      <c r="WMR117" s="99"/>
      <c r="WMS117" s="99"/>
      <c r="WMT117" s="99"/>
      <c r="WMU117" s="99"/>
      <c r="WMV117" s="99"/>
      <c r="WMW117" s="99"/>
      <c r="WMX117" s="99"/>
      <c r="WMY117" s="99"/>
      <c r="WMZ117" s="99"/>
      <c r="WNA117" s="99"/>
      <c r="WNB117" s="99"/>
      <c r="WNC117" s="99"/>
      <c r="WND117" s="99"/>
      <c r="WNE117" s="99"/>
      <c r="WNF117" s="99"/>
      <c r="WNG117" s="99"/>
      <c r="WNH117" s="99"/>
      <c r="WNI117" s="99"/>
      <c r="WNJ117" s="99"/>
      <c r="WNK117" s="99"/>
      <c r="WNL117" s="99"/>
      <c r="WNM117" s="99"/>
      <c r="WNN117" s="99"/>
      <c r="WNO117" s="99"/>
      <c r="WNP117" s="99"/>
      <c r="WNQ117" s="99"/>
      <c r="WNR117" s="99"/>
      <c r="WNS117" s="99"/>
      <c r="WNT117" s="99"/>
      <c r="WNU117" s="99"/>
      <c r="WNV117" s="99"/>
      <c r="WNW117" s="99"/>
      <c r="WNX117" s="99"/>
      <c r="WNY117" s="99"/>
      <c r="WNZ117" s="99"/>
      <c r="WOA117" s="99"/>
      <c r="WOB117" s="99"/>
      <c r="WOC117" s="99"/>
      <c r="WOD117" s="99"/>
      <c r="WOE117" s="99"/>
      <c r="WOF117" s="99"/>
      <c r="WOG117" s="99"/>
      <c r="WOH117" s="99"/>
      <c r="WOI117" s="99"/>
      <c r="WOJ117" s="99"/>
      <c r="WOK117" s="99"/>
      <c r="WOL117" s="99"/>
      <c r="WOM117" s="99"/>
      <c r="WON117" s="99"/>
      <c r="WOO117" s="99"/>
      <c r="WOP117" s="99"/>
      <c r="WOQ117" s="99"/>
      <c r="WOR117" s="99"/>
      <c r="WOS117" s="99"/>
      <c r="WOT117" s="99"/>
      <c r="WOU117" s="99"/>
      <c r="WOV117" s="99"/>
      <c r="WOW117" s="99"/>
      <c r="WOX117" s="99"/>
      <c r="WOY117" s="99"/>
      <c r="WOZ117" s="99"/>
      <c r="WPA117" s="99"/>
      <c r="WPB117" s="99"/>
      <c r="WPC117" s="99"/>
      <c r="WPD117" s="99"/>
      <c r="WPE117" s="99"/>
      <c r="WPF117" s="99"/>
      <c r="WPG117" s="99"/>
      <c r="WPH117" s="99"/>
      <c r="WPI117" s="99"/>
      <c r="WPJ117" s="99"/>
      <c r="WPK117" s="99"/>
      <c r="WPL117" s="99"/>
      <c r="WPM117" s="99"/>
      <c r="WPN117" s="99"/>
      <c r="WPO117" s="99"/>
      <c r="WPP117" s="99"/>
      <c r="WPQ117" s="99"/>
      <c r="WPR117" s="99"/>
      <c r="WPS117" s="99"/>
      <c r="WPT117" s="99"/>
      <c r="WPU117" s="99"/>
      <c r="WPV117" s="99"/>
      <c r="WPW117" s="99"/>
      <c r="WPX117" s="99"/>
      <c r="WPY117" s="99"/>
      <c r="WPZ117" s="99"/>
      <c r="WQA117" s="99"/>
      <c r="WQB117" s="99"/>
      <c r="WQC117" s="99"/>
      <c r="WQD117" s="99"/>
      <c r="WQE117" s="99"/>
      <c r="WQF117" s="99"/>
      <c r="WQG117" s="99"/>
      <c r="WQH117" s="99"/>
      <c r="WQI117" s="99"/>
      <c r="WQJ117" s="99"/>
      <c r="WQK117" s="99"/>
      <c r="WQL117" s="99"/>
      <c r="WQM117" s="99"/>
      <c r="WQN117" s="99"/>
      <c r="WQO117" s="99"/>
      <c r="WQP117" s="99"/>
      <c r="WQQ117" s="99"/>
      <c r="WQR117" s="99"/>
      <c r="WQS117" s="99"/>
      <c r="WQT117" s="99"/>
      <c r="WQU117" s="99"/>
      <c r="WQV117" s="99"/>
      <c r="WQW117" s="99"/>
      <c r="WQX117" s="99"/>
      <c r="WQY117" s="99"/>
      <c r="WQZ117" s="99"/>
      <c r="WRA117" s="99"/>
      <c r="WRB117" s="99"/>
      <c r="WRC117" s="99"/>
      <c r="WRD117" s="99"/>
      <c r="WRE117" s="99"/>
      <c r="WRF117" s="99"/>
      <c r="WRG117" s="99"/>
      <c r="WRH117" s="99"/>
      <c r="WRI117" s="99"/>
      <c r="WRJ117" s="99"/>
      <c r="WRK117" s="99"/>
      <c r="WRL117" s="99"/>
      <c r="WRM117" s="99"/>
      <c r="WRN117" s="99"/>
      <c r="WRO117" s="99"/>
      <c r="WRP117" s="99"/>
      <c r="WRQ117" s="99"/>
      <c r="WRR117" s="99"/>
      <c r="WRS117" s="99"/>
      <c r="WRT117" s="99"/>
      <c r="WRU117" s="99"/>
      <c r="WRV117" s="99"/>
      <c r="WRW117" s="99"/>
      <c r="WRX117" s="99"/>
      <c r="WRY117" s="99"/>
      <c r="WRZ117" s="99"/>
      <c r="WSA117" s="99"/>
      <c r="WSB117" s="99"/>
      <c r="WSC117" s="99"/>
      <c r="WSD117" s="99"/>
      <c r="WSE117" s="99"/>
      <c r="WSF117" s="99"/>
      <c r="WSG117" s="99"/>
      <c r="WSH117" s="99"/>
      <c r="WSI117" s="99"/>
      <c r="WSJ117" s="99"/>
      <c r="WSK117" s="99"/>
      <c r="WSL117" s="99"/>
      <c r="WSM117" s="99"/>
      <c r="WSN117" s="99"/>
      <c r="WSO117" s="99"/>
      <c r="WSP117" s="99"/>
      <c r="WSQ117" s="99"/>
      <c r="WSR117" s="99"/>
      <c r="WSS117" s="99"/>
      <c r="WST117" s="99"/>
      <c r="WSU117" s="99"/>
      <c r="WSV117" s="99"/>
      <c r="WSW117" s="99"/>
      <c r="WSX117" s="99"/>
      <c r="WSY117" s="99"/>
      <c r="WSZ117" s="99"/>
      <c r="WTA117" s="99"/>
      <c r="WTB117" s="99"/>
      <c r="WTC117" s="99"/>
      <c r="WTD117" s="99"/>
      <c r="WTE117" s="99"/>
      <c r="WTF117" s="99"/>
      <c r="WTG117" s="99"/>
      <c r="WTH117" s="99"/>
      <c r="WTI117" s="99"/>
      <c r="WTJ117" s="99"/>
      <c r="WTK117" s="99"/>
      <c r="WTL117" s="99"/>
      <c r="WTM117" s="99"/>
      <c r="WTN117" s="99"/>
      <c r="WTO117" s="99"/>
      <c r="WTP117" s="99"/>
      <c r="WTQ117" s="99"/>
      <c r="WTR117" s="99"/>
      <c r="WTS117" s="99"/>
      <c r="WTT117" s="99"/>
      <c r="WTU117" s="99"/>
      <c r="WTV117" s="99"/>
      <c r="WTW117" s="99"/>
      <c r="WTX117" s="99"/>
      <c r="WTY117" s="99"/>
      <c r="WTZ117" s="99"/>
      <c r="WUA117" s="99"/>
      <c r="WUB117" s="99"/>
      <c r="WUC117" s="99"/>
      <c r="WUD117" s="99"/>
      <c r="WUE117" s="99"/>
      <c r="WUF117" s="99"/>
      <c r="WUG117" s="99"/>
      <c r="WUH117" s="99"/>
      <c r="WUI117" s="99"/>
      <c r="WUJ117" s="99"/>
      <c r="WUK117" s="99"/>
      <c r="WUL117" s="99"/>
      <c r="WUM117" s="99"/>
      <c r="WUN117" s="99"/>
      <c r="WUO117" s="99"/>
      <c r="WUP117" s="99"/>
      <c r="WUQ117" s="99"/>
      <c r="WUR117" s="99"/>
      <c r="WUS117" s="99"/>
      <c r="WUT117" s="99"/>
      <c r="WUU117" s="99"/>
      <c r="WUV117" s="99"/>
      <c r="WUW117" s="99"/>
      <c r="WUX117" s="99"/>
      <c r="WUY117" s="99"/>
      <c r="WUZ117" s="99"/>
      <c r="WVA117" s="99"/>
      <c r="WVB117" s="99"/>
      <c r="WVC117" s="99"/>
      <c r="WVD117" s="99"/>
      <c r="WVE117" s="99"/>
      <c r="WVF117" s="99"/>
      <c r="WVG117" s="99"/>
      <c r="WVH117" s="99"/>
      <c r="WVI117" s="99"/>
      <c r="WVJ117" s="99"/>
      <c r="WVK117" s="99"/>
      <c r="WVL117" s="99"/>
      <c r="WVM117" s="99"/>
      <c r="WVN117" s="99"/>
      <c r="WVO117" s="99"/>
      <c r="WVP117" s="99"/>
      <c r="WVQ117" s="99"/>
      <c r="WVR117" s="99"/>
      <c r="WVS117" s="99"/>
      <c r="WVT117" s="99"/>
      <c r="WVU117" s="99"/>
      <c r="WVV117" s="99"/>
      <c r="WVW117" s="99"/>
      <c r="WVX117" s="99"/>
      <c r="WVY117" s="99"/>
      <c r="WVZ117" s="99"/>
      <c r="WWA117" s="99"/>
      <c r="WWB117" s="99"/>
      <c r="WWC117" s="99"/>
      <c r="WWD117" s="99"/>
      <c r="WWE117" s="99"/>
      <c r="WWF117" s="99"/>
      <c r="WWG117" s="99"/>
      <c r="WWH117" s="99"/>
      <c r="WWI117" s="99"/>
      <c r="WWJ117" s="99"/>
      <c r="WWK117" s="99"/>
      <c r="WWL117" s="99"/>
      <c r="WWM117" s="99"/>
      <c r="WWN117" s="99"/>
      <c r="WWO117" s="99"/>
      <c r="WWP117" s="99"/>
      <c r="WWQ117" s="99"/>
      <c r="WWR117" s="99"/>
      <c r="WWS117" s="99"/>
      <c r="WWT117" s="99"/>
      <c r="WWU117" s="99"/>
      <c r="WWV117" s="99"/>
      <c r="WWW117" s="99"/>
      <c r="WWX117" s="99"/>
      <c r="WWY117" s="99"/>
      <c r="WWZ117" s="99"/>
      <c r="WXA117" s="99"/>
      <c r="WXB117" s="99"/>
      <c r="WXC117" s="99"/>
      <c r="WXD117" s="99"/>
      <c r="WXE117" s="99"/>
      <c r="WXF117" s="99"/>
      <c r="WXG117" s="99"/>
      <c r="WXH117" s="99"/>
      <c r="WXI117" s="99"/>
      <c r="WXJ117" s="99"/>
      <c r="WXK117" s="99"/>
      <c r="WXL117" s="99"/>
      <c r="WXM117" s="99"/>
      <c r="WXN117" s="99"/>
      <c r="WXO117" s="99"/>
      <c r="WXP117" s="99"/>
      <c r="WXQ117" s="99"/>
      <c r="WXR117" s="99"/>
      <c r="WXS117" s="99"/>
      <c r="WXT117" s="99"/>
      <c r="WXU117" s="99"/>
      <c r="WXV117" s="99"/>
      <c r="WXW117" s="99"/>
      <c r="WXX117" s="99"/>
      <c r="WXY117" s="99"/>
      <c r="WXZ117" s="99"/>
      <c r="WYA117" s="99"/>
      <c r="WYB117" s="99"/>
      <c r="WYC117" s="99"/>
      <c r="WYD117" s="99"/>
      <c r="WYE117" s="99"/>
      <c r="WYF117" s="99"/>
      <c r="WYG117" s="99"/>
      <c r="WYH117" s="99"/>
      <c r="WYI117" s="99"/>
      <c r="WYJ117" s="99"/>
      <c r="WYK117" s="99"/>
      <c r="WYL117" s="99"/>
      <c r="WYM117" s="99"/>
      <c r="WYN117" s="99"/>
      <c r="WYO117" s="99"/>
      <c r="WYP117" s="99"/>
      <c r="WYQ117" s="99"/>
      <c r="WYR117" s="99"/>
      <c r="WYS117" s="99"/>
      <c r="WYT117" s="99"/>
      <c r="WYU117" s="99"/>
      <c r="WYV117" s="99"/>
      <c r="WYW117" s="99"/>
      <c r="WYX117" s="99"/>
      <c r="WYY117" s="99"/>
      <c r="WYZ117" s="99"/>
      <c r="WZA117" s="99"/>
      <c r="WZB117" s="99"/>
      <c r="WZC117" s="99"/>
      <c r="WZD117" s="99"/>
      <c r="WZE117" s="99"/>
      <c r="WZF117" s="99"/>
      <c r="WZG117" s="99"/>
      <c r="WZH117" s="99"/>
      <c r="WZI117" s="99"/>
      <c r="WZJ117" s="99"/>
      <c r="WZK117" s="99"/>
      <c r="WZL117" s="99"/>
      <c r="WZM117" s="99"/>
      <c r="WZN117" s="99"/>
      <c r="WZO117" s="99"/>
      <c r="WZP117" s="99"/>
      <c r="WZQ117" s="99"/>
      <c r="WZR117" s="99"/>
      <c r="WZS117" s="99"/>
      <c r="WZT117" s="99"/>
      <c r="WZU117" s="99"/>
      <c r="WZV117" s="99"/>
      <c r="WZW117" s="99"/>
      <c r="WZX117" s="99"/>
      <c r="WZY117" s="99"/>
      <c r="WZZ117" s="99"/>
      <c r="XAA117" s="99"/>
      <c r="XAB117" s="99"/>
      <c r="XAC117" s="99"/>
      <c r="XAD117" s="99"/>
      <c r="XAE117" s="99"/>
      <c r="XAF117" s="99"/>
      <c r="XAG117" s="99"/>
      <c r="XAH117" s="99"/>
      <c r="XAI117" s="99"/>
      <c r="XAJ117" s="99"/>
      <c r="XAK117" s="99"/>
      <c r="XAL117" s="99"/>
      <c r="XAM117" s="99"/>
      <c r="XAN117" s="99"/>
      <c r="XAO117" s="99"/>
      <c r="XAP117" s="99"/>
      <c r="XAQ117" s="99"/>
      <c r="XAR117" s="99"/>
      <c r="XAS117" s="99"/>
      <c r="XAT117" s="99"/>
      <c r="XAU117" s="99"/>
      <c r="XAV117" s="99"/>
      <c r="XAW117" s="99"/>
      <c r="XAX117" s="99"/>
      <c r="XAY117" s="99"/>
      <c r="XAZ117" s="99"/>
      <c r="XBA117" s="99"/>
      <c r="XBB117" s="99"/>
      <c r="XBC117" s="99"/>
      <c r="XBD117" s="99"/>
      <c r="XBE117" s="99"/>
      <c r="XBF117" s="99"/>
      <c r="XBG117" s="99"/>
      <c r="XBH117" s="99"/>
      <c r="XBI117" s="99"/>
      <c r="XBJ117" s="99"/>
      <c r="XBK117" s="99"/>
      <c r="XBL117" s="99"/>
      <c r="XBM117" s="99"/>
      <c r="XBN117" s="99"/>
      <c r="XBO117" s="99"/>
      <c r="XBP117" s="99"/>
      <c r="XBQ117" s="99"/>
      <c r="XBR117" s="99"/>
      <c r="XBS117" s="99"/>
      <c r="XBT117" s="99"/>
      <c r="XBU117" s="99"/>
      <c r="XBV117" s="99"/>
      <c r="XBW117" s="99"/>
      <c r="XBX117" s="99"/>
      <c r="XBY117" s="99"/>
      <c r="XBZ117" s="99"/>
      <c r="XCA117" s="99"/>
      <c r="XCB117" s="99"/>
      <c r="XCC117" s="99"/>
      <c r="XCD117" s="99"/>
      <c r="XCE117" s="99"/>
      <c r="XCF117" s="99"/>
      <c r="XCG117" s="99"/>
      <c r="XCH117" s="99"/>
      <c r="XCI117" s="99"/>
      <c r="XCJ117" s="99"/>
      <c r="XCK117" s="99"/>
      <c r="XCL117" s="99"/>
      <c r="XCM117" s="99"/>
      <c r="XCN117" s="99"/>
      <c r="XCO117" s="99"/>
      <c r="XCP117" s="99"/>
      <c r="XCQ117" s="99"/>
      <c r="XCR117" s="99"/>
      <c r="XCS117" s="99"/>
      <c r="XCT117" s="99"/>
      <c r="XCU117" s="99"/>
      <c r="XCV117" s="99"/>
      <c r="XCW117" s="99"/>
      <c r="XCX117" s="99"/>
      <c r="XCY117" s="99"/>
      <c r="XCZ117" s="99"/>
      <c r="XDA117" s="99"/>
      <c r="XDB117" s="99"/>
      <c r="XDC117" s="99"/>
      <c r="XDD117" s="99"/>
      <c r="XDE117" s="99"/>
      <c r="XDF117" s="99"/>
      <c r="XDG117" s="99"/>
      <c r="XDH117" s="99"/>
      <c r="XDI117" s="99"/>
      <c r="XDJ117" s="99"/>
      <c r="XDK117" s="99"/>
      <c r="XDL117" s="99"/>
      <c r="XDM117" s="99"/>
      <c r="XDN117" s="99"/>
      <c r="XDO117" s="99"/>
      <c r="XDP117" s="99"/>
      <c r="XDQ117" s="99"/>
      <c r="XDR117" s="99"/>
      <c r="XDS117" s="99"/>
      <c r="XDT117" s="99"/>
      <c r="XDU117" s="99"/>
      <c r="XDV117" s="99"/>
      <c r="XDW117" s="99"/>
      <c r="XDX117" s="99"/>
      <c r="XDY117" s="99"/>
      <c r="XDZ117" s="99"/>
      <c r="XEA117" s="99"/>
      <c r="XEB117" s="99"/>
      <c r="XEC117" s="99"/>
      <c r="XED117" s="99"/>
      <c r="XEE117" s="99"/>
      <c r="XEF117" s="99"/>
      <c r="XEG117" s="99"/>
      <c r="XEH117" s="99"/>
      <c r="XEI117" s="99"/>
      <c r="XEJ117" s="99"/>
      <c r="XEK117" s="99"/>
      <c r="XEL117" s="99"/>
      <c r="XEM117" s="99"/>
      <c r="XEN117" s="99"/>
      <c r="XEO117" s="99"/>
      <c r="XEP117" s="99"/>
      <c r="XEQ117" s="99"/>
    </row>
    <row r="118" spans="1:16371" s="28" customFormat="1" ht="12" customHeight="1">
      <c r="A118" s="27" t="s">
        <v>441</v>
      </c>
      <c r="B118" s="27" t="s">
        <v>442</v>
      </c>
      <c r="C118" s="106">
        <v>2.13</v>
      </c>
      <c r="D118" s="106">
        <v>2.13</v>
      </c>
      <c r="E118" s="106">
        <v>2.13</v>
      </c>
      <c r="F118" s="106">
        <v>2.63</v>
      </c>
      <c r="G118" s="156">
        <v>21</v>
      </c>
      <c r="H118" s="114"/>
      <c r="I118" s="37">
        <v>50</v>
      </c>
      <c r="J118" s="37">
        <v>45</v>
      </c>
      <c r="K118" s="37">
        <v>43.75</v>
      </c>
      <c r="L118" s="37">
        <v>35</v>
      </c>
      <c r="M118" s="37">
        <v>35</v>
      </c>
      <c r="N118" s="37">
        <v>35</v>
      </c>
      <c r="O118" s="37">
        <v>35</v>
      </c>
      <c r="P118" s="37">
        <v>35</v>
      </c>
      <c r="Q118" s="37">
        <v>35</v>
      </c>
      <c r="R118" s="37">
        <v>35</v>
      </c>
      <c r="S118" s="37">
        <v>35</v>
      </c>
      <c r="T118" s="37">
        <v>35</v>
      </c>
      <c r="U118" s="37">
        <v>453.75</v>
      </c>
      <c r="V118" s="114"/>
      <c r="W118" s="46">
        <v>23.474178403755868</v>
      </c>
      <c r="X118" s="46">
        <v>21.126760563380284</v>
      </c>
      <c r="Y118" s="46">
        <v>20.539906103286388</v>
      </c>
      <c r="Z118" s="46">
        <v>16.431924882629108</v>
      </c>
      <c r="AA118" s="46">
        <v>13.307984790874526</v>
      </c>
      <c r="AB118" s="46">
        <v>13.307984790874526</v>
      </c>
      <c r="AC118" s="46">
        <v>13.307984790874526</v>
      </c>
      <c r="AD118" s="46">
        <v>13.307984790874526</v>
      </c>
      <c r="AE118" s="46">
        <v>13.307984790874526</v>
      </c>
      <c r="AF118" s="46">
        <v>13.307984790874526</v>
      </c>
      <c r="AG118" s="46">
        <v>13.307984790874526</v>
      </c>
      <c r="AH118" s="46">
        <v>13.307984790874526</v>
      </c>
      <c r="AI118" s="121">
        <v>15.669720690003984</v>
      </c>
      <c r="AJ118" s="99"/>
      <c r="AL118" s="99"/>
      <c r="AM118" s="99"/>
      <c r="AN118" s="99"/>
      <c r="AO118" s="99"/>
      <c r="AP118" s="99"/>
      <c r="AQ118" s="99"/>
      <c r="AR118" s="99"/>
      <c r="AS118" s="99"/>
      <c r="AT118" s="184">
        <v>15.669720690003984</v>
      </c>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c r="FY118" s="99"/>
      <c r="FZ118" s="99"/>
      <c r="GA118" s="99"/>
      <c r="GB118" s="99"/>
      <c r="GC118" s="99"/>
      <c r="GD118" s="99"/>
      <c r="GE118" s="99"/>
      <c r="GF118" s="99"/>
      <c r="GG118" s="99"/>
      <c r="GH118" s="99"/>
      <c r="GI118" s="99"/>
      <c r="GJ118" s="99"/>
      <c r="GK118" s="99"/>
      <c r="GL118" s="99"/>
      <c r="GM118" s="99"/>
      <c r="GN118" s="99"/>
      <c r="GO118" s="99"/>
      <c r="GP118" s="99"/>
      <c r="GQ118" s="99"/>
      <c r="GR118" s="99"/>
      <c r="GS118" s="99"/>
      <c r="GT118" s="99"/>
      <c r="GU118" s="99"/>
      <c r="GV118" s="99"/>
      <c r="GW118" s="99"/>
      <c r="GX118" s="99"/>
      <c r="GY118" s="99"/>
      <c r="GZ118" s="99"/>
      <c r="HA118" s="99"/>
      <c r="HB118" s="99"/>
      <c r="HC118" s="99"/>
      <c r="HD118" s="99"/>
      <c r="HE118" s="99"/>
      <c r="HF118" s="99"/>
      <c r="HG118" s="99"/>
      <c r="HH118" s="99"/>
      <c r="HI118" s="99"/>
      <c r="HJ118" s="99"/>
      <c r="HK118" s="99"/>
      <c r="HL118" s="99"/>
      <c r="HM118" s="99"/>
      <c r="HN118" s="99"/>
      <c r="HO118" s="99"/>
      <c r="HP118" s="99"/>
      <c r="HQ118" s="99"/>
      <c r="HR118" s="99"/>
      <c r="HS118" s="99"/>
      <c r="HT118" s="99"/>
      <c r="HU118" s="99"/>
      <c r="HV118" s="99"/>
      <c r="HW118" s="99"/>
      <c r="HX118" s="99"/>
      <c r="HY118" s="99"/>
      <c r="HZ118" s="99"/>
      <c r="IA118" s="99"/>
      <c r="IB118" s="99"/>
      <c r="IC118" s="99"/>
      <c r="ID118" s="99"/>
      <c r="IE118" s="99"/>
      <c r="IF118" s="99"/>
      <c r="IG118" s="99"/>
      <c r="IH118" s="99"/>
      <c r="II118" s="99"/>
      <c r="IJ118" s="99"/>
      <c r="IK118" s="99"/>
      <c r="IL118" s="99"/>
      <c r="IM118" s="99"/>
      <c r="IN118" s="99"/>
      <c r="IO118" s="99"/>
      <c r="IP118" s="99"/>
      <c r="IQ118" s="99"/>
      <c r="IR118" s="99"/>
      <c r="IS118" s="99"/>
      <c r="IT118" s="99"/>
      <c r="IU118" s="99"/>
      <c r="IV118" s="99"/>
      <c r="IW118" s="99"/>
      <c r="IX118" s="99"/>
      <c r="IY118" s="99"/>
      <c r="IZ118" s="99"/>
      <c r="JA118" s="99"/>
      <c r="JB118" s="99"/>
      <c r="JC118" s="99"/>
      <c r="JD118" s="99"/>
      <c r="JE118" s="99"/>
      <c r="JF118" s="99"/>
      <c r="JG118" s="99"/>
      <c r="JH118" s="99"/>
      <c r="JI118" s="99"/>
      <c r="JJ118" s="99"/>
      <c r="JK118" s="99"/>
      <c r="JL118" s="99"/>
      <c r="JM118" s="99"/>
      <c r="JN118" s="99"/>
      <c r="JO118" s="99"/>
      <c r="JP118" s="99"/>
      <c r="JQ118" s="99"/>
      <c r="JR118" s="99"/>
      <c r="JS118" s="99"/>
      <c r="JT118" s="99"/>
      <c r="JU118" s="99"/>
      <c r="JV118" s="99"/>
      <c r="JW118" s="99"/>
      <c r="JX118" s="99"/>
      <c r="JY118" s="99"/>
      <c r="JZ118" s="99"/>
      <c r="KA118" s="99"/>
      <c r="KB118" s="99"/>
      <c r="KC118" s="99"/>
      <c r="KD118" s="99"/>
      <c r="KE118" s="99"/>
      <c r="KF118" s="99"/>
      <c r="KG118" s="99"/>
      <c r="KH118" s="99"/>
      <c r="KI118" s="99"/>
      <c r="KJ118" s="99"/>
      <c r="KK118" s="99"/>
      <c r="KL118" s="99"/>
      <c r="KM118" s="99"/>
      <c r="KN118" s="99"/>
      <c r="KO118" s="99"/>
      <c r="KP118" s="99"/>
      <c r="KQ118" s="99"/>
      <c r="KR118" s="99"/>
      <c r="KS118" s="99"/>
      <c r="KT118" s="99"/>
      <c r="KU118" s="99"/>
      <c r="KV118" s="99"/>
      <c r="KW118" s="99"/>
      <c r="KX118" s="99"/>
      <c r="KY118" s="99"/>
      <c r="KZ118" s="99"/>
      <c r="LA118" s="99"/>
      <c r="LB118" s="99"/>
      <c r="LC118" s="99"/>
      <c r="LD118" s="99"/>
      <c r="LE118" s="99"/>
      <c r="LF118" s="99"/>
      <c r="LG118" s="99"/>
      <c r="LH118" s="99"/>
      <c r="LI118" s="99"/>
      <c r="LJ118" s="99"/>
      <c r="LK118" s="99"/>
      <c r="LL118" s="99"/>
      <c r="LM118" s="99"/>
      <c r="LN118" s="99"/>
      <c r="LO118" s="99"/>
      <c r="LP118" s="99"/>
      <c r="LQ118" s="99"/>
      <c r="LR118" s="99"/>
      <c r="LS118" s="99"/>
      <c r="LT118" s="99"/>
      <c r="LU118" s="99"/>
      <c r="LV118" s="99"/>
      <c r="LW118" s="99"/>
      <c r="LX118" s="99"/>
      <c r="LY118" s="99"/>
      <c r="LZ118" s="99"/>
      <c r="MA118" s="99"/>
      <c r="MB118" s="99"/>
      <c r="MC118" s="99"/>
      <c r="MD118" s="99"/>
      <c r="ME118" s="99"/>
      <c r="MF118" s="99"/>
      <c r="MG118" s="99"/>
      <c r="MH118" s="99"/>
      <c r="MI118" s="99"/>
      <c r="MJ118" s="99"/>
      <c r="MK118" s="99"/>
      <c r="ML118" s="99"/>
      <c r="MM118" s="99"/>
      <c r="MN118" s="99"/>
      <c r="MO118" s="99"/>
      <c r="MP118" s="99"/>
      <c r="MQ118" s="99"/>
      <c r="MR118" s="99"/>
      <c r="MS118" s="99"/>
      <c r="MT118" s="99"/>
      <c r="MU118" s="99"/>
      <c r="MV118" s="99"/>
      <c r="MW118" s="99"/>
      <c r="MX118" s="99"/>
      <c r="MY118" s="99"/>
      <c r="MZ118" s="99"/>
      <c r="NA118" s="99"/>
      <c r="NB118" s="99"/>
      <c r="NC118" s="99"/>
      <c r="ND118" s="99"/>
      <c r="NE118" s="99"/>
      <c r="NF118" s="99"/>
      <c r="NG118" s="99"/>
      <c r="NH118" s="99"/>
      <c r="NI118" s="99"/>
      <c r="NJ118" s="99"/>
      <c r="NK118" s="99"/>
      <c r="NL118" s="99"/>
      <c r="NM118" s="99"/>
      <c r="NN118" s="99"/>
      <c r="NO118" s="99"/>
      <c r="NP118" s="99"/>
      <c r="NQ118" s="99"/>
      <c r="NR118" s="99"/>
      <c r="NS118" s="99"/>
      <c r="NT118" s="99"/>
      <c r="NU118" s="99"/>
      <c r="NV118" s="99"/>
      <c r="NW118" s="99"/>
      <c r="NX118" s="99"/>
      <c r="NY118" s="99"/>
      <c r="NZ118" s="99"/>
      <c r="OA118" s="99"/>
      <c r="OB118" s="99"/>
      <c r="OC118" s="99"/>
      <c r="OD118" s="99"/>
      <c r="OE118" s="99"/>
      <c r="OF118" s="99"/>
      <c r="OG118" s="99"/>
      <c r="OH118" s="99"/>
      <c r="OI118" s="99"/>
      <c r="OJ118" s="99"/>
      <c r="OK118" s="99"/>
      <c r="OL118" s="99"/>
      <c r="OM118" s="99"/>
      <c r="ON118" s="99"/>
      <c r="OO118" s="99"/>
      <c r="OP118" s="99"/>
      <c r="OQ118" s="99"/>
      <c r="OR118" s="99"/>
      <c r="OS118" s="99"/>
      <c r="OT118" s="99"/>
      <c r="OU118" s="99"/>
      <c r="OV118" s="99"/>
      <c r="OW118" s="99"/>
      <c r="OX118" s="99"/>
      <c r="OY118" s="99"/>
      <c r="OZ118" s="99"/>
      <c r="PA118" s="99"/>
      <c r="PB118" s="99"/>
      <c r="PC118" s="99"/>
      <c r="PD118" s="99"/>
      <c r="PE118" s="99"/>
      <c r="PF118" s="99"/>
      <c r="PG118" s="99"/>
      <c r="PH118" s="99"/>
      <c r="PI118" s="99"/>
      <c r="PJ118" s="99"/>
      <c r="PK118" s="99"/>
      <c r="PL118" s="99"/>
      <c r="PM118" s="99"/>
      <c r="PN118" s="99"/>
      <c r="PO118" s="99"/>
      <c r="PP118" s="99"/>
      <c r="PQ118" s="99"/>
      <c r="PR118" s="99"/>
      <c r="PS118" s="99"/>
      <c r="PT118" s="99"/>
      <c r="PU118" s="99"/>
      <c r="PV118" s="99"/>
      <c r="PW118" s="99"/>
      <c r="PX118" s="99"/>
      <c r="PY118" s="99"/>
      <c r="PZ118" s="99"/>
      <c r="QA118" s="99"/>
      <c r="QB118" s="99"/>
      <c r="QC118" s="99"/>
      <c r="QD118" s="99"/>
      <c r="QE118" s="99"/>
      <c r="QF118" s="99"/>
      <c r="QG118" s="99"/>
      <c r="QH118" s="99"/>
      <c r="QI118" s="99"/>
      <c r="QJ118" s="99"/>
      <c r="QK118" s="99"/>
      <c r="QL118" s="99"/>
      <c r="QM118" s="99"/>
      <c r="QN118" s="99"/>
      <c r="QO118" s="99"/>
      <c r="QP118" s="99"/>
      <c r="QQ118" s="99"/>
      <c r="QR118" s="99"/>
      <c r="QS118" s="99"/>
      <c r="QT118" s="99"/>
      <c r="QU118" s="99"/>
      <c r="QV118" s="99"/>
      <c r="QW118" s="99"/>
      <c r="QX118" s="99"/>
      <c r="QY118" s="99"/>
      <c r="QZ118" s="99"/>
      <c r="RA118" s="99"/>
      <c r="RB118" s="99"/>
      <c r="RC118" s="99"/>
      <c r="RD118" s="99"/>
      <c r="RE118" s="99"/>
      <c r="RF118" s="99"/>
      <c r="RG118" s="99"/>
      <c r="RH118" s="99"/>
      <c r="RI118" s="99"/>
      <c r="RJ118" s="99"/>
      <c r="RK118" s="99"/>
      <c r="RL118" s="99"/>
      <c r="RM118" s="99"/>
      <c r="RN118" s="99"/>
      <c r="RO118" s="99"/>
      <c r="RP118" s="99"/>
      <c r="RQ118" s="99"/>
      <c r="RR118" s="99"/>
      <c r="RS118" s="99"/>
      <c r="RT118" s="99"/>
      <c r="RU118" s="99"/>
      <c r="RV118" s="99"/>
      <c r="RW118" s="99"/>
      <c r="RX118" s="99"/>
      <c r="RY118" s="99"/>
      <c r="RZ118" s="99"/>
      <c r="SA118" s="99"/>
      <c r="SB118" s="99"/>
      <c r="SC118" s="99"/>
      <c r="SD118" s="99"/>
      <c r="SE118" s="99"/>
      <c r="SF118" s="99"/>
      <c r="SG118" s="99"/>
      <c r="SH118" s="99"/>
      <c r="SI118" s="99"/>
      <c r="SJ118" s="99"/>
      <c r="SK118" s="99"/>
      <c r="SL118" s="99"/>
      <c r="SM118" s="99"/>
      <c r="SN118" s="99"/>
      <c r="SO118" s="99"/>
      <c r="SP118" s="99"/>
      <c r="SQ118" s="99"/>
      <c r="SR118" s="99"/>
      <c r="SS118" s="99"/>
      <c r="ST118" s="99"/>
      <c r="SU118" s="99"/>
      <c r="SV118" s="99"/>
      <c r="SW118" s="99"/>
      <c r="SX118" s="99"/>
      <c r="SY118" s="99"/>
      <c r="SZ118" s="99"/>
      <c r="TA118" s="99"/>
      <c r="TB118" s="99"/>
      <c r="TC118" s="99"/>
      <c r="TD118" s="99"/>
      <c r="TE118" s="99"/>
      <c r="TF118" s="99"/>
      <c r="TG118" s="99"/>
      <c r="TH118" s="99"/>
      <c r="TI118" s="99"/>
      <c r="TJ118" s="99"/>
      <c r="TK118" s="99"/>
      <c r="TL118" s="99"/>
      <c r="TM118" s="99"/>
      <c r="TN118" s="99"/>
      <c r="TO118" s="99"/>
      <c r="TP118" s="99"/>
      <c r="TQ118" s="99"/>
      <c r="TR118" s="99"/>
      <c r="TS118" s="99"/>
      <c r="TT118" s="99"/>
      <c r="TU118" s="99"/>
      <c r="TV118" s="99"/>
      <c r="TW118" s="99"/>
      <c r="TX118" s="99"/>
      <c r="TY118" s="99"/>
      <c r="TZ118" s="99"/>
      <c r="UA118" s="99"/>
      <c r="UB118" s="99"/>
      <c r="UC118" s="99"/>
      <c r="UD118" s="99"/>
      <c r="UE118" s="99"/>
      <c r="UF118" s="99"/>
      <c r="UG118" s="99"/>
      <c r="UH118" s="99"/>
      <c r="UI118" s="99"/>
      <c r="UJ118" s="99"/>
      <c r="UK118" s="99"/>
      <c r="UL118" s="99"/>
      <c r="UM118" s="99"/>
      <c r="UN118" s="99"/>
      <c r="UO118" s="99"/>
      <c r="UP118" s="99"/>
      <c r="UQ118" s="99"/>
      <c r="UR118" s="99"/>
      <c r="US118" s="99"/>
      <c r="UT118" s="99"/>
      <c r="UU118" s="99"/>
      <c r="UV118" s="99"/>
      <c r="UW118" s="99"/>
      <c r="UX118" s="99"/>
      <c r="UY118" s="99"/>
      <c r="UZ118" s="99"/>
      <c r="VA118" s="99"/>
      <c r="VB118" s="99"/>
      <c r="VC118" s="99"/>
      <c r="VD118" s="99"/>
      <c r="VE118" s="99"/>
      <c r="VF118" s="99"/>
      <c r="VG118" s="99"/>
      <c r="VH118" s="99"/>
      <c r="VI118" s="99"/>
      <c r="VJ118" s="99"/>
      <c r="VK118" s="99"/>
      <c r="VL118" s="99"/>
      <c r="VM118" s="99"/>
      <c r="VN118" s="99"/>
      <c r="VO118" s="99"/>
      <c r="VP118" s="99"/>
      <c r="VQ118" s="99"/>
      <c r="VR118" s="99"/>
      <c r="VS118" s="99"/>
      <c r="VT118" s="99"/>
      <c r="VU118" s="99"/>
      <c r="VV118" s="99"/>
      <c r="VW118" s="99"/>
      <c r="VX118" s="99"/>
      <c r="VY118" s="99"/>
      <c r="VZ118" s="99"/>
      <c r="WA118" s="99"/>
      <c r="WB118" s="99"/>
      <c r="WC118" s="99"/>
      <c r="WD118" s="99"/>
      <c r="WE118" s="99"/>
      <c r="WF118" s="99"/>
      <c r="WG118" s="99"/>
      <c r="WH118" s="99"/>
      <c r="WI118" s="99"/>
      <c r="WJ118" s="99"/>
      <c r="WK118" s="99"/>
      <c r="WL118" s="99"/>
      <c r="WM118" s="99"/>
      <c r="WN118" s="99"/>
      <c r="WO118" s="99"/>
      <c r="WP118" s="99"/>
      <c r="WQ118" s="99"/>
      <c r="WR118" s="99"/>
      <c r="WS118" s="99"/>
      <c r="WT118" s="99"/>
      <c r="WU118" s="99"/>
      <c r="WV118" s="99"/>
      <c r="WW118" s="99"/>
      <c r="WX118" s="99"/>
      <c r="WY118" s="99"/>
      <c r="WZ118" s="99"/>
      <c r="XA118" s="99"/>
      <c r="XB118" s="99"/>
      <c r="XC118" s="99"/>
      <c r="XD118" s="99"/>
      <c r="XE118" s="99"/>
      <c r="XF118" s="99"/>
      <c r="XG118" s="99"/>
      <c r="XH118" s="99"/>
      <c r="XI118" s="99"/>
      <c r="XJ118" s="99"/>
      <c r="XK118" s="99"/>
      <c r="XL118" s="99"/>
      <c r="XM118" s="99"/>
      <c r="XN118" s="99"/>
      <c r="XO118" s="99"/>
      <c r="XP118" s="99"/>
      <c r="XQ118" s="99"/>
      <c r="XR118" s="99"/>
      <c r="XS118" s="99"/>
      <c r="XT118" s="99"/>
      <c r="XU118" s="99"/>
      <c r="XV118" s="99"/>
      <c r="XW118" s="99"/>
      <c r="XX118" s="99"/>
      <c r="XY118" s="99"/>
      <c r="XZ118" s="99"/>
      <c r="YA118" s="99"/>
      <c r="YB118" s="99"/>
      <c r="YC118" s="99"/>
      <c r="YD118" s="99"/>
      <c r="YE118" s="99"/>
      <c r="YF118" s="99"/>
      <c r="YG118" s="99"/>
      <c r="YH118" s="99"/>
      <c r="YI118" s="99"/>
      <c r="YJ118" s="99"/>
      <c r="YK118" s="99"/>
      <c r="YL118" s="99"/>
      <c r="YM118" s="99"/>
      <c r="YN118" s="99"/>
      <c r="YO118" s="99"/>
      <c r="YP118" s="99"/>
      <c r="YQ118" s="99"/>
      <c r="YR118" s="99"/>
      <c r="YS118" s="99"/>
      <c r="YT118" s="99"/>
      <c r="YU118" s="99"/>
      <c r="YV118" s="99"/>
      <c r="YW118" s="99"/>
      <c r="YX118" s="99"/>
      <c r="YY118" s="99"/>
      <c r="YZ118" s="99"/>
      <c r="ZA118" s="99"/>
      <c r="ZB118" s="99"/>
      <c r="ZC118" s="99"/>
      <c r="ZD118" s="99"/>
      <c r="ZE118" s="99"/>
      <c r="ZF118" s="99"/>
      <c r="ZG118" s="99"/>
      <c r="ZH118" s="99"/>
      <c r="ZI118" s="99"/>
      <c r="ZJ118" s="99"/>
      <c r="ZK118" s="99"/>
      <c r="ZL118" s="99"/>
      <c r="ZM118" s="99"/>
      <c r="ZN118" s="99"/>
      <c r="ZO118" s="99"/>
      <c r="ZP118" s="99"/>
      <c r="ZQ118" s="99"/>
      <c r="ZR118" s="99"/>
      <c r="ZS118" s="99"/>
      <c r="ZT118" s="99"/>
      <c r="ZU118" s="99"/>
      <c r="ZV118" s="99"/>
      <c r="ZW118" s="99"/>
      <c r="ZX118" s="99"/>
      <c r="ZY118" s="99"/>
      <c r="ZZ118" s="99"/>
      <c r="AAA118" s="99"/>
      <c r="AAB118" s="99"/>
      <c r="AAC118" s="99"/>
      <c r="AAD118" s="99"/>
      <c r="AAE118" s="99"/>
      <c r="AAF118" s="99"/>
      <c r="AAG118" s="99"/>
      <c r="AAH118" s="99"/>
      <c r="AAI118" s="99"/>
      <c r="AAJ118" s="99"/>
      <c r="AAK118" s="99"/>
      <c r="AAL118" s="99"/>
      <c r="AAM118" s="99"/>
      <c r="AAN118" s="99"/>
      <c r="AAO118" s="99"/>
      <c r="AAP118" s="99"/>
      <c r="AAQ118" s="99"/>
      <c r="AAR118" s="99"/>
      <c r="AAS118" s="99"/>
      <c r="AAT118" s="99"/>
      <c r="AAU118" s="99"/>
      <c r="AAV118" s="99"/>
      <c r="AAW118" s="99"/>
      <c r="AAX118" s="99"/>
      <c r="AAY118" s="99"/>
      <c r="AAZ118" s="99"/>
      <c r="ABA118" s="99"/>
      <c r="ABB118" s="99"/>
      <c r="ABC118" s="99"/>
      <c r="ABD118" s="99"/>
      <c r="ABE118" s="99"/>
      <c r="ABF118" s="99"/>
      <c r="ABG118" s="99"/>
      <c r="ABH118" s="99"/>
      <c r="ABI118" s="99"/>
      <c r="ABJ118" s="99"/>
      <c r="ABK118" s="99"/>
      <c r="ABL118" s="99"/>
      <c r="ABM118" s="99"/>
      <c r="ABN118" s="99"/>
      <c r="ABO118" s="99"/>
      <c r="ABP118" s="99"/>
      <c r="ABQ118" s="99"/>
      <c r="ABR118" s="99"/>
      <c r="ABS118" s="99"/>
      <c r="ABT118" s="99"/>
      <c r="ABU118" s="99"/>
      <c r="ABV118" s="99"/>
      <c r="ABW118" s="99"/>
      <c r="ABX118" s="99"/>
      <c r="ABY118" s="99"/>
      <c r="ABZ118" s="99"/>
      <c r="ACA118" s="99"/>
      <c r="ACB118" s="99"/>
      <c r="ACC118" s="99"/>
      <c r="ACD118" s="99"/>
      <c r="ACE118" s="99"/>
      <c r="ACF118" s="99"/>
      <c r="ACG118" s="99"/>
      <c r="ACH118" s="99"/>
      <c r="ACI118" s="99"/>
      <c r="ACJ118" s="99"/>
      <c r="ACK118" s="99"/>
      <c r="ACL118" s="99"/>
      <c r="ACM118" s="99"/>
      <c r="ACN118" s="99"/>
      <c r="ACO118" s="99"/>
      <c r="ACP118" s="99"/>
      <c r="ACQ118" s="99"/>
      <c r="ACR118" s="99"/>
      <c r="ACS118" s="99"/>
      <c r="ACT118" s="99"/>
      <c r="ACU118" s="99"/>
      <c r="ACV118" s="99"/>
      <c r="ACW118" s="99"/>
      <c r="ACX118" s="99"/>
      <c r="ACY118" s="99"/>
      <c r="ACZ118" s="99"/>
      <c r="ADA118" s="99"/>
      <c r="ADB118" s="99"/>
      <c r="ADC118" s="99"/>
      <c r="ADD118" s="99"/>
      <c r="ADE118" s="99"/>
      <c r="ADF118" s="99"/>
      <c r="ADG118" s="99"/>
      <c r="ADH118" s="99"/>
      <c r="ADI118" s="99"/>
      <c r="ADJ118" s="99"/>
      <c r="ADK118" s="99"/>
      <c r="ADL118" s="99"/>
      <c r="ADM118" s="99"/>
      <c r="ADN118" s="99"/>
      <c r="ADO118" s="99"/>
      <c r="ADP118" s="99"/>
      <c r="ADQ118" s="99"/>
      <c r="ADR118" s="99"/>
      <c r="ADS118" s="99"/>
      <c r="ADT118" s="99"/>
      <c r="ADU118" s="99"/>
      <c r="ADV118" s="99"/>
      <c r="ADW118" s="99"/>
      <c r="ADX118" s="99"/>
      <c r="ADY118" s="99"/>
      <c r="ADZ118" s="99"/>
      <c r="AEA118" s="99"/>
      <c r="AEB118" s="99"/>
      <c r="AEC118" s="99"/>
      <c r="AED118" s="99"/>
      <c r="AEE118" s="99"/>
      <c r="AEF118" s="99"/>
      <c r="AEG118" s="99"/>
      <c r="AEH118" s="99"/>
      <c r="AEI118" s="99"/>
      <c r="AEJ118" s="99"/>
      <c r="AEK118" s="99"/>
      <c r="AEL118" s="99"/>
      <c r="AEM118" s="99"/>
      <c r="AEN118" s="99"/>
      <c r="AEO118" s="99"/>
      <c r="AEP118" s="99"/>
      <c r="AEQ118" s="99"/>
      <c r="AER118" s="99"/>
      <c r="AES118" s="99"/>
      <c r="AET118" s="99"/>
      <c r="AEU118" s="99"/>
      <c r="AEV118" s="99"/>
      <c r="AEW118" s="99"/>
      <c r="AEX118" s="99"/>
      <c r="AEY118" s="99"/>
      <c r="AEZ118" s="99"/>
      <c r="AFA118" s="99"/>
      <c r="AFB118" s="99"/>
      <c r="AFC118" s="99"/>
      <c r="AFD118" s="99"/>
      <c r="AFE118" s="99"/>
      <c r="AFF118" s="99"/>
      <c r="AFG118" s="99"/>
      <c r="AFH118" s="99"/>
      <c r="AFI118" s="99"/>
      <c r="AFJ118" s="99"/>
      <c r="AFK118" s="99"/>
      <c r="AFL118" s="99"/>
      <c r="AFM118" s="99"/>
      <c r="AFN118" s="99"/>
      <c r="AFO118" s="99"/>
      <c r="AFP118" s="99"/>
      <c r="AFQ118" s="99"/>
      <c r="AFR118" s="99"/>
      <c r="AFS118" s="99"/>
      <c r="AFT118" s="99"/>
      <c r="AFU118" s="99"/>
      <c r="AFV118" s="99"/>
      <c r="AFW118" s="99"/>
      <c r="AFX118" s="99"/>
      <c r="AFY118" s="99"/>
      <c r="AFZ118" s="99"/>
      <c r="AGA118" s="99"/>
      <c r="AGB118" s="99"/>
      <c r="AGC118" s="99"/>
      <c r="AGD118" s="99"/>
      <c r="AGE118" s="99"/>
      <c r="AGF118" s="99"/>
      <c r="AGG118" s="99"/>
      <c r="AGH118" s="99"/>
      <c r="AGI118" s="99"/>
      <c r="AGJ118" s="99"/>
      <c r="AGK118" s="99"/>
      <c r="AGL118" s="99"/>
      <c r="AGM118" s="99"/>
      <c r="AGN118" s="99"/>
      <c r="AGO118" s="99"/>
      <c r="AGP118" s="99"/>
      <c r="AGQ118" s="99"/>
      <c r="AGR118" s="99"/>
      <c r="AGS118" s="99"/>
      <c r="AGT118" s="99"/>
      <c r="AGU118" s="99"/>
      <c r="AGV118" s="99"/>
      <c r="AGW118" s="99"/>
      <c r="AGX118" s="99"/>
      <c r="AGY118" s="99"/>
      <c r="AGZ118" s="99"/>
      <c r="AHA118" s="99"/>
      <c r="AHB118" s="99"/>
      <c r="AHC118" s="99"/>
      <c r="AHD118" s="99"/>
      <c r="AHE118" s="99"/>
      <c r="AHF118" s="99"/>
      <c r="AHG118" s="99"/>
      <c r="AHH118" s="99"/>
      <c r="AHI118" s="99"/>
      <c r="AHJ118" s="99"/>
      <c r="AHK118" s="99"/>
      <c r="AHL118" s="99"/>
      <c r="AHM118" s="99"/>
      <c r="AHN118" s="99"/>
      <c r="AHO118" s="99"/>
      <c r="AHP118" s="99"/>
      <c r="AHQ118" s="99"/>
      <c r="AHR118" s="99"/>
      <c r="AHS118" s="99"/>
      <c r="AHT118" s="99"/>
      <c r="AHU118" s="99"/>
      <c r="AHV118" s="99"/>
      <c r="AHW118" s="99"/>
      <c r="AHX118" s="99"/>
      <c r="AHY118" s="99"/>
      <c r="AHZ118" s="99"/>
      <c r="AIA118" s="99"/>
      <c r="AIB118" s="99"/>
      <c r="AIC118" s="99"/>
      <c r="AID118" s="99"/>
      <c r="AIE118" s="99"/>
      <c r="AIF118" s="99"/>
      <c r="AIG118" s="99"/>
      <c r="AIH118" s="99"/>
      <c r="AII118" s="99"/>
      <c r="AIJ118" s="99"/>
      <c r="AIK118" s="99"/>
      <c r="AIL118" s="99"/>
      <c r="AIM118" s="99"/>
      <c r="AIN118" s="99"/>
      <c r="AIO118" s="99"/>
      <c r="AIP118" s="99"/>
      <c r="AIQ118" s="99"/>
      <c r="AIR118" s="99"/>
      <c r="AIS118" s="99"/>
      <c r="AIT118" s="99"/>
      <c r="AIU118" s="99"/>
      <c r="AIV118" s="99"/>
      <c r="AIW118" s="99"/>
      <c r="AIX118" s="99"/>
      <c r="AIY118" s="99"/>
      <c r="AIZ118" s="99"/>
      <c r="AJA118" s="99"/>
      <c r="AJB118" s="99"/>
      <c r="AJC118" s="99"/>
      <c r="AJD118" s="99"/>
      <c r="AJE118" s="99"/>
      <c r="AJF118" s="99"/>
      <c r="AJG118" s="99"/>
      <c r="AJH118" s="99"/>
      <c r="AJI118" s="99"/>
      <c r="AJJ118" s="99"/>
      <c r="AJK118" s="99"/>
      <c r="AJL118" s="99"/>
      <c r="AJM118" s="99"/>
      <c r="AJN118" s="99"/>
      <c r="AJO118" s="99"/>
      <c r="AJP118" s="99"/>
      <c r="AJQ118" s="99"/>
      <c r="AJR118" s="99"/>
      <c r="AJS118" s="99"/>
      <c r="AJT118" s="99"/>
      <c r="AJU118" s="99"/>
      <c r="AJV118" s="99"/>
      <c r="AJW118" s="99"/>
      <c r="AJX118" s="99"/>
      <c r="AJY118" s="99"/>
      <c r="AJZ118" s="99"/>
      <c r="AKA118" s="99"/>
      <c r="AKB118" s="99"/>
      <c r="AKC118" s="99"/>
      <c r="AKD118" s="99"/>
      <c r="AKE118" s="99"/>
      <c r="AKF118" s="99"/>
      <c r="AKG118" s="99"/>
      <c r="AKH118" s="99"/>
      <c r="AKI118" s="99"/>
      <c r="AKJ118" s="99"/>
      <c r="AKK118" s="99"/>
      <c r="AKL118" s="99"/>
      <c r="AKM118" s="99"/>
      <c r="AKN118" s="99"/>
      <c r="AKO118" s="99"/>
      <c r="AKP118" s="99"/>
      <c r="AKQ118" s="99"/>
      <c r="AKR118" s="99"/>
      <c r="AKS118" s="99"/>
      <c r="AKT118" s="99"/>
      <c r="AKU118" s="99"/>
      <c r="AKV118" s="99"/>
      <c r="AKW118" s="99"/>
      <c r="AKX118" s="99"/>
      <c r="AKY118" s="99"/>
      <c r="AKZ118" s="99"/>
      <c r="ALA118" s="99"/>
      <c r="ALB118" s="99"/>
      <c r="ALC118" s="99"/>
      <c r="ALD118" s="99"/>
      <c r="ALE118" s="99"/>
      <c r="ALF118" s="99"/>
      <c r="ALG118" s="99"/>
      <c r="ALH118" s="99"/>
      <c r="ALI118" s="99"/>
      <c r="ALJ118" s="99"/>
      <c r="ALK118" s="99"/>
      <c r="ALL118" s="99"/>
      <c r="ALM118" s="99"/>
      <c r="ALN118" s="99"/>
      <c r="ALO118" s="99"/>
      <c r="ALP118" s="99"/>
      <c r="ALQ118" s="99"/>
      <c r="ALR118" s="99"/>
      <c r="ALS118" s="99"/>
      <c r="ALT118" s="99"/>
      <c r="ALU118" s="99"/>
      <c r="ALV118" s="99"/>
      <c r="ALW118" s="99"/>
      <c r="ALX118" s="99"/>
      <c r="ALY118" s="99"/>
      <c r="ALZ118" s="99"/>
      <c r="AMA118" s="99"/>
      <c r="AMB118" s="99"/>
      <c r="AMC118" s="99"/>
      <c r="AMD118" s="99"/>
      <c r="AME118" s="99"/>
      <c r="AMF118" s="99"/>
      <c r="AMG118" s="99"/>
      <c r="AMH118" s="99"/>
      <c r="AMI118" s="99"/>
      <c r="AMJ118" s="99"/>
      <c r="AMK118" s="99"/>
      <c r="AML118" s="99"/>
      <c r="AMM118" s="99"/>
      <c r="AMN118" s="99"/>
      <c r="AMO118" s="99"/>
      <c r="AMP118" s="99"/>
      <c r="AMQ118" s="99"/>
      <c r="AMR118" s="99"/>
      <c r="AMS118" s="99"/>
      <c r="AMT118" s="99"/>
      <c r="AMU118" s="99"/>
      <c r="AMV118" s="99"/>
      <c r="AMW118" s="99"/>
      <c r="AMX118" s="99"/>
      <c r="AMY118" s="99"/>
      <c r="AMZ118" s="99"/>
      <c r="ANA118" s="99"/>
      <c r="ANB118" s="99"/>
      <c r="ANC118" s="99"/>
      <c r="AND118" s="99"/>
      <c r="ANE118" s="99"/>
      <c r="ANF118" s="99"/>
      <c r="ANG118" s="99"/>
      <c r="ANH118" s="99"/>
      <c r="ANI118" s="99"/>
      <c r="ANJ118" s="99"/>
      <c r="ANK118" s="99"/>
      <c r="ANL118" s="99"/>
      <c r="ANM118" s="99"/>
      <c r="ANN118" s="99"/>
      <c r="ANO118" s="99"/>
      <c r="ANP118" s="99"/>
      <c r="ANQ118" s="99"/>
      <c r="ANR118" s="99"/>
      <c r="ANS118" s="99"/>
      <c r="ANT118" s="99"/>
      <c r="ANU118" s="99"/>
      <c r="ANV118" s="99"/>
      <c r="ANW118" s="99"/>
      <c r="ANX118" s="99"/>
      <c r="ANY118" s="99"/>
      <c r="ANZ118" s="99"/>
      <c r="AOA118" s="99"/>
      <c r="AOB118" s="99"/>
      <c r="AOC118" s="99"/>
      <c r="AOD118" s="99"/>
      <c r="AOE118" s="99"/>
      <c r="AOF118" s="99"/>
      <c r="AOG118" s="99"/>
      <c r="AOH118" s="99"/>
      <c r="AOI118" s="99"/>
      <c r="AOJ118" s="99"/>
      <c r="AOK118" s="99"/>
      <c r="AOL118" s="99"/>
      <c r="AOM118" s="99"/>
      <c r="AON118" s="99"/>
      <c r="AOO118" s="99"/>
      <c r="AOP118" s="99"/>
      <c r="AOQ118" s="99"/>
      <c r="AOR118" s="99"/>
      <c r="AOS118" s="99"/>
      <c r="AOT118" s="99"/>
      <c r="AOU118" s="99"/>
      <c r="AOV118" s="99"/>
      <c r="AOW118" s="99"/>
      <c r="AOX118" s="99"/>
      <c r="AOY118" s="99"/>
      <c r="AOZ118" s="99"/>
      <c r="APA118" s="99"/>
      <c r="APB118" s="99"/>
      <c r="APC118" s="99"/>
      <c r="APD118" s="99"/>
      <c r="APE118" s="99"/>
      <c r="APF118" s="99"/>
      <c r="APG118" s="99"/>
      <c r="APH118" s="99"/>
      <c r="API118" s="99"/>
      <c r="APJ118" s="99"/>
      <c r="APK118" s="99"/>
      <c r="APL118" s="99"/>
      <c r="APM118" s="99"/>
      <c r="APN118" s="99"/>
      <c r="APO118" s="99"/>
      <c r="APP118" s="99"/>
      <c r="APQ118" s="99"/>
      <c r="APR118" s="99"/>
      <c r="APS118" s="99"/>
      <c r="APT118" s="99"/>
      <c r="APU118" s="99"/>
      <c r="APV118" s="99"/>
      <c r="APW118" s="99"/>
      <c r="APX118" s="99"/>
      <c r="APY118" s="99"/>
      <c r="APZ118" s="99"/>
      <c r="AQA118" s="99"/>
      <c r="AQB118" s="99"/>
      <c r="AQC118" s="99"/>
      <c r="AQD118" s="99"/>
      <c r="AQE118" s="99"/>
      <c r="AQF118" s="99"/>
      <c r="AQG118" s="99"/>
      <c r="AQH118" s="99"/>
      <c r="AQI118" s="99"/>
      <c r="AQJ118" s="99"/>
      <c r="AQK118" s="99"/>
      <c r="AQL118" s="99"/>
      <c r="AQM118" s="99"/>
      <c r="AQN118" s="99"/>
      <c r="AQO118" s="99"/>
      <c r="AQP118" s="99"/>
      <c r="AQQ118" s="99"/>
      <c r="AQR118" s="99"/>
      <c r="AQS118" s="99"/>
      <c r="AQT118" s="99"/>
      <c r="AQU118" s="99"/>
      <c r="AQV118" s="99"/>
      <c r="AQW118" s="99"/>
      <c r="AQX118" s="99"/>
      <c r="AQY118" s="99"/>
      <c r="AQZ118" s="99"/>
      <c r="ARA118" s="99"/>
      <c r="ARB118" s="99"/>
      <c r="ARC118" s="99"/>
      <c r="ARD118" s="99"/>
      <c r="ARE118" s="99"/>
      <c r="ARF118" s="99"/>
      <c r="ARG118" s="99"/>
      <c r="ARH118" s="99"/>
      <c r="ARI118" s="99"/>
      <c r="ARJ118" s="99"/>
      <c r="ARK118" s="99"/>
      <c r="ARL118" s="99"/>
      <c r="ARM118" s="99"/>
      <c r="ARN118" s="99"/>
      <c r="ARO118" s="99"/>
      <c r="ARP118" s="99"/>
      <c r="ARQ118" s="99"/>
      <c r="ARR118" s="99"/>
      <c r="ARS118" s="99"/>
      <c r="ART118" s="99"/>
      <c r="ARU118" s="99"/>
      <c r="ARV118" s="99"/>
      <c r="ARW118" s="99"/>
      <c r="ARX118" s="99"/>
      <c r="ARY118" s="99"/>
      <c r="ARZ118" s="99"/>
      <c r="ASA118" s="99"/>
      <c r="ASB118" s="99"/>
      <c r="ASC118" s="99"/>
      <c r="ASD118" s="99"/>
      <c r="ASE118" s="99"/>
      <c r="ASF118" s="99"/>
      <c r="ASG118" s="99"/>
      <c r="ASH118" s="99"/>
      <c r="ASI118" s="99"/>
      <c r="ASJ118" s="99"/>
      <c r="ASK118" s="99"/>
      <c r="ASL118" s="99"/>
      <c r="ASM118" s="99"/>
      <c r="ASN118" s="99"/>
      <c r="ASO118" s="99"/>
      <c r="ASP118" s="99"/>
      <c r="ASQ118" s="99"/>
      <c r="ASR118" s="99"/>
      <c r="ASS118" s="99"/>
      <c r="AST118" s="99"/>
      <c r="ASU118" s="99"/>
      <c r="ASV118" s="99"/>
      <c r="ASW118" s="99"/>
      <c r="ASX118" s="99"/>
      <c r="ASY118" s="99"/>
      <c r="ASZ118" s="99"/>
      <c r="ATA118" s="99"/>
      <c r="ATB118" s="99"/>
      <c r="ATC118" s="99"/>
      <c r="ATD118" s="99"/>
      <c r="ATE118" s="99"/>
      <c r="ATF118" s="99"/>
      <c r="ATG118" s="99"/>
      <c r="ATH118" s="99"/>
      <c r="ATI118" s="99"/>
      <c r="ATJ118" s="99"/>
      <c r="ATK118" s="99"/>
      <c r="ATL118" s="99"/>
      <c r="ATM118" s="99"/>
      <c r="ATN118" s="99"/>
      <c r="ATO118" s="99"/>
      <c r="ATP118" s="99"/>
      <c r="ATQ118" s="99"/>
      <c r="ATR118" s="99"/>
      <c r="ATS118" s="99"/>
      <c r="ATT118" s="99"/>
      <c r="ATU118" s="99"/>
      <c r="ATV118" s="99"/>
      <c r="ATW118" s="99"/>
      <c r="ATX118" s="99"/>
      <c r="ATY118" s="99"/>
      <c r="ATZ118" s="99"/>
      <c r="AUA118" s="99"/>
      <c r="AUB118" s="99"/>
      <c r="AUC118" s="99"/>
      <c r="AUD118" s="99"/>
      <c r="AUE118" s="99"/>
      <c r="AUF118" s="99"/>
      <c r="AUG118" s="99"/>
      <c r="AUH118" s="99"/>
      <c r="AUI118" s="99"/>
      <c r="AUJ118" s="99"/>
      <c r="AUK118" s="99"/>
      <c r="AUL118" s="99"/>
      <c r="AUM118" s="99"/>
      <c r="AUN118" s="99"/>
      <c r="AUO118" s="99"/>
      <c r="AUP118" s="99"/>
      <c r="AUQ118" s="99"/>
      <c r="AUR118" s="99"/>
      <c r="AUS118" s="99"/>
      <c r="AUT118" s="99"/>
      <c r="AUU118" s="99"/>
      <c r="AUV118" s="99"/>
      <c r="AUW118" s="99"/>
      <c r="AUX118" s="99"/>
      <c r="AUY118" s="99"/>
      <c r="AUZ118" s="99"/>
      <c r="AVA118" s="99"/>
      <c r="AVB118" s="99"/>
      <c r="AVC118" s="99"/>
      <c r="AVD118" s="99"/>
      <c r="AVE118" s="99"/>
      <c r="AVF118" s="99"/>
      <c r="AVG118" s="99"/>
      <c r="AVH118" s="99"/>
      <c r="AVI118" s="99"/>
      <c r="AVJ118" s="99"/>
      <c r="AVK118" s="99"/>
      <c r="AVL118" s="99"/>
      <c r="AVM118" s="99"/>
      <c r="AVN118" s="99"/>
      <c r="AVO118" s="99"/>
      <c r="AVP118" s="99"/>
      <c r="AVQ118" s="99"/>
      <c r="AVR118" s="99"/>
      <c r="AVS118" s="99"/>
      <c r="AVT118" s="99"/>
      <c r="AVU118" s="99"/>
      <c r="AVV118" s="99"/>
      <c r="AVW118" s="99"/>
      <c r="AVX118" s="99"/>
      <c r="AVY118" s="99"/>
      <c r="AVZ118" s="99"/>
      <c r="AWA118" s="99"/>
      <c r="AWB118" s="99"/>
      <c r="AWC118" s="99"/>
      <c r="AWD118" s="99"/>
      <c r="AWE118" s="99"/>
      <c r="AWF118" s="99"/>
      <c r="AWG118" s="99"/>
      <c r="AWH118" s="99"/>
      <c r="AWI118" s="99"/>
      <c r="AWJ118" s="99"/>
      <c r="AWK118" s="99"/>
      <c r="AWL118" s="99"/>
      <c r="AWM118" s="99"/>
      <c r="AWN118" s="99"/>
      <c r="AWO118" s="99"/>
      <c r="AWP118" s="99"/>
      <c r="AWQ118" s="99"/>
      <c r="AWR118" s="99"/>
      <c r="AWS118" s="99"/>
      <c r="AWT118" s="99"/>
      <c r="AWU118" s="99"/>
      <c r="AWV118" s="99"/>
      <c r="AWW118" s="99"/>
      <c r="AWX118" s="99"/>
      <c r="AWY118" s="99"/>
      <c r="AWZ118" s="99"/>
      <c r="AXA118" s="99"/>
      <c r="AXB118" s="99"/>
      <c r="AXC118" s="99"/>
      <c r="AXD118" s="99"/>
      <c r="AXE118" s="99"/>
      <c r="AXF118" s="99"/>
      <c r="AXG118" s="99"/>
      <c r="AXH118" s="99"/>
      <c r="AXI118" s="99"/>
      <c r="AXJ118" s="99"/>
      <c r="AXK118" s="99"/>
      <c r="AXL118" s="99"/>
      <c r="AXM118" s="99"/>
      <c r="AXN118" s="99"/>
      <c r="AXO118" s="99"/>
      <c r="AXP118" s="99"/>
      <c r="AXQ118" s="99"/>
      <c r="AXR118" s="99"/>
      <c r="AXS118" s="99"/>
      <c r="AXT118" s="99"/>
      <c r="AXU118" s="99"/>
      <c r="AXV118" s="99"/>
      <c r="AXW118" s="99"/>
      <c r="AXX118" s="99"/>
      <c r="AXY118" s="99"/>
      <c r="AXZ118" s="99"/>
      <c r="AYA118" s="99"/>
      <c r="AYB118" s="99"/>
      <c r="AYC118" s="99"/>
      <c r="AYD118" s="99"/>
      <c r="AYE118" s="99"/>
      <c r="AYF118" s="99"/>
      <c r="AYG118" s="99"/>
      <c r="AYH118" s="99"/>
      <c r="AYI118" s="99"/>
      <c r="AYJ118" s="99"/>
      <c r="AYK118" s="99"/>
      <c r="AYL118" s="99"/>
      <c r="AYM118" s="99"/>
      <c r="AYN118" s="99"/>
      <c r="AYO118" s="99"/>
      <c r="AYP118" s="99"/>
      <c r="AYQ118" s="99"/>
      <c r="AYR118" s="99"/>
      <c r="AYS118" s="99"/>
      <c r="AYT118" s="99"/>
      <c r="AYU118" s="99"/>
      <c r="AYV118" s="99"/>
      <c r="AYW118" s="99"/>
      <c r="AYX118" s="99"/>
      <c r="AYY118" s="99"/>
      <c r="AYZ118" s="99"/>
      <c r="AZA118" s="99"/>
      <c r="AZB118" s="99"/>
      <c r="AZC118" s="99"/>
      <c r="AZD118" s="99"/>
      <c r="AZE118" s="99"/>
      <c r="AZF118" s="99"/>
      <c r="AZG118" s="99"/>
      <c r="AZH118" s="99"/>
      <c r="AZI118" s="99"/>
      <c r="AZJ118" s="99"/>
      <c r="AZK118" s="99"/>
      <c r="AZL118" s="99"/>
      <c r="AZM118" s="99"/>
      <c r="AZN118" s="99"/>
      <c r="AZO118" s="99"/>
      <c r="AZP118" s="99"/>
      <c r="AZQ118" s="99"/>
      <c r="AZR118" s="99"/>
      <c r="AZS118" s="99"/>
      <c r="AZT118" s="99"/>
      <c r="AZU118" s="99"/>
      <c r="AZV118" s="99"/>
      <c r="AZW118" s="99"/>
      <c r="AZX118" s="99"/>
      <c r="AZY118" s="99"/>
      <c r="AZZ118" s="99"/>
      <c r="BAA118" s="99"/>
      <c r="BAB118" s="99"/>
      <c r="BAC118" s="99"/>
      <c r="BAD118" s="99"/>
      <c r="BAE118" s="99"/>
      <c r="BAF118" s="99"/>
      <c r="BAG118" s="99"/>
      <c r="BAH118" s="99"/>
      <c r="BAI118" s="99"/>
      <c r="BAJ118" s="99"/>
      <c r="BAK118" s="99"/>
      <c r="BAL118" s="99"/>
      <c r="BAM118" s="99"/>
      <c r="BAN118" s="99"/>
      <c r="BAO118" s="99"/>
      <c r="BAP118" s="99"/>
      <c r="BAQ118" s="99"/>
      <c r="BAR118" s="99"/>
      <c r="BAS118" s="99"/>
      <c r="BAT118" s="99"/>
      <c r="BAU118" s="99"/>
      <c r="BAV118" s="99"/>
      <c r="BAW118" s="99"/>
      <c r="BAX118" s="99"/>
      <c r="BAY118" s="99"/>
      <c r="BAZ118" s="99"/>
      <c r="BBA118" s="99"/>
      <c r="BBB118" s="99"/>
      <c r="BBC118" s="99"/>
      <c r="BBD118" s="99"/>
      <c r="BBE118" s="99"/>
      <c r="BBF118" s="99"/>
      <c r="BBG118" s="99"/>
      <c r="BBH118" s="99"/>
      <c r="BBI118" s="99"/>
      <c r="BBJ118" s="99"/>
      <c r="BBK118" s="99"/>
      <c r="BBL118" s="99"/>
      <c r="BBM118" s="99"/>
      <c r="BBN118" s="99"/>
      <c r="BBO118" s="99"/>
      <c r="BBP118" s="99"/>
      <c r="BBQ118" s="99"/>
      <c r="BBR118" s="99"/>
      <c r="BBS118" s="99"/>
      <c r="BBT118" s="99"/>
      <c r="BBU118" s="99"/>
      <c r="BBV118" s="99"/>
      <c r="BBW118" s="99"/>
      <c r="BBX118" s="99"/>
      <c r="BBY118" s="99"/>
      <c r="BBZ118" s="99"/>
      <c r="BCA118" s="99"/>
      <c r="BCB118" s="99"/>
      <c r="BCC118" s="99"/>
      <c r="BCD118" s="99"/>
      <c r="BCE118" s="99"/>
      <c r="BCF118" s="99"/>
      <c r="BCG118" s="99"/>
      <c r="BCH118" s="99"/>
      <c r="BCI118" s="99"/>
      <c r="BCJ118" s="99"/>
      <c r="BCK118" s="99"/>
      <c r="BCL118" s="99"/>
      <c r="BCM118" s="99"/>
      <c r="BCN118" s="99"/>
      <c r="BCO118" s="99"/>
      <c r="BCP118" s="99"/>
      <c r="BCQ118" s="99"/>
      <c r="BCR118" s="99"/>
      <c r="BCS118" s="99"/>
      <c r="BCT118" s="99"/>
      <c r="BCU118" s="99"/>
      <c r="BCV118" s="99"/>
      <c r="BCW118" s="99"/>
      <c r="BCX118" s="99"/>
      <c r="BCY118" s="99"/>
      <c r="BCZ118" s="99"/>
      <c r="BDA118" s="99"/>
      <c r="BDB118" s="99"/>
      <c r="BDC118" s="99"/>
      <c r="BDD118" s="99"/>
      <c r="BDE118" s="99"/>
      <c r="BDF118" s="99"/>
      <c r="BDG118" s="99"/>
      <c r="BDH118" s="99"/>
      <c r="BDI118" s="99"/>
      <c r="BDJ118" s="99"/>
      <c r="BDK118" s="99"/>
      <c r="BDL118" s="99"/>
      <c r="BDM118" s="99"/>
      <c r="BDN118" s="99"/>
      <c r="BDO118" s="99"/>
      <c r="BDP118" s="99"/>
      <c r="BDQ118" s="99"/>
      <c r="BDR118" s="99"/>
      <c r="BDS118" s="99"/>
      <c r="BDT118" s="99"/>
      <c r="BDU118" s="99"/>
      <c r="BDV118" s="99"/>
      <c r="BDW118" s="99"/>
      <c r="BDX118" s="99"/>
      <c r="BDY118" s="99"/>
      <c r="BDZ118" s="99"/>
      <c r="BEA118" s="99"/>
      <c r="BEB118" s="99"/>
      <c r="BEC118" s="99"/>
      <c r="BED118" s="99"/>
      <c r="BEE118" s="99"/>
      <c r="BEF118" s="99"/>
      <c r="BEG118" s="99"/>
      <c r="BEH118" s="99"/>
      <c r="BEI118" s="99"/>
      <c r="BEJ118" s="99"/>
      <c r="BEK118" s="99"/>
      <c r="BEL118" s="99"/>
      <c r="BEM118" s="99"/>
      <c r="BEN118" s="99"/>
      <c r="BEO118" s="99"/>
      <c r="BEP118" s="99"/>
      <c r="BEQ118" s="99"/>
      <c r="BER118" s="99"/>
      <c r="BES118" s="99"/>
      <c r="BET118" s="99"/>
      <c r="BEU118" s="99"/>
      <c r="BEV118" s="99"/>
      <c r="BEW118" s="99"/>
      <c r="BEX118" s="99"/>
      <c r="BEY118" s="99"/>
      <c r="BEZ118" s="99"/>
      <c r="BFA118" s="99"/>
      <c r="BFB118" s="99"/>
      <c r="BFC118" s="99"/>
      <c r="BFD118" s="99"/>
      <c r="BFE118" s="99"/>
      <c r="BFF118" s="99"/>
      <c r="BFG118" s="99"/>
      <c r="BFH118" s="99"/>
      <c r="BFI118" s="99"/>
      <c r="BFJ118" s="99"/>
      <c r="BFK118" s="99"/>
      <c r="BFL118" s="99"/>
      <c r="BFM118" s="99"/>
      <c r="BFN118" s="99"/>
      <c r="BFO118" s="99"/>
      <c r="BFP118" s="99"/>
      <c r="BFQ118" s="99"/>
      <c r="BFR118" s="99"/>
      <c r="BFS118" s="99"/>
      <c r="BFT118" s="99"/>
      <c r="BFU118" s="99"/>
      <c r="BFV118" s="99"/>
      <c r="BFW118" s="99"/>
      <c r="BFX118" s="99"/>
      <c r="BFY118" s="99"/>
      <c r="BFZ118" s="99"/>
      <c r="BGA118" s="99"/>
      <c r="BGB118" s="99"/>
      <c r="BGC118" s="99"/>
      <c r="BGD118" s="99"/>
      <c r="BGE118" s="99"/>
      <c r="BGF118" s="99"/>
      <c r="BGG118" s="99"/>
      <c r="BGH118" s="99"/>
      <c r="BGI118" s="99"/>
      <c r="BGJ118" s="99"/>
      <c r="BGK118" s="99"/>
      <c r="BGL118" s="99"/>
      <c r="BGM118" s="99"/>
      <c r="BGN118" s="99"/>
      <c r="BGO118" s="99"/>
      <c r="BGP118" s="99"/>
      <c r="BGQ118" s="99"/>
      <c r="BGR118" s="99"/>
      <c r="BGS118" s="99"/>
      <c r="BGT118" s="99"/>
      <c r="BGU118" s="99"/>
      <c r="BGV118" s="99"/>
      <c r="BGW118" s="99"/>
      <c r="BGX118" s="99"/>
      <c r="BGY118" s="99"/>
      <c r="BGZ118" s="99"/>
      <c r="BHA118" s="99"/>
      <c r="BHB118" s="99"/>
      <c r="BHC118" s="99"/>
      <c r="BHD118" s="99"/>
      <c r="BHE118" s="99"/>
      <c r="BHF118" s="99"/>
      <c r="BHG118" s="99"/>
      <c r="BHH118" s="99"/>
      <c r="BHI118" s="99"/>
      <c r="BHJ118" s="99"/>
      <c r="BHK118" s="99"/>
      <c r="BHL118" s="99"/>
      <c r="BHM118" s="99"/>
      <c r="BHN118" s="99"/>
      <c r="BHO118" s="99"/>
      <c r="BHP118" s="99"/>
      <c r="BHQ118" s="99"/>
      <c r="BHR118" s="99"/>
      <c r="BHS118" s="99"/>
      <c r="BHT118" s="99"/>
      <c r="BHU118" s="99"/>
      <c r="BHV118" s="99"/>
      <c r="BHW118" s="99"/>
      <c r="BHX118" s="99"/>
      <c r="BHY118" s="99"/>
      <c r="BHZ118" s="99"/>
      <c r="BIA118" s="99"/>
      <c r="BIB118" s="99"/>
      <c r="BIC118" s="99"/>
      <c r="BID118" s="99"/>
      <c r="BIE118" s="99"/>
      <c r="BIF118" s="99"/>
      <c r="BIG118" s="99"/>
      <c r="BIH118" s="99"/>
      <c r="BII118" s="99"/>
      <c r="BIJ118" s="99"/>
      <c r="BIK118" s="99"/>
      <c r="BIL118" s="99"/>
      <c r="BIM118" s="99"/>
      <c r="BIN118" s="99"/>
      <c r="BIO118" s="99"/>
      <c r="BIP118" s="99"/>
      <c r="BIQ118" s="99"/>
      <c r="BIR118" s="99"/>
      <c r="BIS118" s="99"/>
      <c r="BIT118" s="99"/>
      <c r="BIU118" s="99"/>
      <c r="BIV118" s="99"/>
      <c r="BIW118" s="99"/>
      <c r="BIX118" s="99"/>
      <c r="BIY118" s="99"/>
      <c r="BIZ118" s="99"/>
      <c r="BJA118" s="99"/>
      <c r="BJB118" s="99"/>
      <c r="BJC118" s="99"/>
      <c r="BJD118" s="99"/>
      <c r="BJE118" s="99"/>
      <c r="BJF118" s="99"/>
      <c r="BJG118" s="99"/>
      <c r="BJH118" s="99"/>
      <c r="BJI118" s="99"/>
      <c r="BJJ118" s="99"/>
      <c r="BJK118" s="99"/>
      <c r="BJL118" s="99"/>
      <c r="BJM118" s="99"/>
      <c r="BJN118" s="99"/>
      <c r="BJO118" s="99"/>
      <c r="BJP118" s="99"/>
      <c r="BJQ118" s="99"/>
      <c r="BJR118" s="99"/>
      <c r="BJS118" s="99"/>
      <c r="BJT118" s="99"/>
      <c r="BJU118" s="99"/>
      <c r="BJV118" s="99"/>
      <c r="BJW118" s="99"/>
      <c r="BJX118" s="99"/>
      <c r="BJY118" s="99"/>
      <c r="BJZ118" s="99"/>
      <c r="BKA118" s="99"/>
      <c r="BKB118" s="99"/>
      <c r="BKC118" s="99"/>
      <c r="BKD118" s="99"/>
      <c r="BKE118" s="99"/>
      <c r="BKF118" s="99"/>
      <c r="BKG118" s="99"/>
      <c r="BKH118" s="99"/>
      <c r="BKI118" s="99"/>
      <c r="BKJ118" s="99"/>
      <c r="BKK118" s="99"/>
      <c r="BKL118" s="99"/>
      <c r="BKM118" s="99"/>
      <c r="BKN118" s="99"/>
      <c r="BKO118" s="99"/>
      <c r="BKP118" s="99"/>
      <c r="BKQ118" s="99"/>
      <c r="BKR118" s="99"/>
      <c r="BKS118" s="99"/>
      <c r="BKT118" s="99"/>
      <c r="BKU118" s="99"/>
      <c r="BKV118" s="99"/>
      <c r="BKW118" s="99"/>
      <c r="BKX118" s="99"/>
      <c r="BKY118" s="99"/>
      <c r="BKZ118" s="99"/>
      <c r="BLA118" s="99"/>
      <c r="BLB118" s="99"/>
      <c r="BLC118" s="99"/>
      <c r="BLD118" s="99"/>
      <c r="BLE118" s="99"/>
      <c r="BLF118" s="99"/>
      <c r="BLG118" s="99"/>
      <c r="BLH118" s="99"/>
      <c r="BLI118" s="99"/>
      <c r="BLJ118" s="99"/>
      <c r="BLK118" s="99"/>
      <c r="BLL118" s="99"/>
      <c r="BLM118" s="99"/>
      <c r="BLN118" s="99"/>
      <c r="BLO118" s="99"/>
      <c r="BLP118" s="99"/>
      <c r="BLQ118" s="99"/>
      <c r="BLR118" s="99"/>
      <c r="BLS118" s="99"/>
      <c r="BLT118" s="99"/>
      <c r="BLU118" s="99"/>
      <c r="BLV118" s="99"/>
      <c r="BLW118" s="99"/>
      <c r="BLX118" s="99"/>
      <c r="BLY118" s="99"/>
      <c r="BLZ118" s="99"/>
      <c r="BMA118" s="99"/>
      <c r="BMB118" s="99"/>
      <c r="BMC118" s="99"/>
      <c r="BMD118" s="99"/>
      <c r="BME118" s="99"/>
      <c r="BMF118" s="99"/>
      <c r="BMG118" s="99"/>
      <c r="BMH118" s="99"/>
      <c r="BMI118" s="99"/>
      <c r="BMJ118" s="99"/>
      <c r="BMK118" s="99"/>
      <c r="BML118" s="99"/>
      <c r="BMM118" s="99"/>
      <c r="BMN118" s="99"/>
      <c r="BMO118" s="99"/>
      <c r="BMP118" s="99"/>
      <c r="BMQ118" s="99"/>
      <c r="BMR118" s="99"/>
      <c r="BMS118" s="99"/>
      <c r="BMT118" s="99"/>
      <c r="BMU118" s="99"/>
      <c r="BMV118" s="99"/>
      <c r="BMW118" s="99"/>
      <c r="BMX118" s="99"/>
      <c r="BMY118" s="99"/>
      <c r="BMZ118" s="99"/>
      <c r="BNA118" s="99"/>
      <c r="BNB118" s="99"/>
      <c r="BNC118" s="99"/>
      <c r="BND118" s="99"/>
      <c r="BNE118" s="99"/>
      <c r="BNF118" s="99"/>
      <c r="BNG118" s="99"/>
      <c r="BNH118" s="99"/>
      <c r="BNI118" s="99"/>
      <c r="BNJ118" s="99"/>
      <c r="BNK118" s="99"/>
      <c r="BNL118" s="99"/>
      <c r="BNM118" s="99"/>
      <c r="BNN118" s="99"/>
      <c r="BNO118" s="99"/>
      <c r="BNP118" s="99"/>
      <c r="BNQ118" s="99"/>
      <c r="BNR118" s="99"/>
      <c r="BNS118" s="99"/>
      <c r="BNT118" s="99"/>
      <c r="BNU118" s="99"/>
      <c r="BNV118" s="99"/>
      <c r="BNW118" s="99"/>
      <c r="BNX118" s="99"/>
      <c r="BNY118" s="99"/>
      <c r="BNZ118" s="99"/>
      <c r="BOA118" s="99"/>
      <c r="BOB118" s="99"/>
      <c r="BOC118" s="99"/>
      <c r="BOD118" s="99"/>
      <c r="BOE118" s="99"/>
      <c r="BOF118" s="99"/>
      <c r="BOG118" s="99"/>
      <c r="BOH118" s="99"/>
      <c r="BOI118" s="99"/>
      <c r="BOJ118" s="99"/>
      <c r="BOK118" s="99"/>
      <c r="BOL118" s="99"/>
      <c r="BOM118" s="99"/>
      <c r="BON118" s="99"/>
      <c r="BOO118" s="99"/>
      <c r="BOP118" s="99"/>
      <c r="BOQ118" s="99"/>
      <c r="BOR118" s="99"/>
      <c r="BOS118" s="99"/>
      <c r="BOT118" s="99"/>
      <c r="BOU118" s="99"/>
      <c r="BOV118" s="99"/>
      <c r="BOW118" s="99"/>
      <c r="BOX118" s="99"/>
      <c r="BOY118" s="99"/>
      <c r="BOZ118" s="99"/>
      <c r="BPA118" s="99"/>
      <c r="BPB118" s="99"/>
      <c r="BPC118" s="99"/>
      <c r="BPD118" s="99"/>
      <c r="BPE118" s="99"/>
      <c r="BPF118" s="99"/>
      <c r="BPG118" s="99"/>
      <c r="BPH118" s="99"/>
      <c r="BPI118" s="99"/>
      <c r="BPJ118" s="99"/>
      <c r="BPK118" s="99"/>
      <c r="BPL118" s="99"/>
      <c r="BPM118" s="99"/>
      <c r="BPN118" s="99"/>
      <c r="BPO118" s="99"/>
      <c r="BPP118" s="99"/>
      <c r="BPQ118" s="99"/>
      <c r="BPR118" s="99"/>
      <c r="BPS118" s="99"/>
      <c r="BPT118" s="99"/>
      <c r="BPU118" s="99"/>
      <c r="BPV118" s="99"/>
      <c r="BPW118" s="99"/>
      <c r="BPX118" s="99"/>
      <c r="BPY118" s="99"/>
      <c r="BPZ118" s="99"/>
      <c r="BQA118" s="99"/>
      <c r="BQB118" s="99"/>
      <c r="BQC118" s="99"/>
      <c r="BQD118" s="99"/>
      <c r="BQE118" s="99"/>
      <c r="BQF118" s="99"/>
      <c r="BQG118" s="99"/>
      <c r="BQH118" s="99"/>
      <c r="BQI118" s="99"/>
      <c r="BQJ118" s="99"/>
      <c r="BQK118" s="99"/>
      <c r="BQL118" s="99"/>
      <c r="BQM118" s="99"/>
      <c r="BQN118" s="99"/>
      <c r="BQO118" s="99"/>
      <c r="BQP118" s="99"/>
      <c r="BQQ118" s="99"/>
      <c r="BQR118" s="99"/>
      <c r="BQS118" s="99"/>
      <c r="BQT118" s="99"/>
      <c r="BQU118" s="99"/>
      <c r="BQV118" s="99"/>
      <c r="BQW118" s="99"/>
      <c r="BQX118" s="99"/>
      <c r="BQY118" s="99"/>
      <c r="BQZ118" s="99"/>
      <c r="BRA118" s="99"/>
      <c r="BRB118" s="99"/>
      <c r="BRC118" s="99"/>
      <c r="BRD118" s="99"/>
      <c r="BRE118" s="99"/>
      <c r="BRF118" s="99"/>
      <c r="BRG118" s="99"/>
      <c r="BRH118" s="99"/>
      <c r="BRI118" s="99"/>
      <c r="BRJ118" s="99"/>
      <c r="BRK118" s="99"/>
      <c r="BRL118" s="99"/>
      <c r="BRM118" s="99"/>
      <c r="BRN118" s="99"/>
      <c r="BRO118" s="99"/>
      <c r="BRP118" s="99"/>
      <c r="BRQ118" s="99"/>
      <c r="BRR118" s="99"/>
      <c r="BRS118" s="99"/>
      <c r="BRT118" s="99"/>
      <c r="BRU118" s="99"/>
      <c r="BRV118" s="99"/>
      <c r="BRW118" s="99"/>
      <c r="BRX118" s="99"/>
      <c r="BRY118" s="99"/>
      <c r="BRZ118" s="99"/>
      <c r="BSA118" s="99"/>
      <c r="BSB118" s="99"/>
      <c r="BSC118" s="99"/>
      <c r="BSD118" s="99"/>
      <c r="BSE118" s="99"/>
      <c r="BSF118" s="99"/>
      <c r="BSG118" s="99"/>
      <c r="BSH118" s="99"/>
      <c r="BSI118" s="99"/>
      <c r="BSJ118" s="99"/>
      <c r="BSK118" s="99"/>
      <c r="BSL118" s="99"/>
      <c r="BSM118" s="99"/>
      <c r="BSN118" s="99"/>
      <c r="BSO118" s="99"/>
      <c r="BSP118" s="99"/>
      <c r="BSQ118" s="99"/>
      <c r="BSR118" s="99"/>
      <c r="BSS118" s="99"/>
      <c r="BST118" s="99"/>
      <c r="BSU118" s="99"/>
      <c r="BSV118" s="99"/>
      <c r="BSW118" s="99"/>
      <c r="BSX118" s="99"/>
      <c r="BSY118" s="99"/>
      <c r="BSZ118" s="99"/>
      <c r="BTA118" s="99"/>
      <c r="BTB118" s="99"/>
      <c r="BTC118" s="99"/>
      <c r="BTD118" s="99"/>
      <c r="BTE118" s="99"/>
      <c r="BTF118" s="99"/>
      <c r="BTG118" s="99"/>
      <c r="BTH118" s="99"/>
      <c r="BTI118" s="99"/>
      <c r="BTJ118" s="99"/>
      <c r="BTK118" s="99"/>
      <c r="BTL118" s="99"/>
      <c r="BTM118" s="99"/>
      <c r="BTN118" s="99"/>
      <c r="BTO118" s="99"/>
      <c r="BTP118" s="99"/>
      <c r="BTQ118" s="99"/>
      <c r="BTR118" s="99"/>
      <c r="BTS118" s="99"/>
      <c r="BTT118" s="99"/>
      <c r="BTU118" s="99"/>
      <c r="BTV118" s="99"/>
      <c r="BTW118" s="99"/>
      <c r="BTX118" s="99"/>
      <c r="BTY118" s="99"/>
      <c r="BTZ118" s="99"/>
      <c r="BUA118" s="99"/>
      <c r="BUB118" s="99"/>
      <c r="BUC118" s="99"/>
      <c r="BUD118" s="99"/>
      <c r="BUE118" s="99"/>
      <c r="BUF118" s="99"/>
      <c r="BUG118" s="99"/>
      <c r="BUH118" s="99"/>
      <c r="BUI118" s="99"/>
      <c r="BUJ118" s="99"/>
      <c r="BUK118" s="99"/>
      <c r="BUL118" s="99"/>
      <c r="BUM118" s="99"/>
      <c r="BUN118" s="99"/>
      <c r="BUO118" s="99"/>
      <c r="BUP118" s="99"/>
      <c r="BUQ118" s="99"/>
      <c r="BUR118" s="99"/>
      <c r="BUS118" s="99"/>
      <c r="BUT118" s="99"/>
      <c r="BUU118" s="99"/>
      <c r="BUV118" s="99"/>
      <c r="BUW118" s="99"/>
      <c r="BUX118" s="99"/>
      <c r="BUY118" s="99"/>
      <c r="BUZ118" s="99"/>
      <c r="BVA118" s="99"/>
      <c r="BVB118" s="99"/>
      <c r="BVC118" s="99"/>
      <c r="BVD118" s="99"/>
      <c r="BVE118" s="99"/>
      <c r="BVF118" s="99"/>
      <c r="BVG118" s="99"/>
      <c r="BVH118" s="99"/>
      <c r="BVI118" s="99"/>
      <c r="BVJ118" s="99"/>
      <c r="BVK118" s="99"/>
      <c r="BVL118" s="99"/>
      <c r="BVM118" s="99"/>
      <c r="BVN118" s="99"/>
      <c r="BVO118" s="99"/>
      <c r="BVP118" s="99"/>
      <c r="BVQ118" s="99"/>
      <c r="BVR118" s="99"/>
      <c r="BVS118" s="99"/>
      <c r="BVT118" s="99"/>
      <c r="BVU118" s="99"/>
      <c r="BVV118" s="99"/>
      <c r="BVW118" s="99"/>
      <c r="BVX118" s="99"/>
      <c r="BVY118" s="99"/>
      <c r="BVZ118" s="99"/>
      <c r="BWA118" s="99"/>
      <c r="BWB118" s="99"/>
      <c r="BWC118" s="99"/>
      <c r="BWD118" s="99"/>
      <c r="BWE118" s="99"/>
      <c r="BWF118" s="99"/>
      <c r="BWG118" s="99"/>
      <c r="BWH118" s="99"/>
      <c r="BWI118" s="99"/>
      <c r="BWJ118" s="99"/>
      <c r="BWK118" s="99"/>
      <c r="BWL118" s="99"/>
      <c r="BWM118" s="99"/>
      <c r="BWN118" s="99"/>
      <c r="BWO118" s="99"/>
      <c r="BWP118" s="99"/>
      <c r="BWQ118" s="99"/>
      <c r="BWR118" s="99"/>
      <c r="BWS118" s="99"/>
      <c r="BWT118" s="99"/>
      <c r="BWU118" s="99"/>
      <c r="BWV118" s="99"/>
      <c r="BWW118" s="99"/>
      <c r="BWX118" s="99"/>
      <c r="BWY118" s="99"/>
      <c r="BWZ118" s="99"/>
      <c r="BXA118" s="99"/>
      <c r="BXB118" s="99"/>
      <c r="BXC118" s="99"/>
      <c r="BXD118" s="99"/>
      <c r="BXE118" s="99"/>
      <c r="BXF118" s="99"/>
      <c r="BXG118" s="99"/>
      <c r="BXH118" s="99"/>
      <c r="BXI118" s="99"/>
      <c r="BXJ118" s="99"/>
      <c r="BXK118" s="99"/>
      <c r="BXL118" s="99"/>
      <c r="BXM118" s="99"/>
      <c r="BXN118" s="99"/>
      <c r="BXO118" s="99"/>
      <c r="BXP118" s="99"/>
      <c r="BXQ118" s="99"/>
      <c r="BXR118" s="99"/>
      <c r="BXS118" s="99"/>
      <c r="BXT118" s="99"/>
      <c r="BXU118" s="99"/>
      <c r="BXV118" s="99"/>
      <c r="BXW118" s="99"/>
      <c r="BXX118" s="99"/>
      <c r="BXY118" s="99"/>
      <c r="BXZ118" s="99"/>
      <c r="BYA118" s="99"/>
      <c r="BYB118" s="99"/>
      <c r="BYC118" s="99"/>
      <c r="BYD118" s="99"/>
      <c r="BYE118" s="99"/>
      <c r="BYF118" s="99"/>
      <c r="BYG118" s="99"/>
      <c r="BYH118" s="99"/>
      <c r="BYI118" s="99"/>
      <c r="BYJ118" s="99"/>
      <c r="BYK118" s="99"/>
      <c r="BYL118" s="99"/>
      <c r="BYM118" s="99"/>
      <c r="BYN118" s="99"/>
      <c r="BYO118" s="99"/>
      <c r="BYP118" s="99"/>
      <c r="BYQ118" s="99"/>
      <c r="BYR118" s="99"/>
      <c r="BYS118" s="99"/>
      <c r="BYT118" s="99"/>
      <c r="BYU118" s="99"/>
      <c r="BYV118" s="99"/>
      <c r="BYW118" s="99"/>
      <c r="BYX118" s="99"/>
      <c r="BYY118" s="99"/>
      <c r="BYZ118" s="99"/>
      <c r="BZA118" s="99"/>
      <c r="BZB118" s="99"/>
      <c r="BZC118" s="99"/>
      <c r="BZD118" s="99"/>
      <c r="BZE118" s="99"/>
      <c r="BZF118" s="99"/>
      <c r="BZG118" s="99"/>
      <c r="BZH118" s="99"/>
      <c r="BZI118" s="99"/>
      <c r="BZJ118" s="99"/>
      <c r="BZK118" s="99"/>
      <c r="BZL118" s="99"/>
      <c r="BZM118" s="99"/>
      <c r="BZN118" s="99"/>
      <c r="BZO118" s="99"/>
      <c r="BZP118" s="99"/>
      <c r="BZQ118" s="99"/>
      <c r="BZR118" s="99"/>
      <c r="BZS118" s="99"/>
      <c r="BZT118" s="99"/>
      <c r="BZU118" s="99"/>
      <c r="BZV118" s="99"/>
      <c r="BZW118" s="99"/>
      <c r="BZX118" s="99"/>
      <c r="BZY118" s="99"/>
      <c r="BZZ118" s="99"/>
      <c r="CAA118" s="99"/>
      <c r="CAB118" s="99"/>
      <c r="CAC118" s="99"/>
      <c r="CAD118" s="99"/>
      <c r="CAE118" s="99"/>
      <c r="CAF118" s="99"/>
      <c r="CAG118" s="99"/>
      <c r="CAH118" s="99"/>
      <c r="CAI118" s="99"/>
      <c r="CAJ118" s="99"/>
      <c r="CAK118" s="99"/>
      <c r="CAL118" s="99"/>
      <c r="CAM118" s="99"/>
      <c r="CAN118" s="99"/>
      <c r="CAO118" s="99"/>
      <c r="CAP118" s="99"/>
      <c r="CAQ118" s="99"/>
      <c r="CAR118" s="99"/>
      <c r="CAS118" s="99"/>
      <c r="CAT118" s="99"/>
      <c r="CAU118" s="99"/>
      <c r="CAV118" s="99"/>
      <c r="CAW118" s="99"/>
      <c r="CAX118" s="99"/>
      <c r="CAY118" s="99"/>
      <c r="CAZ118" s="99"/>
      <c r="CBA118" s="99"/>
      <c r="CBB118" s="99"/>
      <c r="CBC118" s="99"/>
      <c r="CBD118" s="99"/>
      <c r="CBE118" s="99"/>
      <c r="CBF118" s="99"/>
      <c r="CBG118" s="99"/>
      <c r="CBH118" s="99"/>
      <c r="CBI118" s="99"/>
      <c r="CBJ118" s="99"/>
      <c r="CBK118" s="99"/>
      <c r="CBL118" s="99"/>
      <c r="CBM118" s="99"/>
      <c r="CBN118" s="99"/>
      <c r="CBO118" s="99"/>
      <c r="CBP118" s="99"/>
      <c r="CBQ118" s="99"/>
      <c r="CBR118" s="99"/>
      <c r="CBS118" s="99"/>
      <c r="CBT118" s="99"/>
      <c r="CBU118" s="99"/>
      <c r="CBV118" s="99"/>
      <c r="CBW118" s="99"/>
      <c r="CBX118" s="99"/>
      <c r="CBY118" s="99"/>
      <c r="CBZ118" s="99"/>
      <c r="CCA118" s="99"/>
      <c r="CCB118" s="99"/>
      <c r="CCC118" s="99"/>
      <c r="CCD118" s="99"/>
      <c r="CCE118" s="99"/>
      <c r="CCF118" s="99"/>
      <c r="CCG118" s="99"/>
      <c r="CCH118" s="99"/>
      <c r="CCI118" s="99"/>
      <c r="CCJ118" s="99"/>
      <c r="CCK118" s="99"/>
      <c r="CCL118" s="99"/>
      <c r="CCM118" s="99"/>
      <c r="CCN118" s="99"/>
      <c r="CCO118" s="99"/>
      <c r="CCP118" s="99"/>
      <c r="CCQ118" s="99"/>
      <c r="CCR118" s="99"/>
      <c r="CCS118" s="99"/>
      <c r="CCT118" s="99"/>
      <c r="CCU118" s="99"/>
      <c r="CCV118" s="99"/>
      <c r="CCW118" s="99"/>
      <c r="CCX118" s="99"/>
      <c r="CCY118" s="99"/>
      <c r="CCZ118" s="99"/>
      <c r="CDA118" s="99"/>
      <c r="CDB118" s="99"/>
      <c r="CDC118" s="99"/>
      <c r="CDD118" s="99"/>
      <c r="CDE118" s="99"/>
      <c r="CDF118" s="99"/>
      <c r="CDG118" s="99"/>
      <c r="CDH118" s="99"/>
      <c r="CDI118" s="99"/>
      <c r="CDJ118" s="99"/>
      <c r="CDK118" s="99"/>
      <c r="CDL118" s="99"/>
      <c r="CDM118" s="99"/>
      <c r="CDN118" s="99"/>
      <c r="CDO118" s="99"/>
      <c r="CDP118" s="99"/>
      <c r="CDQ118" s="99"/>
      <c r="CDR118" s="99"/>
      <c r="CDS118" s="99"/>
      <c r="CDT118" s="99"/>
      <c r="CDU118" s="99"/>
      <c r="CDV118" s="99"/>
      <c r="CDW118" s="99"/>
      <c r="CDX118" s="99"/>
      <c r="CDY118" s="99"/>
      <c r="CDZ118" s="99"/>
      <c r="CEA118" s="99"/>
      <c r="CEB118" s="99"/>
      <c r="CEC118" s="99"/>
      <c r="CED118" s="99"/>
      <c r="CEE118" s="99"/>
      <c r="CEF118" s="99"/>
      <c r="CEG118" s="99"/>
      <c r="CEH118" s="99"/>
      <c r="CEI118" s="99"/>
      <c r="CEJ118" s="99"/>
      <c r="CEK118" s="99"/>
      <c r="CEL118" s="99"/>
      <c r="CEM118" s="99"/>
      <c r="CEN118" s="99"/>
      <c r="CEO118" s="99"/>
      <c r="CEP118" s="99"/>
      <c r="CEQ118" s="99"/>
      <c r="CER118" s="99"/>
      <c r="CES118" s="99"/>
      <c r="CET118" s="99"/>
      <c r="CEU118" s="99"/>
      <c r="CEV118" s="99"/>
      <c r="CEW118" s="99"/>
      <c r="CEX118" s="99"/>
      <c r="CEY118" s="99"/>
      <c r="CEZ118" s="99"/>
      <c r="CFA118" s="99"/>
      <c r="CFB118" s="99"/>
      <c r="CFC118" s="99"/>
      <c r="CFD118" s="99"/>
      <c r="CFE118" s="99"/>
      <c r="CFF118" s="99"/>
      <c r="CFG118" s="99"/>
      <c r="CFH118" s="99"/>
      <c r="CFI118" s="99"/>
      <c r="CFJ118" s="99"/>
      <c r="CFK118" s="99"/>
      <c r="CFL118" s="99"/>
      <c r="CFM118" s="99"/>
      <c r="CFN118" s="99"/>
      <c r="CFO118" s="99"/>
      <c r="CFP118" s="99"/>
      <c r="CFQ118" s="99"/>
      <c r="CFR118" s="99"/>
      <c r="CFS118" s="99"/>
      <c r="CFT118" s="99"/>
      <c r="CFU118" s="99"/>
      <c r="CFV118" s="99"/>
      <c r="CFW118" s="99"/>
      <c r="CFX118" s="99"/>
      <c r="CFY118" s="99"/>
      <c r="CFZ118" s="99"/>
      <c r="CGA118" s="99"/>
      <c r="CGB118" s="99"/>
      <c r="CGC118" s="99"/>
      <c r="CGD118" s="99"/>
      <c r="CGE118" s="99"/>
      <c r="CGF118" s="99"/>
      <c r="CGG118" s="99"/>
      <c r="CGH118" s="99"/>
      <c r="CGI118" s="99"/>
      <c r="CGJ118" s="99"/>
      <c r="CGK118" s="99"/>
      <c r="CGL118" s="99"/>
      <c r="CGM118" s="99"/>
      <c r="CGN118" s="99"/>
      <c r="CGO118" s="99"/>
      <c r="CGP118" s="99"/>
      <c r="CGQ118" s="99"/>
      <c r="CGR118" s="99"/>
      <c r="CGS118" s="99"/>
      <c r="CGT118" s="99"/>
      <c r="CGU118" s="99"/>
      <c r="CGV118" s="99"/>
      <c r="CGW118" s="99"/>
      <c r="CGX118" s="99"/>
      <c r="CGY118" s="99"/>
      <c r="CGZ118" s="99"/>
      <c r="CHA118" s="99"/>
      <c r="CHB118" s="99"/>
      <c r="CHC118" s="99"/>
      <c r="CHD118" s="99"/>
      <c r="CHE118" s="99"/>
      <c r="CHF118" s="99"/>
      <c r="CHG118" s="99"/>
      <c r="CHH118" s="99"/>
      <c r="CHI118" s="99"/>
      <c r="CHJ118" s="99"/>
      <c r="CHK118" s="99"/>
      <c r="CHL118" s="99"/>
      <c r="CHM118" s="99"/>
      <c r="CHN118" s="99"/>
      <c r="CHO118" s="99"/>
      <c r="CHP118" s="99"/>
      <c r="CHQ118" s="99"/>
      <c r="CHR118" s="99"/>
      <c r="CHS118" s="99"/>
      <c r="CHT118" s="99"/>
      <c r="CHU118" s="99"/>
      <c r="CHV118" s="99"/>
      <c r="CHW118" s="99"/>
      <c r="CHX118" s="99"/>
      <c r="CHY118" s="99"/>
      <c r="CHZ118" s="99"/>
      <c r="CIA118" s="99"/>
      <c r="CIB118" s="99"/>
      <c r="CIC118" s="99"/>
      <c r="CID118" s="99"/>
      <c r="CIE118" s="99"/>
      <c r="CIF118" s="99"/>
      <c r="CIG118" s="99"/>
      <c r="CIH118" s="99"/>
      <c r="CII118" s="99"/>
      <c r="CIJ118" s="99"/>
      <c r="CIK118" s="99"/>
      <c r="CIL118" s="99"/>
      <c r="CIM118" s="99"/>
      <c r="CIN118" s="99"/>
      <c r="CIO118" s="99"/>
      <c r="CIP118" s="99"/>
      <c r="CIQ118" s="99"/>
      <c r="CIR118" s="99"/>
      <c r="CIS118" s="99"/>
      <c r="CIT118" s="99"/>
      <c r="CIU118" s="99"/>
      <c r="CIV118" s="99"/>
      <c r="CIW118" s="99"/>
      <c r="CIX118" s="99"/>
      <c r="CIY118" s="99"/>
      <c r="CIZ118" s="99"/>
      <c r="CJA118" s="99"/>
      <c r="CJB118" s="99"/>
      <c r="CJC118" s="99"/>
      <c r="CJD118" s="99"/>
      <c r="CJE118" s="99"/>
      <c r="CJF118" s="99"/>
      <c r="CJG118" s="99"/>
      <c r="CJH118" s="99"/>
      <c r="CJI118" s="99"/>
      <c r="CJJ118" s="99"/>
      <c r="CJK118" s="99"/>
      <c r="CJL118" s="99"/>
      <c r="CJM118" s="99"/>
      <c r="CJN118" s="99"/>
      <c r="CJO118" s="99"/>
      <c r="CJP118" s="99"/>
      <c r="CJQ118" s="99"/>
      <c r="CJR118" s="99"/>
      <c r="CJS118" s="99"/>
      <c r="CJT118" s="99"/>
      <c r="CJU118" s="99"/>
      <c r="CJV118" s="99"/>
      <c r="CJW118" s="99"/>
      <c r="CJX118" s="99"/>
      <c r="CJY118" s="99"/>
      <c r="CJZ118" s="99"/>
      <c r="CKA118" s="99"/>
      <c r="CKB118" s="99"/>
      <c r="CKC118" s="99"/>
      <c r="CKD118" s="99"/>
      <c r="CKE118" s="99"/>
      <c r="CKF118" s="99"/>
      <c r="CKG118" s="99"/>
      <c r="CKH118" s="99"/>
      <c r="CKI118" s="99"/>
      <c r="CKJ118" s="99"/>
      <c r="CKK118" s="99"/>
      <c r="CKL118" s="99"/>
      <c r="CKM118" s="99"/>
      <c r="CKN118" s="99"/>
      <c r="CKO118" s="99"/>
      <c r="CKP118" s="99"/>
      <c r="CKQ118" s="99"/>
      <c r="CKR118" s="99"/>
      <c r="CKS118" s="99"/>
      <c r="CKT118" s="99"/>
      <c r="CKU118" s="99"/>
      <c r="CKV118" s="99"/>
      <c r="CKW118" s="99"/>
      <c r="CKX118" s="99"/>
      <c r="CKY118" s="99"/>
      <c r="CKZ118" s="99"/>
      <c r="CLA118" s="99"/>
      <c r="CLB118" s="99"/>
      <c r="CLC118" s="99"/>
      <c r="CLD118" s="99"/>
      <c r="CLE118" s="99"/>
      <c r="CLF118" s="99"/>
      <c r="CLG118" s="99"/>
      <c r="CLH118" s="99"/>
      <c r="CLI118" s="99"/>
      <c r="CLJ118" s="99"/>
      <c r="CLK118" s="99"/>
      <c r="CLL118" s="99"/>
      <c r="CLM118" s="99"/>
      <c r="CLN118" s="99"/>
      <c r="CLO118" s="99"/>
      <c r="CLP118" s="99"/>
      <c r="CLQ118" s="99"/>
      <c r="CLR118" s="99"/>
      <c r="CLS118" s="99"/>
      <c r="CLT118" s="99"/>
      <c r="CLU118" s="99"/>
      <c r="CLV118" s="99"/>
      <c r="CLW118" s="99"/>
      <c r="CLX118" s="99"/>
      <c r="CLY118" s="99"/>
      <c r="CLZ118" s="99"/>
      <c r="CMA118" s="99"/>
      <c r="CMB118" s="99"/>
      <c r="CMC118" s="99"/>
      <c r="CMD118" s="99"/>
      <c r="CME118" s="99"/>
      <c r="CMF118" s="99"/>
      <c r="CMG118" s="99"/>
      <c r="CMH118" s="99"/>
      <c r="CMI118" s="99"/>
      <c r="CMJ118" s="99"/>
      <c r="CMK118" s="99"/>
      <c r="CML118" s="99"/>
      <c r="CMM118" s="99"/>
      <c r="CMN118" s="99"/>
      <c r="CMO118" s="99"/>
      <c r="CMP118" s="99"/>
      <c r="CMQ118" s="99"/>
      <c r="CMR118" s="99"/>
      <c r="CMS118" s="99"/>
      <c r="CMT118" s="99"/>
      <c r="CMU118" s="99"/>
      <c r="CMV118" s="99"/>
      <c r="CMW118" s="99"/>
      <c r="CMX118" s="99"/>
      <c r="CMY118" s="99"/>
      <c r="CMZ118" s="99"/>
      <c r="CNA118" s="99"/>
      <c r="CNB118" s="99"/>
      <c r="CNC118" s="99"/>
      <c r="CND118" s="99"/>
      <c r="CNE118" s="99"/>
      <c r="CNF118" s="99"/>
      <c r="CNG118" s="99"/>
      <c r="CNH118" s="99"/>
      <c r="CNI118" s="99"/>
      <c r="CNJ118" s="99"/>
      <c r="CNK118" s="99"/>
      <c r="CNL118" s="99"/>
      <c r="CNM118" s="99"/>
      <c r="CNN118" s="99"/>
      <c r="CNO118" s="99"/>
      <c r="CNP118" s="99"/>
      <c r="CNQ118" s="99"/>
      <c r="CNR118" s="99"/>
      <c r="CNS118" s="99"/>
      <c r="CNT118" s="99"/>
      <c r="CNU118" s="99"/>
      <c r="CNV118" s="99"/>
      <c r="CNW118" s="99"/>
      <c r="CNX118" s="99"/>
      <c r="CNY118" s="99"/>
      <c r="CNZ118" s="99"/>
      <c r="COA118" s="99"/>
      <c r="COB118" s="99"/>
      <c r="COC118" s="99"/>
      <c r="COD118" s="99"/>
      <c r="COE118" s="99"/>
      <c r="COF118" s="99"/>
      <c r="COG118" s="99"/>
      <c r="COH118" s="99"/>
      <c r="COI118" s="99"/>
      <c r="COJ118" s="99"/>
      <c r="COK118" s="99"/>
      <c r="COL118" s="99"/>
      <c r="COM118" s="99"/>
      <c r="CON118" s="99"/>
      <c r="COO118" s="99"/>
      <c r="COP118" s="99"/>
      <c r="COQ118" s="99"/>
      <c r="COR118" s="99"/>
      <c r="COS118" s="99"/>
      <c r="COT118" s="99"/>
      <c r="COU118" s="99"/>
      <c r="COV118" s="99"/>
      <c r="COW118" s="99"/>
      <c r="COX118" s="99"/>
      <c r="COY118" s="99"/>
      <c r="COZ118" s="99"/>
      <c r="CPA118" s="99"/>
      <c r="CPB118" s="99"/>
      <c r="CPC118" s="99"/>
      <c r="CPD118" s="99"/>
      <c r="CPE118" s="99"/>
      <c r="CPF118" s="99"/>
      <c r="CPG118" s="99"/>
      <c r="CPH118" s="99"/>
      <c r="CPI118" s="99"/>
      <c r="CPJ118" s="99"/>
      <c r="CPK118" s="99"/>
      <c r="CPL118" s="99"/>
      <c r="CPM118" s="99"/>
      <c r="CPN118" s="99"/>
      <c r="CPO118" s="99"/>
      <c r="CPP118" s="99"/>
      <c r="CPQ118" s="99"/>
      <c r="CPR118" s="99"/>
      <c r="CPS118" s="99"/>
      <c r="CPT118" s="99"/>
      <c r="CPU118" s="99"/>
      <c r="CPV118" s="99"/>
      <c r="CPW118" s="99"/>
      <c r="CPX118" s="99"/>
      <c r="CPY118" s="99"/>
      <c r="CPZ118" s="99"/>
      <c r="CQA118" s="99"/>
      <c r="CQB118" s="99"/>
      <c r="CQC118" s="99"/>
      <c r="CQD118" s="99"/>
      <c r="CQE118" s="99"/>
      <c r="CQF118" s="99"/>
      <c r="CQG118" s="99"/>
      <c r="CQH118" s="99"/>
      <c r="CQI118" s="99"/>
      <c r="CQJ118" s="99"/>
      <c r="CQK118" s="99"/>
      <c r="CQL118" s="99"/>
      <c r="CQM118" s="99"/>
      <c r="CQN118" s="99"/>
      <c r="CQO118" s="99"/>
      <c r="CQP118" s="99"/>
      <c r="CQQ118" s="99"/>
      <c r="CQR118" s="99"/>
      <c r="CQS118" s="99"/>
      <c r="CQT118" s="99"/>
      <c r="CQU118" s="99"/>
      <c r="CQV118" s="99"/>
      <c r="CQW118" s="99"/>
      <c r="CQX118" s="99"/>
      <c r="CQY118" s="99"/>
      <c r="CQZ118" s="99"/>
      <c r="CRA118" s="99"/>
      <c r="CRB118" s="99"/>
      <c r="CRC118" s="99"/>
      <c r="CRD118" s="99"/>
      <c r="CRE118" s="99"/>
      <c r="CRF118" s="99"/>
      <c r="CRG118" s="99"/>
      <c r="CRH118" s="99"/>
      <c r="CRI118" s="99"/>
      <c r="CRJ118" s="99"/>
      <c r="CRK118" s="99"/>
      <c r="CRL118" s="99"/>
      <c r="CRM118" s="99"/>
      <c r="CRN118" s="99"/>
      <c r="CRO118" s="99"/>
      <c r="CRP118" s="99"/>
      <c r="CRQ118" s="99"/>
      <c r="CRR118" s="99"/>
      <c r="CRS118" s="99"/>
      <c r="CRT118" s="99"/>
      <c r="CRU118" s="99"/>
      <c r="CRV118" s="99"/>
      <c r="CRW118" s="99"/>
      <c r="CRX118" s="99"/>
      <c r="CRY118" s="99"/>
      <c r="CRZ118" s="99"/>
      <c r="CSA118" s="99"/>
      <c r="CSB118" s="99"/>
      <c r="CSC118" s="99"/>
      <c r="CSD118" s="99"/>
      <c r="CSE118" s="99"/>
      <c r="CSF118" s="99"/>
      <c r="CSG118" s="99"/>
      <c r="CSH118" s="99"/>
      <c r="CSI118" s="99"/>
      <c r="CSJ118" s="99"/>
      <c r="CSK118" s="99"/>
      <c r="CSL118" s="99"/>
      <c r="CSM118" s="99"/>
      <c r="CSN118" s="99"/>
      <c r="CSO118" s="99"/>
      <c r="CSP118" s="99"/>
      <c r="CSQ118" s="99"/>
      <c r="CSR118" s="99"/>
      <c r="CSS118" s="99"/>
      <c r="CST118" s="99"/>
      <c r="CSU118" s="99"/>
      <c r="CSV118" s="99"/>
      <c r="CSW118" s="99"/>
      <c r="CSX118" s="99"/>
      <c r="CSY118" s="99"/>
      <c r="CSZ118" s="99"/>
      <c r="CTA118" s="99"/>
      <c r="CTB118" s="99"/>
      <c r="CTC118" s="99"/>
      <c r="CTD118" s="99"/>
      <c r="CTE118" s="99"/>
      <c r="CTF118" s="99"/>
      <c r="CTG118" s="99"/>
      <c r="CTH118" s="99"/>
      <c r="CTI118" s="99"/>
      <c r="CTJ118" s="99"/>
      <c r="CTK118" s="99"/>
      <c r="CTL118" s="99"/>
      <c r="CTM118" s="99"/>
      <c r="CTN118" s="99"/>
      <c r="CTO118" s="99"/>
      <c r="CTP118" s="99"/>
      <c r="CTQ118" s="99"/>
      <c r="CTR118" s="99"/>
      <c r="CTS118" s="99"/>
      <c r="CTT118" s="99"/>
      <c r="CTU118" s="99"/>
      <c r="CTV118" s="99"/>
      <c r="CTW118" s="99"/>
      <c r="CTX118" s="99"/>
      <c r="CTY118" s="99"/>
      <c r="CTZ118" s="99"/>
      <c r="CUA118" s="99"/>
      <c r="CUB118" s="99"/>
      <c r="CUC118" s="99"/>
      <c r="CUD118" s="99"/>
      <c r="CUE118" s="99"/>
      <c r="CUF118" s="99"/>
      <c r="CUG118" s="99"/>
      <c r="CUH118" s="99"/>
      <c r="CUI118" s="99"/>
      <c r="CUJ118" s="99"/>
      <c r="CUK118" s="99"/>
      <c r="CUL118" s="99"/>
      <c r="CUM118" s="99"/>
      <c r="CUN118" s="99"/>
      <c r="CUO118" s="99"/>
      <c r="CUP118" s="99"/>
      <c r="CUQ118" s="99"/>
      <c r="CUR118" s="99"/>
      <c r="CUS118" s="99"/>
      <c r="CUT118" s="99"/>
      <c r="CUU118" s="99"/>
      <c r="CUV118" s="99"/>
      <c r="CUW118" s="99"/>
      <c r="CUX118" s="99"/>
      <c r="CUY118" s="99"/>
      <c r="CUZ118" s="99"/>
      <c r="CVA118" s="99"/>
      <c r="CVB118" s="99"/>
      <c r="CVC118" s="99"/>
      <c r="CVD118" s="99"/>
      <c r="CVE118" s="99"/>
      <c r="CVF118" s="99"/>
      <c r="CVG118" s="99"/>
      <c r="CVH118" s="99"/>
      <c r="CVI118" s="99"/>
      <c r="CVJ118" s="99"/>
      <c r="CVK118" s="99"/>
      <c r="CVL118" s="99"/>
      <c r="CVM118" s="99"/>
      <c r="CVN118" s="99"/>
      <c r="CVO118" s="99"/>
      <c r="CVP118" s="99"/>
      <c r="CVQ118" s="99"/>
      <c r="CVR118" s="99"/>
      <c r="CVS118" s="99"/>
      <c r="CVT118" s="99"/>
      <c r="CVU118" s="99"/>
      <c r="CVV118" s="99"/>
      <c r="CVW118" s="99"/>
      <c r="CVX118" s="99"/>
      <c r="CVY118" s="99"/>
      <c r="CVZ118" s="99"/>
      <c r="CWA118" s="99"/>
      <c r="CWB118" s="99"/>
      <c r="CWC118" s="99"/>
      <c r="CWD118" s="99"/>
      <c r="CWE118" s="99"/>
      <c r="CWF118" s="99"/>
      <c r="CWG118" s="99"/>
      <c r="CWH118" s="99"/>
      <c r="CWI118" s="99"/>
      <c r="CWJ118" s="99"/>
      <c r="CWK118" s="99"/>
      <c r="CWL118" s="99"/>
      <c r="CWM118" s="99"/>
      <c r="CWN118" s="99"/>
      <c r="CWO118" s="99"/>
      <c r="CWP118" s="99"/>
      <c r="CWQ118" s="99"/>
      <c r="CWR118" s="99"/>
      <c r="CWS118" s="99"/>
      <c r="CWT118" s="99"/>
      <c r="CWU118" s="99"/>
      <c r="CWV118" s="99"/>
      <c r="CWW118" s="99"/>
      <c r="CWX118" s="99"/>
      <c r="CWY118" s="99"/>
      <c r="CWZ118" s="99"/>
      <c r="CXA118" s="99"/>
      <c r="CXB118" s="99"/>
      <c r="CXC118" s="99"/>
      <c r="CXD118" s="99"/>
      <c r="CXE118" s="99"/>
      <c r="CXF118" s="99"/>
      <c r="CXG118" s="99"/>
      <c r="CXH118" s="99"/>
      <c r="CXI118" s="99"/>
      <c r="CXJ118" s="99"/>
      <c r="CXK118" s="99"/>
      <c r="CXL118" s="99"/>
      <c r="CXM118" s="99"/>
      <c r="CXN118" s="99"/>
      <c r="CXO118" s="99"/>
      <c r="CXP118" s="99"/>
      <c r="CXQ118" s="99"/>
      <c r="CXR118" s="99"/>
      <c r="CXS118" s="99"/>
      <c r="CXT118" s="99"/>
      <c r="CXU118" s="99"/>
      <c r="CXV118" s="99"/>
      <c r="CXW118" s="99"/>
      <c r="CXX118" s="99"/>
      <c r="CXY118" s="99"/>
      <c r="CXZ118" s="99"/>
      <c r="CYA118" s="99"/>
      <c r="CYB118" s="99"/>
      <c r="CYC118" s="99"/>
      <c r="CYD118" s="99"/>
      <c r="CYE118" s="99"/>
      <c r="CYF118" s="99"/>
      <c r="CYG118" s="99"/>
      <c r="CYH118" s="99"/>
      <c r="CYI118" s="99"/>
      <c r="CYJ118" s="99"/>
      <c r="CYK118" s="99"/>
      <c r="CYL118" s="99"/>
      <c r="CYM118" s="99"/>
      <c r="CYN118" s="99"/>
      <c r="CYO118" s="99"/>
      <c r="CYP118" s="99"/>
      <c r="CYQ118" s="99"/>
      <c r="CYR118" s="99"/>
      <c r="CYS118" s="99"/>
      <c r="CYT118" s="99"/>
      <c r="CYU118" s="99"/>
      <c r="CYV118" s="99"/>
      <c r="CYW118" s="99"/>
      <c r="CYX118" s="99"/>
      <c r="CYY118" s="99"/>
      <c r="CYZ118" s="99"/>
      <c r="CZA118" s="99"/>
      <c r="CZB118" s="99"/>
      <c r="CZC118" s="99"/>
      <c r="CZD118" s="99"/>
      <c r="CZE118" s="99"/>
      <c r="CZF118" s="99"/>
      <c r="CZG118" s="99"/>
      <c r="CZH118" s="99"/>
      <c r="CZI118" s="99"/>
      <c r="CZJ118" s="99"/>
      <c r="CZK118" s="99"/>
      <c r="CZL118" s="99"/>
      <c r="CZM118" s="99"/>
      <c r="CZN118" s="99"/>
      <c r="CZO118" s="99"/>
      <c r="CZP118" s="99"/>
      <c r="CZQ118" s="99"/>
      <c r="CZR118" s="99"/>
      <c r="CZS118" s="99"/>
      <c r="CZT118" s="99"/>
      <c r="CZU118" s="99"/>
      <c r="CZV118" s="99"/>
      <c r="CZW118" s="99"/>
      <c r="CZX118" s="99"/>
      <c r="CZY118" s="99"/>
      <c r="CZZ118" s="99"/>
      <c r="DAA118" s="99"/>
      <c r="DAB118" s="99"/>
      <c r="DAC118" s="99"/>
      <c r="DAD118" s="99"/>
      <c r="DAE118" s="99"/>
      <c r="DAF118" s="99"/>
      <c r="DAG118" s="99"/>
      <c r="DAH118" s="99"/>
      <c r="DAI118" s="99"/>
      <c r="DAJ118" s="99"/>
      <c r="DAK118" s="99"/>
      <c r="DAL118" s="99"/>
      <c r="DAM118" s="99"/>
      <c r="DAN118" s="99"/>
      <c r="DAO118" s="99"/>
      <c r="DAP118" s="99"/>
      <c r="DAQ118" s="99"/>
      <c r="DAR118" s="99"/>
      <c r="DAS118" s="99"/>
      <c r="DAT118" s="99"/>
      <c r="DAU118" s="99"/>
      <c r="DAV118" s="99"/>
      <c r="DAW118" s="99"/>
      <c r="DAX118" s="99"/>
      <c r="DAY118" s="99"/>
      <c r="DAZ118" s="99"/>
      <c r="DBA118" s="99"/>
      <c r="DBB118" s="99"/>
      <c r="DBC118" s="99"/>
      <c r="DBD118" s="99"/>
      <c r="DBE118" s="99"/>
      <c r="DBF118" s="99"/>
      <c r="DBG118" s="99"/>
      <c r="DBH118" s="99"/>
      <c r="DBI118" s="99"/>
      <c r="DBJ118" s="99"/>
      <c r="DBK118" s="99"/>
      <c r="DBL118" s="99"/>
      <c r="DBM118" s="99"/>
      <c r="DBN118" s="99"/>
      <c r="DBO118" s="99"/>
      <c r="DBP118" s="99"/>
      <c r="DBQ118" s="99"/>
      <c r="DBR118" s="99"/>
      <c r="DBS118" s="99"/>
      <c r="DBT118" s="99"/>
      <c r="DBU118" s="99"/>
      <c r="DBV118" s="99"/>
      <c r="DBW118" s="99"/>
      <c r="DBX118" s="99"/>
      <c r="DBY118" s="99"/>
      <c r="DBZ118" s="99"/>
      <c r="DCA118" s="99"/>
      <c r="DCB118" s="99"/>
      <c r="DCC118" s="99"/>
      <c r="DCD118" s="99"/>
      <c r="DCE118" s="99"/>
      <c r="DCF118" s="99"/>
      <c r="DCG118" s="99"/>
      <c r="DCH118" s="99"/>
      <c r="DCI118" s="99"/>
      <c r="DCJ118" s="99"/>
      <c r="DCK118" s="99"/>
      <c r="DCL118" s="99"/>
      <c r="DCM118" s="99"/>
      <c r="DCN118" s="99"/>
      <c r="DCO118" s="99"/>
      <c r="DCP118" s="99"/>
      <c r="DCQ118" s="99"/>
      <c r="DCR118" s="99"/>
      <c r="DCS118" s="99"/>
      <c r="DCT118" s="99"/>
      <c r="DCU118" s="99"/>
      <c r="DCV118" s="99"/>
      <c r="DCW118" s="99"/>
      <c r="DCX118" s="99"/>
      <c r="DCY118" s="99"/>
      <c r="DCZ118" s="99"/>
      <c r="DDA118" s="99"/>
      <c r="DDB118" s="99"/>
      <c r="DDC118" s="99"/>
      <c r="DDD118" s="99"/>
      <c r="DDE118" s="99"/>
      <c r="DDF118" s="99"/>
      <c r="DDG118" s="99"/>
      <c r="DDH118" s="99"/>
      <c r="DDI118" s="99"/>
      <c r="DDJ118" s="99"/>
      <c r="DDK118" s="99"/>
      <c r="DDL118" s="99"/>
      <c r="DDM118" s="99"/>
      <c r="DDN118" s="99"/>
      <c r="DDO118" s="99"/>
      <c r="DDP118" s="99"/>
      <c r="DDQ118" s="99"/>
      <c r="DDR118" s="99"/>
      <c r="DDS118" s="99"/>
      <c r="DDT118" s="99"/>
      <c r="DDU118" s="99"/>
      <c r="DDV118" s="99"/>
      <c r="DDW118" s="99"/>
      <c r="DDX118" s="99"/>
      <c r="DDY118" s="99"/>
      <c r="DDZ118" s="99"/>
      <c r="DEA118" s="99"/>
      <c r="DEB118" s="99"/>
      <c r="DEC118" s="99"/>
      <c r="DED118" s="99"/>
      <c r="DEE118" s="99"/>
      <c r="DEF118" s="99"/>
      <c r="DEG118" s="99"/>
      <c r="DEH118" s="99"/>
      <c r="DEI118" s="99"/>
      <c r="DEJ118" s="99"/>
      <c r="DEK118" s="99"/>
      <c r="DEL118" s="99"/>
      <c r="DEM118" s="99"/>
      <c r="DEN118" s="99"/>
      <c r="DEO118" s="99"/>
      <c r="DEP118" s="99"/>
      <c r="DEQ118" s="99"/>
      <c r="DER118" s="99"/>
      <c r="DES118" s="99"/>
      <c r="DET118" s="99"/>
      <c r="DEU118" s="99"/>
      <c r="DEV118" s="99"/>
      <c r="DEW118" s="99"/>
      <c r="DEX118" s="99"/>
      <c r="DEY118" s="99"/>
      <c r="DEZ118" s="99"/>
      <c r="DFA118" s="99"/>
      <c r="DFB118" s="99"/>
      <c r="DFC118" s="99"/>
      <c r="DFD118" s="99"/>
      <c r="DFE118" s="99"/>
      <c r="DFF118" s="99"/>
      <c r="DFG118" s="99"/>
      <c r="DFH118" s="99"/>
      <c r="DFI118" s="99"/>
      <c r="DFJ118" s="99"/>
      <c r="DFK118" s="99"/>
      <c r="DFL118" s="99"/>
      <c r="DFM118" s="99"/>
      <c r="DFN118" s="99"/>
      <c r="DFO118" s="99"/>
      <c r="DFP118" s="99"/>
      <c r="DFQ118" s="99"/>
      <c r="DFR118" s="99"/>
      <c r="DFS118" s="99"/>
      <c r="DFT118" s="99"/>
      <c r="DFU118" s="99"/>
      <c r="DFV118" s="99"/>
      <c r="DFW118" s="99"/>
      <c r="DFX118" s="99"/>
      <c r="DFY118" s="99"/>
      <c r="DFZ118" s="99"/>
      <c r="DGA118" s="99"/>
      <c r="DGB118" s="99"/>
      <c r="DGC118" s="99"/>
      <c r="DGD118" s="99"/>
      <c r="DGE118" s="99"/>
      <c r="DGF118" s="99"/>
      <c r="DGG118" s="99"/>
      <c r="DGH118" s="99"/>
      <c r="DGI118" s="99"/>
      <c r="DGJ118" s="99"/>
      <c r="DGK118" s="99"/>
      <c r="DGL118" s="99"/>
      <c r="DGM118" s="99"/>
      <c r="DGN118" s="99"/>
      <c r="DGO118" s="99"/>
      <c r="DGP118" s="99"/>
      <c r="DGQ118" s="99"/>
      <c r="DGR118" s="99"/>
      <c r="DGS118" s="99"/>
      <c r="DGT118" s="99"/>
      <c r="DGU118" s="99"/>
      <c r="DGV118" s="99"/>
      <c r="DGW118" s="99"/>
      <c r="DGX118" s="99"/>
      <c r="DGY118" s="99"/>
      <c r="DGZ118" s="99"/>
      <c r="DHA118" s="99"/>
      <c r="DHB118" s="99"/>
      <c r="DHC118" s="99"/>
      <c r="DHD118" s="99"/>
      <c r="DHE118" s="99"/>
      <c r="DHF118" s="99"/>
      <c r="DHG118" s="99"/>
      <c r="DHH118" s="99"/>
      <c r="DHI118" s="99"/>
      <c r="DHJ118" s="99"/>
      <c r="DHK118" s="99"/>
      <c r="DHL118" s="99"/>
      <c r="DHM118" s="99"/>
      <c r="DHN118" s="99"/>
      <c r="DHO118" s="99"/>
      <c r="DHP118" s="99"/>
      <c r="DHQ118" s="99"/>
      <c r="DHR118" s="99"/>
      <c r="DHS118" s="99"/>
      <c r="DHT118" s="99"/>
      <c r="DHU118" s="99"/>
      <c r="DHV118" s="99"/>
      <c r="DHW118" s="99"/>
      <c r="DHX118" s="99"/>
      <c r="DHY118" s="99"/>
      <c r="DHZ118" s="99"/>
      <c r="DIA118" s="99"/>
      <c r="DIB118" s="99"/>
      <c r="DIC118" s="99"/>
      <c r="DID118" s="99"/>
      <c r="DIE118" s="99"/>
      <c r="DIF118" s="99"/>
      <c r="DIG118" s="99"/>
      <c r="DIH118" s="99"/>
      <c r="DII118" s="99"/>
      <c r="DIJ118" s="99"/>
      <c r="DIK118" s="99"/>
      <c r="DIL118" s="99"/>
      <c r="DIM118" s="99"/>
      <c r="DIN118" s="99"/>
      <c r="DIO118" s="99"/>
      <c r="DIP118" s="99"/>
      <c r="DIQ118" s="99"/>
      <c r="DIR118" s="99"/>
      <c r="DIS118" s="99"/>
      <c r="DIT118" s="99"/>
      <c r="DIU118" s="99"/>
      <c r="DIV118" s="99"/>
      <c r="DIW118" s="99"/>
      <c r="DIX118" s="99"/>
      <c r="DIY118" s="99"/>
      <c r="DIZ118" s="99"/>
      <c r="DJA118" s="99"/>
      <c r="DJB118" s="99"/>
      <c r="DJC118" s="99"/>
      <c r="DJD118" s="99"/>
      <c r="DJE118" s="99"/>
      <c r="DJF118" s="99"/>
      <c r="DJG118" s="99"/>
      <c r="DJH118" s="99"/>
      <c r="DJI118" s="99"/>
      <c r="DJJ118" s="99"/>
      <c r="DJK118" s="99"/>
      <c r="DJL118" s="99"/>
      <c r="DJM118" s="99"/>
      <c r="DJN118" s="99"/>
      <c r="DJO118" s="99"/>
      <c r="DJP118" s="99"/>
      <c r="DJQ118" s="99"/>
      <c r="DJR118" s="99"/>
      <c r="DJS118" s="99"/>
      <c r="DJT118" s="99"/>
      <c r="DJU118" s="99"/>
      <c r="DJV118" s="99"/>
      <c r="DJW118" s="99"/>
      <c r="DJX118" s="99"/>
      <c r="DJY118" s="99"/>
      <c r="DJZ118" s="99"/>
      <c r="DKA118" s="99"/>
      <c r="DKB118" s="99"/>
      <c r="DKC118" s="99"/>
      <c r="DKD118" s="99"/>
      <c r="DKE118" s="99"/>
      <c r="DKF118" s="99"/>
      <c r="DKG118" s="99"/>
      <c r="DKH118" s="99"/>
      <c r="DKI118" s="99"/>
      <c r="DKJ118" s="99"/>
      <c r="DKK118" s="99"/>
      <c r="DKL118" s="99"/>
      <c r="DKM118" s="99"/>
      <c r="DKN118" s="99"/>
      <c r="DKO118" s="99"/>
      <c r="DKP118" s="99"/>
      <c r="DKQ118" s="99"/>
      <c r="DKR118" s="99"/>
      <c r="DKS118" s="99"/>
      <c r="DKT118" s="99"/>
      <c r="DKU118" s="99"/>
      <c r="DKV118" s="99"/>
      <c r="DKW118" s="99"/>
      <c r="DKX118" s="99"/>
      <c r="DKY118" s="99"/>
      <c r="DKZ118" s="99"/>
      <c r="DLA118" s="99"/>
      <c r="DLB118" s="99"/>
      <c r="DLC118" s="99"/>
      <c r="DLD118" s="99"/>
      <c r="DLE118" s="99"/>
      <c r="DLF118" s="99"/>
      <c r="DLG118" s="99"/>
      <c r="DLH118" s="99"/>
      <c r="DLI118" s="99"/>
      <c r="DLJ118" s="99"/>
      <c r="DLK118" s="99"/>
      <c r="DLL118" s="99"/>
      <c r="DLM118" s="99"/>
      <c r="DLN118" s="99"/>
      <c r="DLO118" s="99"/>
      <c r="DLP118" s="99"/>
      <c r="DLQ118" s="99"/>
      <c r="DLR118" s="99"/>
      <c r="DLS118" s="99"/>
      <c r="DLT118" s="99"/>
      <c r="DLU118" s="99"/>
      <c r="DLV118" s="99"/>
      <c r="DLW118" s="99"/>
      <c r="DLX118" s="99"/>
      <c r="DLY118" s="99"/>
      <c r="DLZ118" s="99"/>
      <c r="DMA118" s="99"/>
      <c r="DMB118" s="99"/>
      <c r="DMC118" s="99"/>
      <c r="DMD118" s="99"/>
      <c r="DME118" s="99"/>
      <c r="DMF118" s="99"/>
      <c r="DMG118" s="99"/>
      <c r="DMH118" s="99"/>
      <c r="DMI118" s="99"/>
      <c r="DMJ118" s="99"/>
      <c r="DMK118" s="99"/>
      <c r="DML118" s="99"/>
      <c r="DMM118" s="99"/>
      <c r="DMN118" s="99"/>
      <c r="DMO118" s="99"/>
      <c r="DMP118" s="99"/>
      <c r="DMQ118" s="99"/>
      <c r="DMR118" s="99"/>
      <c r="DMS118" s="99"/>
      <c r="DMT118" s="99"/>
      <c r="DMU118" s="99"/>
      <c r="DMV118" s="99"/>
      <c r="DMW118" s="99"/>
      <c r="DMX118" s="99"/>
      <c r="DMY118" s="99"/>
      <c r="DMZ118" s="99"/>
      <c r="DNA118" s="99"/>
      <c r="DNB118" s="99"/>
      <c r="DNC118" s="99"/>
      <c r="DND118" s="99"/>
      <c r="DNE118" s="99"/>
      <c r="DNF118" s="99"/>
      <c r="DNG118" s="99"/>
      <c r="DNH118" s="99"/>
      <c r="DNI118" s="99"/>
      <c r="DNJ118" s="99"/>
      <c r="DNK118" s="99"/>
      <c r="DNL118" s="99"/>
      <c r="DNM118" s="99"/>
      <c r="DNN118" s="99"/>
      <c r="DNO118" s="99"/>
      <c r="DNP118" s="99"/>
      <c r="DNQ118" s="99"/>
      <c r="DNR118" s="99"/>
      <c r="DNS118" s="99"/>
      <c r="DNT118" s="99"/>
      <c r="DNU118" s="99"/>
      <c r="DNV118" s="99"/>
      <c r="DNW118" s="99"/>
      <c r="DNX118" s="99"/>
      <c r="DNY118" s="99"/>
      <c r="DNZ118" s="99"/>
      <c r="DOA118" s="99"/>
      <c r="DOB118" s="99"/>
      <c r="DOC118" s="99"/>
      <c r="DOD118" s="99"/>
      <c r="DOE118" s="99"/>
      <c r="DOF118" s="99"/>
      <c r="DOG118" s="99"/>
      <c r="DOH118" s="99"/>
      <c r="DOI118" s="99"/>
      <c r="DOJ118" s="99"/>
      <c r="DOK118" s="99"/>
      <c r="DOL118" s="99"/>
      <c r="DOM118" s="99"/>
      <c r="DON118" s="99"/>
      <c r="DOO118" s="99"/>
      <c r="DOP118" s="99"/>
      <c r="DOQ118" s="99"/>
      <c r="DOR118" s="99"/>
      <c r="DOS118" s="99"/>
      <c r="DOT118" s="99"/>
      <c r="DOU118" s="99"/>
      <c r="DOV118" s="99"/>
      <c r="DOW118" s="99"/>
      <c r="DOX118" s="99"/>
      <c r="DOY118" s="99"/>
      <c r="DOZ118" s="99"/>
      <c r="DPA118" s="99"/>
      <c r="DPB118" s="99"/>
      <c r="DPC118" s="99"/>
      <c r="DPD118" s="99"/>
      <c r="DPE118" s="99"/>
      <c r="DPF118" s="99"/>
      <c r="DPG118" s="99"/>
      <c r="DPH118" s="99"/>
      <c r="DPI118" s="99"/>
      <c r="DPJ118" s="99"/>
      <c r="DPK118" s="99"/>
      <c r="DPL118" s="99"/>
      <c r="DPM118" s="99"/>
      <c r="DPN118" s="99"/>
      <c r="DPO118" s="99"/>
      <c r="DPP118" s="99"/>
      <c r="DPQ118" s="99"/>
      <c r="DPR118" s="99"/>
      <c r="DPS118" s="99"/>
      <c r="DPT118" s="99"/>
      <c r="DPU118" s="99"/>
      <c r="DPV118" s="99"/>
      <c r="DPW118" s="99"/>
      <c r="DPX118" s="99"/>
      <c r="DPY118" s="99"/>
      <c r="DPZ118" s="99"/>
      <c r="DQA118" s="99"/>
      <c r="DQB118" s="99"/>
      <c r="DQC118" s="99"/>
      <c r="DQD118" s="99"/>
      <c r="DQE118" s="99"/>
      <c r="DQF118" s="99"/>
      <c r="DQG118" s="99"/>
      <c r="DQH118" s="99"/>
      <c r="DQI118" s="99"/>
      <c r="DQJ118" s="99"/>
      <c r="DQK118" s="99"/>
      <c r="DQL118" s="99"/>
      <c r="DQM118" s="99"/>
      <c r="DQN118" s="99"/>
      <c r="DQO118" s="99"/>
      <c r="DQP118" s="99"/>
      <c r="DQQ118" s="99"/>
      <c r="DQR118" s="99"/>
      <c r="DQS118" s="99"/>
      <c r="DQT118" s="99"/>
      <c r="DQU118" s="99"/>
      <c r="DQV118" s="99"/>
      <c r="DQW118" s="99"/>
      <c r="DQX118" s="99"/>
      <c r="DQY118" s="99"/>
      <c r="DQZ118" s="99"/>
      <c r="DRA118" s="99"/>
      <c r="DRB118" s="99"/>
      <c r="DRC118" s="99"/>
      <c r="DRD118" s="99"/>
      <c r="DRE118" s="99"/>
      <c r="DRF118" s="99"/>
      <c r="DRG118" s="99"/>
      <c r="DRH118" s="99"/>
      <c r="DRI118" s="99"/>
      <c r="DRJ118" s="99"/>
      <c r="DRK118" s="99"/>
      <c r="DRL118" s="99"/>
      <c r="DRM118" s="99"/>
      <c r="DRN118" s="99"/>
      <c r="DRO118" s="99"/>
      <c r="DRP118" s="99"/>
      <c r="DRQ118" s="99"/>
      <c r="DRR118" s="99"/>
      <c r="DRS118" s="99"/>
      <c r="DRT118" s="99"/>
      <c r="DRU118" s="99"/>
      <c r="DRV118" s="99"/>
      <c r="DRW118" s="99"/>
      <c r="DRX118" s="99"/>
      <c r="DRY118" s="99"/>
      <c r="DRZ118" s="99"/>
      <c r="DSA118" s="99"/>
      <c r="DSB118" s="99"/>
      <c r="DSC118" s="99"/>
      <c r="DSD118" s="99"/>
      <c r="DSE118" s="99"/>
      <c r="DSF118" s="99"/>
      <c r="DSG118" s="99"/>
      <c r="DSH118" s="99"/>
      <c r="DSI118" s="99"/>
      <c r="DSJ118" s="99"/>
      <c r="DSK118" s="99"/>
      <c r="DSL118" s="99"/>
      <c r="DSM118" s="99"/>
      <c r="DSN118" s="99"/>
      <c r="DSO118" s="99"/>
      <c r="DSP118" s="99"/>
      <c r="DSQ118" s="99"/>
      <c r="DSR118" s="99"/>
      <c r="DSS118" s="99"/>
      <c r="DST118" s="99"/>
      <c r="DSU118" s="99"/>
      <c r="DSV118" s="99"/>
      <c r="DSW118" s="99"/>
      <c r="DSX118" s="99"/>
      <c r="DSY118" s="99"/>
      <c r="DSZ118" s="99"/>
      <c r="DTA118" s="99"/>
      <c r="DTB118" s="99"/>
      <c r="DTC118" s="99"/>
      <c r="DTD118" s="99"/>
      <c r="DTE118" s="99"/>
      <c r="DTF118" s="99"/>
      <c r="DTG118" s="99"/>
      <c r="DTH118" s="99"/>
      <c r="DTI118" s="99"/>
      <c r="DTJ118" s="99"/>
      <c r="DTK118" s="99"/>
      <c r="DTL118" s="99"/>
      <c r="DTM118" s="99"/>
      <c r="DTN118" s="99"/>
      <c r="DTO118" s="99"/>
      <c r="DTP118" s="99"/>
      <c r="DTQ118" s="99"/>
      <c r="DTR118" s="99"/>
      <c r="DTS118" s="99"/>
      <c r="DTT118" s="99"/>
      <c r="DTU118" s="99"/>
      <c r="DTV118" s="99"/>
      <c r="DTW118" s="99"/>
      <c r="DTX118" s="99"/>
      <c r="DTY118" s="99"/>
      <c r="DTZ118" s="99"/>
      <c r="DUA118" s="99"/>
      <c r="DUB118" s="99"/>
      <c r="DUC118" s="99"/>
      <c r="DUD118" s="99"/>
      <c r="DUE118" s="99"/>
      <c r="DUF118" s="99"/>
      <c r="DUG118" s="99"/>
      <c r="DUH118" s="99"/>
      <c r="DUI118" s="99"/>
      <c r="DUJ118" s="99"/>
      <c r="DUK118" s="99"/>
      <c r="DUL118" s="99"/>
      <c r="DUM118" s="99"/>
      <c r="DUN118" s="99"/>
      <c r="DUO118" s="99"/>
      <c r="DUP118" s="99"/>
      <c r="DUQ118" s="99"/>
      <c r="DUR118" s="99"/>
      <c r="DUS118" s="99"/>
      <c r="DUT118" s="99"/>
      <c r="DUU118" s="99"/>
      <c r="DUV118" s="99"/>
      <c r="DUW118" s="99"/>
      <c r="DUX118" s="99"/>
      <c r="DUY118" s="99"/>
      <c r="DUZ118" s="99"/>
      <c r="DVA118" s="99"/>
      <c r="DVB118" s="99"/>
      <c r="DVC118" s="99"/>
      <c r="DVD118" s="99"/>
      <c r="DVE118" s="99"/>
      <c r="DVF118" s="99"/>
      <c r="DVG118" s="99"/>
      <c r="DVH118" s="99"/>
      <c r="DVI118" s="99"/>
      <c r="DVJ118" s="99"/>
      <c r="DVK118" s="99"/>
      <c r="DVL118" s="99"/>
      <c r="DVM118" s="99"/>
      <c r="DVN118" s="99"/>
      <c r="DVO118" s="99"/>
      <c r="DVP118" s="99"/>
      <c r="DVQ118" s="99"/>
      <c r="DVR118" s="99"/>
      <c r="DVS118" s="99"/>
      <c r="DVT118" s="99"/>
      <c r="DVU118" s="99"/>
      <c r="DVV118" s="99"/>
      <c r="DVW118" s="99"/>
      <c r="DVX118" s="99"/>
      <c r="DVY118" s="99"/>
      <c r="DVZ118" s="99"/>
      <c r="DWA118" s="99"/>
      <c r="DWB118" s="99"/>
      <c r="DWC118" s="99"/>
      <c r="DWD118" s="99"/>
      <c r="DWE118" s="99"/>
      <c r="DWF118" s="99"/>
      <c r="DWG118" s="99"/>
      <c r="DWH118" s="99"/>
      <c r="DWI118" s="99"/>
      <c r="DWJ118" s="99"/>
      <c r="DWK118" s="99"/>
      <c r="DWL118" s="99"/>
      <c r="DWM118" s="99"/>
      <c r="DWN118" s="99"/>
      <c r="DWO118" s="99"/>
      <c r="DWP118" s="99"/>
      <c r="DWQ118" s="99"/>
      <c r="DWR118" s="99"/>
      <c r="DWS118" s="99"/>
      <c r="DWT118" s="99"/>
      <c r="DWU118" s="99"/>
      <c r="DWV118" s="99"/>
      <c r="DWW118" s="99"/>
      <c r="DWX118" s="99"/>
      <c r="DWY118" s="99"/>
      <c r="DWZ118" s="99"/>
      <c r="DXA118" s="99"/>
      <c r="DXB118" s="99"/>
      <c r="DXC118" s="99"/>
      <c r="DXD118" s="99"/>
      <c r="DXE118" s="99"/>
      <c r="DXF118" s="99"/>
      <c r="DXG118" s="99"/>
      <c r="DXH118" s="99"/>
      <c r="DXI118" s="99"/>
      <c r="DXJ118" s="99"/>
      <c r="DXK118" s="99"/>
      <c r="DXL118" s="99"/>
      <c r="DXM118" s="99"/>
      <c r="DXN118" s="99"/>
      <c r="DXO118" s="99"/>
      <c r="DXP118" s="99"/>
      <c r="DXQ118" s="99"/>
      <c r="DXR118" s="99"/>
      <c r="DXS118" s="99"/>
      <c r="DXT118" s="99"/>
      <c r="DXU118" s="99"/>
      <c r="DXV118" s="99"/>
      <c r="DXW118" s="99"/>
      <c r="DXX118" s="99"/>
      <c r="DXY118" s="99"/>
      <c r="DXZ118" s="99"/>
      <c r="DYA118" s="99"/>
      <c r="DYB118" s="99"/>
      <c r="DYC118" s="99"/>
      <c r="DYD118" s="99"/>
      <c r="DYE118" s="99"/>
      <c r="DYF118" s="99"/>
      <c r="DYG118" s="99"/>
      <c r="DYH118" s="99"/>
      <c r="DYI118" s="99"/>
      <c r="DYJ118" s="99"/>
      <c r="DYK118" s="99"/>
      <c r="DYL118" s="99"/>
      <c r="DYM118" s="99"/>
      <c r="DYN118" s="99"/>
      <c r="DYO118" s="99"/>
      <c r="DYP118" s="99"/>
      <c r="DYQ118" s="99"/>
      <c r="DYR118" s="99"/>
      <c r="DYS118" s="99"/>
      <c r="DYT118" s="99"/>
      <c r="DYU118" s="99"/>
      <c r="DYV118" s="99"/>
      <c r="DYW118" s="99"/>
      <c r="DYX118" s="99"/>
      <c r="DYY118" s="99"/>
      <c r="DYZ118" s="99"/>
      <c r="DZA118" s="99"/>
      <c r="DZB118" s="99"/>
      <c r="DZC118" s="99"/>
      <c r="DZD118" s="99"/>
      <c r="DZE118" s="99"/>
      <c r="DZF118" s="99"/>
      <c r="DZG118" s="99"/>
      <c r="DZH118" s="99"/>
      <c r="DZI118" s="99"/>
      <c r="DZJ118" s="99"/>
      <c r="DZK118" s="99"/>
      <c r="DZL118" s="99"/>
      <c r="DZM118" s="99"/>
      <c r="DZN118" s="99"/>
      <c r="DZO118" s="99"/>
      <c r="DZP118" s="99"/>
      <c r="DZQ118" s="99"/>
      <c r="DZR118" s="99"/>
      <c r="DZS118" s="99"/>
      <c r="DZT118" s="99"/>
      <c r="DZU118" s="99"/>
      <c r="DZV118" s="99"/>
      <c r="DZW118" s="99"/>
      <c r="DZX118" s="99"/>
      <c r="DZY118" s="99"/>
      <c r="DZZ118" s="99"/>
      <c r="EAA118" s="99"/>
      <c r="EAB118" s="99"/>
      <c r="EAC118" s="99"/>
      <c r="EAD118" s="99"/>
      <c r="EAE118" s="99"/>
      <c r="EAF118" s="99"/>
      <c r="EAG118" s="99"/>
      <c r="EAH118" s="99"/>
      <c r="EAI118" s="99"/>
      <c r="EAJ118" s="99"/>
      <c r="EAK118" s="99"/>
      <c r="EAL118" s="99"/>
      <c r="EAM118" s="99"/>
      <c r="EAN118" s="99"/>
      <c r="EAO118" s="99"/>
      <c r="EAP118" s="99"/>
      <c r="EAQ118" s="99"/>
      <c r="EAR118" s="99"/>
      <c r="EAS118" s="99"/>
      <c r="EAT118" s="99"/>
      <c r="EAU118" s="99"/>
      <c r="EAV118" s="99"/>
      <c r="EAW118" s="99"/>
      <c r="EAX118" s="99"/>
      <c r="EAY118" s="99"/>
      <c r="EAZ118" s="99"/>
      <c r="EBA118" s="99"/>
      <c r="EBB118" s="99"/>
      <c r="EBC118" s="99"/>
      <c r="EBD118" s="99"/>
      <c r="EBE118" s="99"/>
      <c r="EBF118" s="99"/>
      <c r="EBG118" s="99"/>
      <c r="EBH118" s="99"/>
      <c r="EBI118" s="99"/>
      <c r="EBJ118" s="99"/>
      <c r="EBK118" s="99"/>
      <c r="EBL118" s="99"/>
      <c r="EBM118" s="99"/>
      <c r="EBN118" s="99"/>
      <c r="EBO118" s="99"/>
      <c r="EBP118" s="99"/>
      <c r="EBQ118" s="99"/>
      <c r="EBR118" s="99"/>
      <c r="EBS118" s="99"/>
      <c r="EBT118" s="99"/>
      <c r="EBU118" s="99"/>
      <c r="EBV118" s="99"/>
      <c r="EBW118" s="99"/>
      <c r="EBX118" s="99"/>
      <c r="EBY118" s="99"/>
      <c r="EBZ118" s="99"/>
      <c r="ECA118" s="99"/>
      <c r="ECB118" s="99"/>
      <c r="ECC118" s="99"/>
      <c r="ECD118" s="99"/>
      <c r="ECE118" s="99"/>
      <c r="ECF118" s="99"/>
      <c r="ECG118" s="99"/>
      <c r="ECH118" s="99"/>
      <c r="ECI118" s="99"/>
      <c r="ECJ118" s="99"/>
      <c r="ECK118" s="99"/>
      <c r="ECL118" s="99"/>
      <c r="ECM118" s="99"/>
      <c r="ECN118" s="99"/>
      <c r="ECO118" s="99"/>
      <c r="ECP118" s="99"/>
      <c r="ECQ118" s="99"/>
      <c r="ECR118" s="99"/>
      <c r="ECS118" s="99"/>
      <c r="ECT118" s="99"/>
      <c r="ECU118" s="99"/>
      <c r="ECV118" s="99"/>
      <c r="ECW118" s="99"/>
      <c r="ECX118" s="99"/>
      <c r="ECY118" s="99"/>
      <c r="ECZ118" s="99"/>
      <c r="EDA118" s="99"/>
      <c r="EDB118" s="99"/>
      <c r="EDC118" s="99"/>
      <c r="EDD118" s="99"/>
      <c r="EDE118" s="99"/>
      <c r="EDF118" s="99"/>
      <c r="EDG118" s="99"/>
      <c r="EDH118" s="99"/>
      <c r="EDI118" s="99"/>
      <c r="EDJ118" s="99"/>
      <c r="EDK118" s="99"/>
      <c r="EDL118" s="99"/>
      <c r="EDM118" s="99"/>
      <c r="EDN118" s="99"/>
      <c r="EDO118" s="99"/>
      <c r="EDP118" s="99"/>
      <c r="EDQ118" s="99"/>
      <c r="EDR118" s="99"/>
      <c r="EDS118" s="99"/>
      <c r="EDT118" s="99"/>
      <c r="EDU118" s="99"/>
      <c r="EDV118" s="99"/>
      <c r="EDW118" s="99"/>
      <c r="EDX118" s="99"/>
      <c r="EDY118" s="99"/>
      <c r="EDZ118" s="99"/>
      <c r="EEA118" s="99"/>
      <c r="EEB118" s="99"/>
      <c r="EEC118" s="99"/>
      <c r="EED118" s="99"/>
      <c r="EEE118" s="99"/>
      <c r="EEF118" s="99"/>
      <c r="EEG118" s="99"/>
      <c r="EEH118" s="99"/>
      <c r="EEI118" s="99"/>
      <c r="EEJ118" s="99"/>
      <c r="EEK118" s="99"/>
      <c r="EEL118" s="99"/>
      <c r="EEM118" s="99"/>
      <c r="EEN118" s="99"/>
      <c r="EEO118" s="99"/>
      <c r="EEP118" s="99"/>
      <c r="EEQ118" s="99"/>
      <c r="EER118" s="99"/>
      <c r="EES118" s="99"/>
      <c r="EET118" s="99"/>
      <c r="EEU118" s="99"/>
      <c r="EEV118" s="99"/>
      <c r="EEW118" s="99"/>
      <c r="EEX118" s="99"/>
      <c r="EEY118" s="99"/>
      <c r="EEZ118" s="99"/>
      <c r="EFA118" s="99"/>
      <c r="EFB118" s="99"/>
      <c r="EFC118" s="99"/>
      <c r="EFD118" s="99"/>
      <c r="EFE118" s="99"/>
      <c r="EFF118" s="99"/>
      <c r="EFG118" s="99"/>
      <c r="EFH118" s="99"/>
      <c r="EFI118" s="99"/>
      <c r="EFJ118" s="99"/>
      <c r="EFK118" s="99"/>
      <c r="EFL118" s="99"/>
      <c r="EFM118" s="99"/>
      <c r="EFN118" s="99"/>
      <c r="EFO118" s="99"/>
      <c r="EFP118" s="99"/>
      <c r="EFQ118" s="99"/>
      <c r="EFR118" s="99"/>
      <c r="EFS118" s="99"/>
      <c r="EFT118" s="99"/>
      <c r="EFU118" s="99"/>
      <c r="EFV118" s="99"/>
      <c r="EFW118" s="99"/>
      <c r="EFX118" s="99"/>
      <c r="EFY118" s="99"/>
      <c r="EFZ118" s="99"/>
      <c r="EGA118" s="99"/>
      <c r="EGB118" s="99"/>
      <c r="EGC118" s="99"/>
      <c r="EGD118" s="99"/>
      <c r="EGE118" s="99"/>
      <c r="EGF118" s="99"/>
      <c r="EGG118" s="99"/>
      <c r="EGH118" s="99"/>
      <c r="EGI118" s="99"/>
      <c r="EGJ118" s="99"/>
      <c r="EGK118" s="99"/>
      <c r="EGL118" s="99"/>
      <c r="EGM118" s="99"/>
      <c r="EGN118" s="99"/>
      <c r="EGO118" s="99"/>
      <c r="EGP118" s="99"/>
      <c r="EGQ118" s="99"/>
      <c r="EGR118" s="99"/>
      <c r="EGS118" s="99"/>
      <c r="EGT118" s="99"/>
      <c r="EGU118" s="99"/>
      <c r="EGV118" s="99"/>
      <c r="EGW118" s="99"/>
      <c r="EGX118" s="99"/>
      <c r="EGY118" s="99"/>
      <c r="EGZ118" s="99"/>
      <c r="EHA118" s="99"/>
      <c r="EHB118" s="99"/>
      <c r="EHC118" s="99"/>
      <c r="EHD118" s="99"/>
      <c r="EHE118" s="99"/>
      <c r="EHF118" s="99"/>
      <c r="EHG118" s="99"/>
      <c r="EHH118" s="99"/>
      <c r="EHI118" s="99"/>
      <c r="EHJ118" s="99"/>
      <c r="EHK118" s="99"/>
      <c r="EHL118" s="99"/>
      <c r="EHM118" s="99"/>
      <c r="EHN118" s="99"/>
      <c r="EHO118" s="99"/>
      <c r="EHP118" s="99"/>
      <c r="EHQ118" s="99"/>
      <c r="EHR118" s="99"/>
      <c r="EHS118" s="99"/>
      <c r="EHT118" s="99"/>
      <c r="EHU118" s="99"/>
      <c r="EHV118" s="99"/>
      <c r="EHW118" s="99"/>
      <c r="EHX118" s="99"/>
      <c r="EHY118" s="99"/>
      <c r="EHZ118" s="99"/>
      <c r="EIA118" s="99"/>
      <c r="EIB118" s="99"/>
      <c r="EIC118" s="99"/>
      <c r="EID118" s="99"/>
      <c r="EIE118" s="99"/>
      <c r="EIF118" s="99"/>
      <c r="EIG118" s="99"/>
      <c r="EIH118" s="99"/>
      <c r="EII118" s="99"/>
      <c r="EIJ118" s="99"/>
      <c r="EIK118" s="99"/>
      <c r="EIL118" s="99"/>
      <c r="EIM118" s="99"/>
      <c r="EIN118" s="99"/>
      <c r="EIO118" s="99"/>
      <c r="EIP118" s="99"/>
      <c r="EIQ118" s="99"/>
      <c r="EIR118" s="99"/>
      <c r="EIS118" s="99"/>
      <c r="EIT118" s="99"/>
      <c r="EIU118" s="99"/>
      <c r="EIV118" s="99"/>
      <c r="EIW118" s="99"/>
      <c r="EIX118" s="99"/>
      <c r="EIY118" s="99"/>
      <c r="EIZ118" s="99"/>
      <c r="EJA118" s="99"/>
      <c r="EJB118" s="99"/>
      <c r="EJC118" s="99"/>
      <c r="EJD118" s="99"/>
      <c r="EJE118" s="99"/>
      <c r="EJF118" s="99"/>
      <c r="EJG118" s="99"/>
      <c r="EJH118" s="99"/>
      <c r="EJI118" s="99"/>
      <c r="EJJ118" s="99"/>
      <c r="EJK118" s="99"/>
      <c r="EJL118" s="99"/>
      <c r="EJM118" s="99"/>
      <c r="EJN118" s="99"/>
      <c r="EJO118" s="99"/>
      <c r="EJP118" s="99"/>
      <c r="EJQ118" s="99"/>
      <c r="EJR118" s="99"/>
      <c r="EJS118" s="99"/>
      <c r="EJT118" s="99"/>
      <c r="EJU118" s="99"/>
      <c r="EJV118" s="99"/>
      <c r="EJW118" s="99"/>
      <c r="EJX118" s="99"/>
      <c r="EJY118" s="99"/>
      <c r="EJZ118" s="99"/>
      <c r="EKA118" s="99"/>
      <c r="EKB118" s="99"/>
      <c r="EKC118" s="99"/>
      <c r="EKD118" s="99"/>
      <c r="EKE118" s="99"/>
      <c r="EKF118" s="99"/>
      <c r="EKG118" s="99"/>
      <c r="EKH118" s="99"/>
      <c r="EKI118" s="99"/>
      <c r="EKJ118" s="99"/>
      <c r="EKK118" s="99"/>
      <c r="EKL118" s="99"/>
      <c r="EKM118" s="99"/>
      <c r="EKN118" s="99"/>
      <c r="EKO118" s="99"/>
      <c r="EKP118" s="99"/>
      <c r="EKQ118" s="99"/>
      <c r="EKR118" s="99"/>
      <c r="EKS118" s="99"/>
      <c r="EKT118" s="99"/>
      <c r="EKU118" s="99"/>
      <c r="EKV118" s="99"/>
      <c r="EKW118" s="99"/>
      <c r="EKX118" s="99"/>
      <c r="EKY118" s="99"/>
      <c r="EKZ118" s="99"/>
      <c r="ELA118" s="99"/>
      <c r="ELB118" s="99"/>
      <c r="ELC118" s="99"/>
      <c r="ELD118" s="99"/>
      <c r="ELE118" s="99"/>
      <c r="ELF118" s="99"/>
      <c r="ELG118" s="99"/>
      <c r="ELH118" s="99"/>
      <c r="ELI118" s="99"/>
      <c r="ELJ118" s="99"/>
      <c r="ELK118" s="99"/>
      <c r="ELL118" s="99"/>
      <c r="ELM118" s="99"/>
      <c r="ELN118" s="99"/>
      <c r="ELO118" s="99"/>
      <c r="ELP118" s="99"/>
      <c r="ELQ118" s="99"/>
      <c r="ELR118" s="99"/>
      <c r="ELS118" s="99"/>
      <c r="ELT118" s="99"/>
      <c r="ELU118" s="99"/>
      <c r="ELV118" s="99"/>
      <c r="ELW118" s="99"/>
      <c r="ELX118" s="99"/>
      <c r="ELY118" s="99"/>
      <c r="ELZ118" s="99"/>
      <c r="EMA118" s="99"/>
      <c r="EMB118" s="99"/>
      <c r="EMC118" s="99"/>
      <c r="EMD118" s="99"/>
      <c r="EME118" s="99"/>
      <c r="EMF118" s="99"/>
      <c r="EMG118" s="99"/>
      <c r="EMH118" s="99"/>
      <c r="EMI118" s="99"/>
      <c r="EMJ118" s="99"/>
      <c r="EMK118" s="99"/>
      <c r="EML118" s="99"/>
      <c r="EMM118" s="99"/>
      <c r="EMN118" s="99"/>
      <c r="EMO118" s="99"/>
      <c r="EMP118" s="99"/>
      <c r="EMQ118" s="99"/>
      <c r="EMR118" s="99"/>
      <c r="EMS118" s="99"/>
      <c r="EMT118" s="99"/>
      <c r="EMU118" s="99"/>
      <c r="EMV118" s="99"/>
      <c r="EMW118" s="99"/>
      <c r="EMX118" s="99"/>
      <c r="EMY118" s="99"/>
      <c r="EMZ118" s="99"/>
      <c r="ENA118" s="99"/>
      <c r="ENB118" s="99"/>
      <c r="ENC118" s="99"/>
      <c r="END118" s="99"/>
      <c r="ENE118" s="99"/>
      <c r="ENF118" s="99"/>
      <c r="ENG118" s="99"/>
      <c r="ENH118" s="99"/>
      <c r="ENI118" s="99"/>
      <c r="ENJ118" s="99"/>
      <c r="ENK118" s="99"/>
      <c r="ENL118" s="99"/>
      <c r="ENM118" s="99"/>
      <c r="ENN118" s="99"/>
      <c r="ENO118" s="99"/>
      <c r="ENP118" s="99"/>
      <c r="ENQ118" s="99"/>
      <c r="ENR118" s="99"/>
      <c r="ENS118" s="99"/>
      <c r="ENT118" s="99"/>
      <c r="ENU118" s="99"/>
      <c r="ENV118" s="99"/>
      <c r="ENW118" s="99"/>
      <c r="ENX118" s="99"/>
      <c r="ENY118" s="99"/>
      <c r="ENZ118" s="99"/>
      <c r="EOA118" s="99"/>
      <c r="EOB118" s="99"/>
      <c r="EOC118" s="99"/>
      <c r="EOD118" s="99"/>
      <c r="EOE118" s="99"/>
      <c r="EOF118" s="99"/>
      <c r="EOG118" s="99"/>
      <c r="EOH118" s="99"/>
      <c r="EOI118" s="99"/>
      <c r="EOJ118" s="99"/>
      <c r="EOK118" s="99"/>
      <c r="EOL118" s="99"/>
      <c r="EOM118" s="99"/>
      <c r="EON118" s="99"/>
      <c r="EOO118" s="99"/>
      <c r="EOP118" s="99"/>
      <c r="EOQ118" s="99"/>
      <c r="EOR118" s="99"/>
      <c r="EOS118" s="99"/>
      <c r="EOT118" s="99"/>
      <c r="EOU118" s="99"/>
      <c r="EOV118" s="99"/>
      <c r="EOW118" s="99"/>
      <c r="EOX118" s="99"/>
      <c r="EOY118" s="99"/>
      <c r="EOZ118" s="99"/>
      <c r="EPA118" s="99"/>
      <c r="EPB118" s="99"/>
      <c r="EPC118" s="99"/>
      <c r="EPD118" s="99"/>
      <c r="EPE118" s="99"/>
      <c r="EPF118" s="99"/>
      <c r="EPG118" s="99"/>
      <c r="EPH118" s="99"/>
      <c r="EPI118" s="99"/>
      <c r="EPJ118" s="99"/>
      <c r="EPK118" s="99"/>
      <c r="EPL118" s="99"/>
      <c r="EPM118" s="99"/>
      <c r="EPN118" s="99"/>
      <c r="EPO118" s="99"/>
      <c r="EPP118" s="99"/>
      <c r="EPQ118" s="99"/>
      <c r="EPR118" s="99"/>
      <c r="EPS118" s="99"/>
      <c r="EPT118" s="99"/>
      <c r="EPU118" s="99"/>
      <c r="EPV118" s="99"/>
      <c r="EPW118" s="99"/>
      <c r="EPX118" s="99"/>
      <c r="EPY118" s="99"/>
      <c r="EPZ118" s="99"/>
      <c r="EQA118" s="99"/>
      <c r="EQB118" s="99"/>
      <c r="EQC118" s="99"/>
      <c r="EQD118" s="99"/>
      <c r="EQE118" s="99"/>
      <c r="EQF118" s="99"/>
      <c r="EQG118" s="99"/>
      <c r="EQH118" s="99"/>
      <c r="EQI118" s="99"/>
      <c r="EQJ118" s="99"/>
      <c r="EQK118" s="99"/>
      <c r="EQL118" s="99"/>
      <c r="EQM118" s="99"/>
      <c r="EQN118" s="99"/>
      <c r="EQO118" s="99"/>
      <c r="EQP118" s="99"/>
      <c r="EQQ118" s="99"/>
      <c r="EQR118" s="99"/>
      <c r="EQS118" s="99"/>
      <c r="EQT118" s="99"/>
      <c r="EQU118" s="99"/>
      <c r="EQV118" s="99"/>
      <c r="EQW118" s="99"/>
      <c r="EQX118" s="99"/>
      <c r="EQY118" s="99"/>
      <c r="EQZ118" s="99"/>
      <c r="ERA118" s="99"/>
      <c r="ERB118" s="99"/>
      <c r="ERC118" s="99"/>
      <c r="ERD118" s="99"/>
      <c r="ERE118" s="99"/>
      <c r="ERF118" s="99"/>
      <c r="ERG118" s="99"/>
      <c r="ERH118" s="99"/>
      <c r="ERI118" s="99"/>
      <c r="ERJ118" s="99"/>
      <c r="ERK118" s="99"/>
      <c r="ERL118" s="99"/>
      <c r="ERM118" s="99"/>
      <c r="ERN118" s="99"/>
      <c r="ERO118" s="99"/>
      <c r="ERP118" s="99"/>
      <c r="ERQ118" s="99"/>
      <c r="ERR118" s="99"/>
      <c r="ERS118" s="99"/>
      <c r="ERT118" s="99"/>
      <c r="ERU118" s="99"/>
      <c r="ERV118" s="99"/>
      <c r="ERW118" s="99"/>
      <c r="ERX118" s="99"/>
      <c r="ERY118" s="99"/>
      <c r="ERZ118" s="99"/>
      <c r="ESA118" s="99"/>
      <c r="ESB118" s="99"/>
      <c r="ESC118" s="99"/>
      <c r="ESD118" s="99"/>
      <c r="ESE118" s="99"/>
      <c r="ESF118" s="99"/>
      <c r="ESG118" s="99"/>
      <c r="ESH118" s="99"/>
      <c r="ESI118" s="99"/>
      <c r="ESJ118" s="99"/>
      <c r="ESK118" s="99"/>
      <c r="ESL118" s="99"/>
      <c r="ESM118" s="99"/>
      <c r="ESN118" s="99"/>
      <c r="ESO118" s="99"/>
      <c r="ESP118" s="99"/>
      <c r="ESQ118" s="99"/>
      <c r="ESR118" s="99"/>
      <c r="ESS118" s="99"/>
      <c r="EST118" s="99"/>
      <c r="ESU118" s="99"/>
      <c r="ESV118" s="99"/>
      <c r="ESW118" s="99"/>
      <c r="ESX118" s="99"/>
      <c r="ESY118" s="99"/>
      <c r="ESZ118" s="99"/>
      <c r="ETA118" s="99"/>
      <c r="ETB118" s="99"/>
      <c r="ETC118" s="99"/>
      <c r="ETD118" s="99"/>
      <c r="ETE118" s="99"/>
      <c r="ETF118" s="99"/>
      <c r="ETG118" s="99"/>
      <c r="ETH118" s="99"/>
      <c r="ETI118" s="99"/>
      <c r="ETJ118" s="99"/>
      <c r="ETK118" s="99"/>
      <c r="ETL118" s="99"/>
      <c r="ETM118" s="99"/>
      <c r="ETN118" s="99"/>
      <c r="ETO118" s="99"/>
      <c r="ETP118" s="99"/>
      <c r="ETQ118" s="99"/>
      <c r="ETR118" s="99"/>
      <c r="ETS118" s="99"/>
      <c r="ETT118" s="99"/>
      <c r="ETU118" s="99"/>
      <c r="ETV118" s="99"/>
      <c r="ETW118" s="99"/>
      <c r="ETX118" s="99"/>
      <c r="ETY118" s="99"/>
      <c r="ETZ118" s="99"/>
      <c r="EUA118" s="99"/>
      <c r="EUB118" s="99"/>
      <c r="EUC118" s="99"/>
      <c r="EUD118" s="99"/>
      <c r="EUE118" s="99"/>
      <c r="EUF118" s="99"/>
      <c r="EUG118" s="99"/>
      <c r="EUH118" s="99"/>
      <c r="EUI118" s="99"/>
      <c r="EUJ118" s="99"/>
      <c r="EUK118" s="99"/>
      <c r="EUL118" s="99"/>
      <c r="EUM118" s="99"/>
      <c r="EUN118" s="99"/>
      <c r="EUO118" s="99"/>
      <c r="EUP118" s="99"/>
      <c r="EUQ118" s="99"/>
      <c r="EUR118" s="99"/>
      <c r="EUS118" s="99"/>
      <c r="EUT118" s="99"/>
      <c r="EUU118" s="99"/>
      <c r="EUV118" s="99"/>
      <c r="EUW118" s="99"/>
      <c r="EUX118" s="99"/>
      <c r="EUY118" s="99"/>
      <c r="EUZ118" s="99"/>
      <c r="EVA118" s="99"/>
      <c r="EVB118" s="99"/>
      <c r="EVC118" s="99"/>
      <c r="EVD118" s="99"/>
      <c r="EVE118" s="99"/>
      <c r="EVF118" s="99"/>
      <c r="EVG118" s="99"/>
      <c r="EVH118" s="99"/>
      <c r="EVI118" s="99"/>
      <c r="EVJ118" s="99"/>
      <c r="EVK118" s="99"/>
      <c r="EVL118" s="99"/>
      <c r="EVM118" s="99"/>
      <c r="EVN118" s="99"/>
      <c r="EVO118" s="99"/>
      <c r="EVP118" s="99"/>
      <c r="EVQ118" s="99"/>
      <c r="EVR118" s="99"/>
      <c r="EVS118" s="99"/>
      <c r="EVT118" s="99"/>
      <c r="EVU118" s="99"/>
      <c r="EVV118" s="99"/>
      <c r="EVW118" s="99"/>
      <c r="EVX118" s="99"/>
      <c r="EVY118" s="99"/>
      <c r="EVZ118" s="99"/>
      <c r="EWA118" s="99"/>
      <c r="EWB118" s="99"/>
      <c r="EWC118" s="99"/>
      <c r="EWD118" s="99"/>
      <c r="EWE118" s="99"/>
      <c r="EWF118" s="99"/>
      <c r="EWG118" s="99"/>
      <c r="EWH118" s="99"/>
      <c r="EWI118" s="99"/>
      <c r="EWJ118" s="99"/>
      <c r="EWK118" s="99"/>
      <c r="EWL118" s="99"/>
      <c r="EWM118" s="99"/>
      <c r="EWN118" s="99"/>
      <c r="EWO118" s="99"/>
      <c r="EWP118" s="99"/>
      <c r="EWQ118" s="99"/>
      <c r="EWR118" s="99"/>
      <c r="EWS118" s="99"/>
      <c r="EWT118" s="99"/>
      <c r="EWU118" s="99"/>
      <c r="EWV118" s="99"/>
      <c r="EWW118" s="99"/>
      <c r="EWX118" s="99"/>
      <c r="EWY118" s="99"/>
      <c r="EWZ118" s="99"/>
      <c r="EXA118" s="99"/>
      <c r="EXB118" s="99"/>
      <c r="EXC118" s="99"/>
      <c r="EXD118" s="99"/>
      <c r="EXE118" s="99"/>
      <c r="EXF118" s="99"/>
      <c r="EXG118" s="99"/>
      <c r="EXH118" s="99"/>
      <c r="EXI118" s="99"/>
      <c r="EXJ118" s="99"/>
      <c r="EXK118" s="99"/>
      <c r="EXL118" s="99"/>
      <c r="EXM118" s="99"/>
      <c r="EXN118" s="99"/>
      <c r="EXO118" s="99"/>
      <c r="EXP118" s="99"/>
      <c r="EXQ118" s="99"/>
      <c r="EXR118" s="99"/>
      <c r="EXS118" s="99"/>
      <c r="EXT118" s="99"/>
      <c r="EXU118" s="99"/>
      <c r="EXV118" s="99"/>
      <c r="EXW118" s="99"/>
      <c r="EXX118" s="99"/>
      <c r="EXY118" s="99"/>
      <c r="EXZ118" s="99"/>
      <c r="EYA118" s="99"/>
      <c r="EYB118" s="99"/>
      <c r="EYC118" s="99"/>
      <c r="EYD118" s="99"/>
      <c r="EYE118" s="99"/>
      <c r="EYF118" s="99"/>
      <c r="EYG118" s="99"/>
      <c r="EYH118" s="99"/>
      <c r="EYI118" s="99"/>
      <c r="EYJ118" s="99"/>
      <c r="EYK118" s="99"/>
      <c r="EYL118" s="99"/>
      <c r="EYM118" s="99"/>
      <c r="EYN118" s="99"/>
      <c r="EYO118" s="99"/>
      <c r="EYP118" s="99"/>
      <c r="EYQ118" s="99"/>
      <c r="EYR118" s="99"/>
      <c r="EYS118" s="99"/>
      <c r="EYT118" s="99"/>
      <c r="EYU118" s="99"/>
      <c r="EYV118" s="99"/>
      <c r="EYW118" s="99"/>
      <c r="EYX118" s="99"/>
      <c r="EYY118" s="99"/>
      <c r="EYZ118" s="99"/>
      <c r="EZA118" s="99"/>
      <c r="EZB118" s="99"/>
      <c r="EZC118" s="99"/>
      <c r="EZD118" s="99"/>
      <c r="EZE118" s="99"/>
      <c r="EZF118" s="99"/>
      <c r="EZG118" s="99"/>
      <c r="EZH118" s="99"/>
      <c r="EZI118" s="99"/>
      <c r="EZJ118" s="99"/>
      <c r="EZK118" s="99"/>
      <c r="EZL118" s="99"/>
      <c r="EZM118" s="99"/>
      <c r="EZN118" s="99"/>
      <c r="EZO118" s="99"/>
      <c r="EZP118" s="99"/>
      <c r="EZQ118" s="99"/>
      <c r="EZR118" s="99"/>
      <c r="EZS118" s="99"/>
      <c r="EZT118" s="99"/>
      <c r="EZU118" s="99"/>
      <c r="EZV118" s="99"/>
      <c r="EZW118" s="99"/>
      <c r="EZX118" s="99"/>
      <c r="EZY118" s="99"/>
      <c r="EZZ118" s="99"/>
      <c r="FAA118" s="99"/>
      <c r="FAB118" s="99"/>
      <c r="FAC118" s="99"/>
      <c r="FAD118" s="99"/>
      <c r="FAE118" s="99"/>
      <c r="FAF118" s="99"/>
      <c r="FAG118" s="99"/>
      <c r="FAH118" s="99"/>
      <c r="FAI118" s="99"/>
      <c r="FAJ118" s="99"/>
      <c r="FAK118" s="99"/>
      <c r="FAL118" s="99"/>
      <c r="FAM118" s="99"/>
      <c r="FAN118" s="99"/>
      <c r="FAO118" s="99"/>
      <c r="FAP118" s="99"/>
      <c r="FAQ118" s="99"/>
      <c r="FAR118" s="99"/>
      <c r="FAS118" s="99"/>
      <c r="FAT118" s="99"/>
      <c r="FAU118" s="99"/>
      <c r="FAV118" s="99"/>
      <c r="FAW118" s="99"/>
      <c r="FAX118" s="99"/>
      <c r="FAY118" s="99"/>
      <c r="FAZ118" s="99"/>
      <c r="FBA118" s="99"/>
      <c r="FBB118" s="99"/>
      <c r="FBC118" s="99"/>
      <c r="FBD118" s="99"/>
      <c r="FBE118" s="99"/>
      <c r="FBF118" s="99"/>
      <c r="FBG118" s="99"/>
      <c r="FBH118" s="99"/>
      <c r="FBI118" s="99"/>
      <c r="FBJ118" s="99"/>
      <c r="FBK118" s="99"/>
      <c r="FBL118" s="99"/>
      <c r="FBM118" s="99"/>
      <c r="FBN118" s="99"/>
      <c r="FBO118" s="99"/>
      <c r="FBP118" s="99"/>
      <c r="FBQ118" s="99"/>
      <c r="FBR118" s="99"/>
      <c r="FBS118" s="99"/>
      <c r="FBT118" s="99"/>
      <c r="FBU118" s="99"/>
      <c r="FBV118" s="99"/>
      <c r="FBW118" s="99"/>
      <c r="FBX118" s="99"/>
      <c r="FBY118" s="99"/>
      <c r="FBZ118" s="99"/>
      <c r="FCA118" s="99"/>
      <c r="FCB118" s="99"/>
      <c r="FCC118" s="99"/>
      <c r="FCD118" s="99"/>
      <c r="FCE118" s="99"/>
      <c r="FCF118" s="99"/>
      <c r="FCG118" s="99"/>
      <c r="FCH118" s="99"/>
      <c r="FCI118" s="99"/>
      <c r="FCJ118" s="99"/>
      <c r="FCK118" s="99"/>
      <c r="FCL118" s="99"/>
      <c r="FCM118" s="99"/>
      <c r="FCN118" s="99"/>
      <c r="FCO118" s="99"/>
      <c r="FCP118" s="99"/>
      <c r="FCQ118" s="99"/>
      <c r="FCR118" s="99"/>
      <c r="FCS118" s="99"/>
      <c r="FCT118" s="99"/>
      <c r="FCU118" s="99"/>
      <c r="FCV118" s="99"/>
      <c r="FCW118" s="99"/>
      <c r="FCX118" s="99"/>
      <c r="FCY118" s="99"/>
      <c r="FCZ118" s="99"/>
      <c r="FDA118" s="99"/>
      <c r="FDB118" s="99"/>
      <c r="FDC118" s="99"/>
      <c r="FDD118" s="99"/>
      <c r="FDE118" s="99"/>
      <c r="FDF118" s="99"/>
      <c r="FDG118" s="99"/>
      <c r="FDH118" s="99"/>
      <c r="FDI118" s="99"/>
      <c r="FDJ118" s="99"/>
      <c r="FDK118" s="99"/>
      <c r="FDL118" s="99"/>
      <c r="FDM118" s="99"/>
      <c r="FDN118" s="99"/>
      <c r="FDO118" s="99"/>
      <c r="FDP118" s="99"/>
      <c r="FDQ118" s="99"/>
      <c r="FDR118" s="99"/>
      <c r="FDS118" s="99"/>
      <c r="FDT118" s="99"/>
      <c r="FDU118" s="99"/>
      <c r="FDV118" s="99"/>
      <c r="FDW118" s="99"/>
      <c r="FDX118" s="99"/>
      <c r="FDY118" s="99"/>
      <c r="FDZ118" s="99"/>
      <c r="FEA118" s="99"/>
      <c r="FEB118" s="99"/>
      <c r="FEC118" s="99"/>
      <c r="FED118" s="99"/>
      <c r="FEE118" s="99"/>
      <c r="FEF118" s="99"/>
      <c r="FEG118" s="99"/>
      <c r="FEH118" s="99"/>
      <c r="FEI118" s="99"/>
      <c r="FEJ118" s="99"/>
      <c r="FEK118" s="99"/>
      <c r="FEL118" s="99"/>
      <c r="FEM118" s="99"/>
      <c r="FEN118" s="99"/>
      <c r="FEO118" s="99"/>
      <c r="FEP118" s="99"/>
      <c r="FEQ118" s="99"/>
      <c r="FER118" s="99"/>
      <c r="FES118" s="99"/>
      <c r="FET118" s="99"/>
      <c r="FEU118" s="99"/>
      <c r="FEV118" s="99"/>
      <c r="FEW118" s="99"/>
      <c r="FEX118" s="99"/>
      <c r="FEY118" s="99"/>
      <c r="FEZ118" s="99"/>
      <c r="FFA118" s="99"/>
      <c r="FFB118" s="99"/>
      <c r="FFC118" s="99"/>
      <c r="FFD118" s="99"/>
      <c r="FFE118" s="99"/>
      <c r="FFF118" s="99"/>
      <c r="FFG118" s="99"/>
      <c r="FFH118" s="99"/>
      <c r="FFI118" s="99"/>
      <c r="FFJ118" s="99"/>
      <c r="FFK118" s="99"/>
      <c r="FFL118" s="99"/>
      <c r="FFM118" s="99"/>
      <c r="FFN118" s="99"/>
      <c r="FFO118" s="99"/>
      <c r="FFP118" s="99"/>
      <c r="FFQ118" s="99"/>
      <c r="FFR118" s="99"/>
      <c r="FFS118" s="99"/>
      <c r="FFT118" s="99"/>
      <c r="FFU118" s="99"/>
      <c r="FFV118" s="99"/>
      <c r="FFW118" s="99"/>
      <c r="FFX118" s="99"/>
      <c r="FFY118" s="99"/>
      <c r="FFZ118" s="99"/>
      <c r="FGA118" s="99"/>
      <c r="FGB118" s="99"/>
      <c r="FGC118" s="99"/>
      <c r="FGD118" s="99"/>
      <c r="FGE118" s="99"/>
      <c r="FGF118" s="99"/>
      <c r="FGG118" s="99"/>
      <c r="FGH118" s="99"/>
      <c r="FGI118" s="99"/>
      <c r="FGJ118" s="99"/>
      <c r="FGK118" s="99"/>
      <c r="FGL118" s="99"/>
      <c r="FGM118" s="99"/>
      <c r="FGN118" s="99"/>
      <c r="FGO118" s="99"/>
      <c r="FGP118" s="99"/>
      <c r="FGQ118" s="99"/>
      <c r="FGR118" s="99"/>
      <c r="FGS118" s="99"/>
      <c r="FGT118" s="99"/>
      <c r="FGU118" s="99"/>
      <c r="FGV118" s="99"/>
      <c r="FGW118" s="99"/>
      <c r="FGX118" s="99"/>
      <c r="FGY118" s="99"/>
      <c r="FGZ118" s="99"/>
      <c r="FHA118" s="99"/>
      <c r="FHB118" s="99"/>
      <c r="FHC118" s="99"/>
      <c r="FHD118" s="99"/>
      <c r="FHE118" s="99"/>
      <c r="FHF118" s="99"/>
      <c r="FHG118" s="99"/>
      <c r="FHH118" s="99"/>
      <c r="FHI118" s="99"/>
      <c r="FHJ118" s="99"/>
      <c r="FHK118" s="99"/>
      <c r="FHL118" s="99"/>
      <c r="FHM118" s="99"/>
      <c r="FHN118" s="99"/>
      <c r="FHO118" s="99"/>
      <c r="FHP118" s="99"/>
      <c r="FHQ118" s="99"/>
      <c r="FHR118" s="99"/>
      <c r="FHS118" s="99"/>
      <c r="FHT118" s="99"/>
      <c r="FHU118" s="99"/>
      <c r="FHV118" s="99"/>
      <c r="FHW118" s="99"/>
      <c r="FHX118" s="99"/>
      <c r="FHY118" s="99"/>
      <c r="FHZ118" s="99"/>
      <c r="FIA118" s="99"/>
      <c r="FIB118" s="99"/>
      <c r="FIC118" s="99"/>
      <c r="FID118" s="99"/>
      <c r="FIE118" s="99"/>
      <c r="FIF118" s="99"/>
      <c r="FIG118" s="99"/>
      <c r="FIH118" s="99"/>
      <c r="FII118" s="99"/>
      <c r="FIJ118" s="99"/>
      <c r="FIK118" s="99"/>
      <c r="FIL118" s="99"/>
      <c r="FIM118" s="99"/>
      <c r="FIN118" s="99"/>
      <c r="FIO118" s="99"/>
      <c r="FIP118" s="99"/>
      <c r="FIQ118" s="99"/>
      <c r="FIR118" s="99"/>
      <c r="FIS118" s="99"/>
      <c r="FIT118" s="99"/>
      <c r="FIU118" s="99"/>
      <c r="FIV118" s="99"/>
      <c r="FIW118" s="99"/>
      <c r="FIX118" s="99"/>
      <c r="FIY118" s="99"/>
      <c r="FIZ118" s="99"/>
      <c r="FJA118" s="99"/>
      <c r="FJB118" s="99"/>
      <c r="FJC118" s="99"/>
      <c r="FJD118" s="99"/>
      <c r="FJE118" s="99"/>
      <c r="FJF118" s="99"/>
      <c r="FJG118" s="99"/>
      <c r="FJH118" s="99"/>
      <c r="FJI118" s="99"/>
      <c r="FJJ118" s="99"/>
      <c r="FJK118" s="99"/>
      <c r="FJL118" s="99"/>
      <c r="FJM118" s="99"/>
      <c r="FJN118" s="99"/>
      <c r="FJO118" s="99"/>
      <c r="FJP118" s="99"/>
      <c r="FJQ118" s="99"/>
      <c r="FJR118" s="99"/>
      <c r="FJS118" s="99"/>
      <c r="FJT118" s="99"/>
      <c r="FJU118" s="99"/>
      <c r="FJV118" s="99"/>
      <c r="FJW118" s="99"/>
      <c r="FJX118" s="99"/>
      <c r="FJY118" s="99"/>
      <c r="FJZ118" s="99"/>
      <c r="FKA118" s="99"/>
      <c r="FKB118" s="99"/>
      <c r="FKC118" s="99"/>
      <c r="FKD118" s="99"/>
      <c r="FKE118" s="99"/>
      <c r="FKF118" s="99"/>
      <c r="FKG118" s="99"/>
      <c r="FKH118" s="99"/>
      <c r="FKI118" s="99"/>
      <c r="FKJ118" s="99"/>
      <c r="FKK118" s="99"/>
      <c r="FKL118" s="99"/>
      <c r="FKM118" s="99"/>
      <c r="FKN118" s="99"/>
      <c r="FKO118" s="99"/>
      <c r="FKP118" s="99"/>
      <c r="FKQ118" s="99"/>
      <c r="FKR118" s="99"/>
      <c r="FKS118" s="99"/>
      <c r="FKT118" s="99"/>
      <c r="FKU118" s="99"/>
      <c r="FKV118" s="99"/>
      <c r="FKW118" s="99"/>
      <c r="FKX118" s="99"/>
      <c r="FKY118" s="99"/>
      <c r="FKZ118" s="99"/>
      <c r="FLA118" s="99"/>
      <c r="FLB118" s="99"/>
      <c r="FLC118" s="99"/>
      <c r="FLD118" s="99"/>
      <c r="FLE118" s="99"/>
      <c r="FLF118" s="99"/>
      <c r="FLG118" s="99"/>
      <c r="FLH118" s="99"/>
      <c r="FLI118" s="99"/>
      <c r="FLJ118" s="99"/>
      <c r="FLK118" s="99"/>
      <c r="FLL118" s="99"/>
      <c r="FLM118" s="99"/>
      <c r="FLN118" s="99"/>
      <c r="FLO118" s="99"/>
      <c r="FLP118" s="99"/>
      <c r="FLQ118" s="99"/>
      <c r="FLR118" s="99"/>
      <c r="FLS118" s="99"/>
      <c r="FLT118" s="99"/>
      <c r="FLU118" s="99"/>
      <c r="FLV118" s="99"/>
      <c r="FLW118" s="99"/>
      <c r="FLX118" s="99"/>
      <c r="FLY118" s="99"/>
      <c r="FLZ118" s="99"/>
      <c r="FMA118" s="99"/>
      <c r="FMB118" s="99"/>
      <c r="FMC118" s="99"/>
      <c r="FMD118" s="99"/>
      <c r="FME118" s="99"/>
      <c r="FMF118" s="99"/>
      <c r="FMG118" s="99"/>
      <c r="FMH118" s="99"/>
      <c r="FMI118" s="99"/>
      <c r="FMJ118" s="99"/>
      <c r="FMK118" s="99"/>
      <c r="FML118" s="99"/>
      <c r="FMM118" s="99"/>
      <c r="FMN118" s="99"/>
      <c r="FMO118" s="99"/>
      <c r="FMP118" s="99"/>
      <c r="FMQ118" s="99"/>
      <c r="FMR118" s="99"/>
      <c r="FMS118" s="99"/>
      <c r="FMT118" s="99"/>
      <c r="FMU118" s="99"/>
      <c r="FMV118" s="99"/>
      <c r="FMW118" s="99"/>
      <c r="FMX118" s="99"/>
      <c r="FMY118" s="99"/>
      <c r="FMZ118" s="99"/>
      <c r="FNA118" s="99"/>
      <c r="FNB118" s="99"/>
      <c r="FNC118" s="99"/>
      <c r="FND118" s="99"/>
      <c r="FNE118" s="99"/>
      <c r="FNF118" s="99"/>
      <c r="FNG118" s="99"/>
      <c r="FNH118" s="99"/>
      <c r="FNI118" s="99"/>
      <c r="FNJ118" s="99"/>
      <c r="FNK118" s="99"/>
      <c r="FNL118" s="99"/>
      <c r="FNM118" s="99"/>
      <c r="FNN118" s="99"/>
      <c r="FNO118" s="99"/>
      <c r="FNP118" s="99"/>
      <c r="FNQ118" s="99"/>
      <c r="FNR118" s="99"/>
      <c r="FNS118" s="99"/>
      <c r="FNT118" s="99"/>
      <c r="FNU118" s="99"/>
      <c r="FNV118" s="99"/>
      <c r="FNW118" s="99"/>
      <c r="FNX118" s="99"/>
      <c r="FNY118" s="99"/>
      <c r="FNZ118" s="99"/>
      <c r="FOA118" s="99"/>
      <c r="FOB118" s="99"/>
      <c r="FOC118" s="99"/>
      <c r="FOD118" s="99"/>
      <c r="FOE118" s="99"/>
      <c r="FOF118" s="99"/>
      <c r="FOG118" s="99"/>
      <c r="FOH118" s="99"/>
      <c r="FOI118" s="99"/>
      <c r="FOJ118" s="99"/>
      <c r="FOK118" s="99"/>
      <c r="FOL118" s="99"/>
      <c r="FOM118" s="99"/>
      <c r="FON118" s="99"/>
      <c r="FOO118" s="99"/>
      <c r="FOP118" s="99"/>
      <c r="FOQ118" s="99"/>
      <c r="FOR118" s="99"/>
      <c r="FOS118" s="99"/>
      <c r="FOT118" s="99"/>
      <c r="FOU118" s="99"/>
      <c r="FOV118" s="99"/>
      <c r="FOW118" s="99"/>
      <c r="FOX118" s="99"/>
      <c r="FOY118" s="99"/>
      <c r="FOZ118" s="99"/>
      <c r="FPA118" s="99"/>
      <c r="FPB118" s="99"/>
      <c r="FPC118" s="99"/>
      <c r="FPD118" s="99"/>
      <c r="FPE118" s="99"/>
      <c r="FPF118" s="99"/>
      <c r="FPG118" s="99"/>
      <c r="FPH118" s="99"/>
      <c r="FPI118" s="99"/>
      <c r="FPJ118" s="99"/>
      <c r="FPK118" s="99"/>
      <c r="FPL118" s="99"/>
      <c r="FPM118" s="99"/>
      <c r="FPN118" s="99"/>
      <c r="FPO118" s="99"/>
      <c r="FPP118" s="99"/>
      <c r="FPQ118" s="99"/>
      <c r="FPR118" s="99"/>
      <c r="FPS118" s="99"/>
      <c r="FPT118" s="99"/>
      <c r="FPU118" s="99"/>
      <c r="FPV118" s="99"/>
      <c r="FPW118" s="99"/>
      <c r="FPX118" s="99"/>
      <c r="FPY118" s="99"/>
      <c r="FPZ118" s="99"/>
      <c r="FQA118" s="99"/>
      <c r="FQB118" s="99"/>
      <c r="FQC118" s="99"/>
      <c r="FQD118" s="99"/>
      <c r="FQE118" s="99"/>
      <c r="FQF118" s="99"/>
      <c r="FQG118" s="99"/>
      <c r="FQH118" s="99"/>
      <c r="FQI118" s="99"/>
      <c r="FQJ118" s="99"/>
      <c r="FQK118" s="99"/>
      <c r="FQL118" s="99"/>
      <c r="FQM118" s="99"/>
      <c r="FQN118" s="99"/>
      <c r="FQO118" s="99"/>
      <c r="FQP118" s="99"/>
      <c r="FQQ118" s="99"/>
      <c r="FQR118" s="99"/>
      <c r="FQS118" s="99"/>
      <c r="FQT118" s="99"/>
      <c r="FQU118" s="99"/>
      <c r="FQV118" s="99"/>
      <c r="FQW118" s="99"/>
      <c r="FQX118" s="99"/>
      <c r="FQY118" s="99"/>
      <c r="FQZ118" s="99"/>
      <c r="FRA118" s="99"/>
      <c r="FRB118" s="99"/>
      <c r="FRC118" s="99"/>
      <c r="FRD118" s="99"/>
      <c r="FRE118" s="99"/>
      <c r="FRF118" s="99"/>
      <c r="FRG118" s="99"/>
      <c r="FRH118" s="99"/>
      <c r="FRI118" s="99"/>
      <c r="FRJ118" s="99"/>
      <c r="FRK118" s="99"/>
      <c r="FRL118" s="99"/>
      <c r="FRM118" s="99"/>
      <c r="FRN118" s="99"/>
      <c r="FRO118" s="99"/>
      <c r="FRP118" s="99"/>
      <c r="FRQ118" s="99"/>
      <c r="FRR118" s="99"/>
      <c r="FRS118" s="99"/>
      <c r="FRT118" s="99"/>
      <c r="FRU118" s="99"/>
      <c r="FRV118" s="99"/>
      <c r="FRW118" s="99"/>
      <c r="FRX118" s="99"/>
      <c r="FRY118" s="99"/>
      <c r="FRZ118" s="99"/>
      <c r="FSA118" s="99"/>
      <c r="FSB118" s="99"/>
      <c r="FSC118" s="99"/>
      <c r="FSD118" s="99"/>
      <c r="FSE118" s="99"/>
      <c r="FSF118" s="99"/>
      <c r="FSG118" s="99"/>
      <c r="FSH118" s="99"/>
      <c r="FSI118" s="99"/>
      <c r="FSJ118" s="99"/>
      <c r="FSK118" s="99"/>
      <c r="FSL118" s="99"/>
      <c r="FSM118" s="99"/>
      <c r="FSN118" s="99"/>
      <c r="FSO118" s="99"/>
      <c r="FSP118" s="99"/>
      <c r="FSQ118" s="99"/>
      <c r="FSR118" s="99"/>
      <c r="FSS118" s="99"/>
      <c r="FST118" s="99"/>
      <c r="FSU118" s="99"/>
      <c r="FSV118" s="99"/>
      <c r="FSW118" s="99"/>
      <c r="FSX118" s="99"/>
      <c r="FSY118" s="99"/>
      <c r="FSZ118" s="99"/>
      <c r="FTA118" s="99"/>
      <c r="FTB118" s="99"/>
      <c r="FTC118" s="99"/>
      <c r="FTD118" s="99"/>
      <c r="FTE118" s="99"/>
      <c r="FTF118" s="99"/>
      <c r="FTG118" s="99"/>
      <c r="FTH118" s="99"/>
      <c r="FTI118" s="99"/>
      <c r="FTJ118" s="99"/>
      <c r="FTK118" s="99"/>
      <c r="FTL118" s="99"/>
      <c r="FTM118" s="99"/>
      <c r="FTN118" s="99"/>
      <c r="FTO118" s="99"/>
      <c r="FTP118" s="99"/>
      <c r="FTQ118" s="99"/>
      <c r="FTR118" s="99"/>
      <c r="FTS118" s="99"/>
      <c r="FTT118" s="99"/>
      <c r="FTU118" s="99"/>
      <c r="FTV118" s="99"/>
      <c r="FTW118" s="99"/>
      <c r="FTX118" s="99"/>
      <c r="FTY118" s="99"/>
      <c r="FTZ118" s="99"/>
      <c r="FUA118" s="99"/>
      <c r="FUB118" s="99"/>
      <c r="FUC118" s="99"/>
      <c r="FUD118" s="99"/>
      <c r="FUE118" s="99"/>
      <c r="FUF118" s="99"/>
      <c r="FUG118" s="99"/>
      <c r="FUH118" s="99"/>
      <c r="FUI118" s="99"/>
      <c r="FUJ118" s="99"/>
      <c r="FUK118" s="99"/>
      <c r="FUL118" s="99"/>
      <c r="FUM118" s="99"/>
      <c r="FUN118" s="99"/>
      <c r="FUO118" s="99"/>
      <c r="FUP118" s="99"/>
      <c r="FUQ118" s="99"/>
      <c r="FUR118" s="99"/>
      <c r="FUS118" s="99"/>
      <c r="FUT118" s="99"/>
      <c r="FUU118" s="99"/>
      <c r="FUV118" s="99"/>
      <c r="FUW118" s="99"/>
      <c r="FUX118" s="99"/>
      <c r="FUY118" s="99"/>
      <c r="FUZ118" s="99"/>
      <c r="FVA118" s="99"/>
      <c r="FVB118" s="99"/>
      <c r="FVC118" s="99"/>
      <c r="FVD118" s="99"/>
      <c r="FVE118" s="99"/>
      <c r="FVF118" s="99"/>
      <c r="FVG118" s="99"/>
      <c r="FVH118" s="99"/>
      <c r="FVI118" s="99"/>
      <c r="FVJ118" s="99"/>
      <c r="FVK118" s="99"/>
      <c r="FVL118" s="99"/>
      <c r="FVM118" s="99"/>
      <c r="FVN118" s="99"/>
      <c r="FVO118" s="99"/>
      <c r="FVP118" s="99"/>
      <c r="FVQ118" s="99"/>
      <c r="FVR118" s="99"/>
      <c r="FVS118" s="99"/>
      <c r="FVT118" s="99"/>
      <c r="FVU118" s="99"/>
      <c r="FVV118" s="99"/>
      <c r="FVW118" s="99"/>
      <c r="FVX118" s="99"/>
      <c r="FVY118" s="99"/>
      <c r="FVZ118" s="99"/>
      <c r="FWA118" s="99"/>
      <c r="FWB118" s="99"/>
      <c r="FWC118" s="99"/>
      <c r="FWD118" s="99"/>
      <c r="FWE118" s="99"/>
      <c r="FWF118" s="99"/>
      <c r="FWG118" s="99"/>
      <c r="FWH118" s="99"/>
      <c r="FWI118" s="99"/>
      <c r="FWJ118" s="99"/>
      <c r="FWK118" s="99"/>
      <c r="FWL118" s="99"/>
      <c r="FWM118" s="99"/>
      <c r="FWN118" s="99"/>
      <c r="FWO118" s="99"/>
      <c r="FWP118" s="99"/>
      <c r="FWQ118" s="99"/>
      <c r="FWR118" s="99"/>
      <c r="FWS118" s="99"/>
      <c r="FWT118" s="99"/>
      <c r="FWU118" s="99"/>
      <c r="FWV118" s="99"/>
      <c r="FWW118" s="99"/>
      <c r="FWX118" s="99"/>
      <c r="FWY118" s="99"/>
      <c r="FWZ118" s="99"/>
      <c r="FXA118" s="99"/>
      <c r="FXB118" s="99"/>
      <c r="FXC118" s="99"/>
      <c r="FXD118" s="99"/>
      <c r="FXE118" s="99"/>
      <c r="FXF118" s="99"/>
      <c r="FXG118" s="99"/>
      <c r="FXH118" s="99"/>
      <c r="FXI118" s="99"/>
      <c r="FXJ118" s="99"/>
      <c r="FXK118" s="99"/>
      <c r="FXL118" s="99"/>
      <c r="FXM118" s="99"/>
      <c r="FXN118" s="99"/>
      <c r="FXO118" s="99"/>
      <c r="FXP118" s="99"/>
      <c r="FXQ118" s="99"/>
      <c r="FXR118" s="99"/>
      <c r="FXS118" s="99"/>
      <c r="FXT118" s="99"/>
      <c r="FXU118" s="99"/>
      <c r="FXV118" s="99"/>
      <c r="FXW118" s="99"/>
      <c r="FXX118" s="99"/>
      <c r="FXY118" s="99"/>
      <c r="FXZ118" s="99"/>
      <c r="FYA118" s="99"/>
      <c r="FYB118" s="99"/>
      <c r="FYC118" s="99"/>
      <c r="FYD118" s="99"/>
      <c r="FYE118" s="99"/>
      <c r="FYF118" s="99"/>
      <c r="FYG118" s="99"/>
      <c r="FYH118" s="99"/>
      <c r="FYI118" s="99"/>
      <c r="FYJ118" s="99"/>
      <c r="FYK118" s="99"/>
      <c r="FYL118" s="99"/>
      <c r="FYM118" s="99"/>
      <c r="FYN118" s="99"/>
      <c r="FYO118" s="99"/>
      <c r="FYP118" s="99"/>
      <c r="FYQ118" s="99"/>
      <c r="FYR118" s="99"/>
      <c r="FYS118" s="99"/>
      <c r="FYT118" s="99"/>
      <c r="FYU118" s="99"/>
      <c r="FYV118" s="99"/>
      <c r="FYW118" s="99"/>
      <c r="FYX118" s="99"/>
      <c r="FYY118" s="99"/>
      <c r="FYZ118" s="99"/>
      <c r="FZA118" s="99"/>
      <c r="FZB118" s="99"/>
      <c r="FZC118" s="99"/>
      <c r="FZD118" s="99"/>
      <c r="FZE118" s="99"/>
      <c r="FZF118" s="99"/>
      <c r="FZG118" s="99"/>
      <c r="FZH118" s="99"/>
      <c r="FZI118" s="99"/>
      <c r="FZJ118" s="99"/>
      <c r="FZK118" s="99"/>
      <c r="FZL118" s="99"/>
      <c r="FZM118" s="99"/>
      <c r="FZN118" s="99"/>
      <c r="FZO118" s="99"/>
      <c r="FZP118" s="99"/>
      <c r="FZQ118" s="99"/>
      <c r="FZR118" s="99"/>
      <c r="FZS118" s="99"/>
      <c r="FZT118" s="99"/>
      <c r="FZU118" s="99"/>
      <c r="FZV118" s="99"/>
      <c r="FZW118" s="99"/>
      <c r="FZX118" s="99"/>
      <c r="FZY118" s="99"/>
      <c r="FZZ118" s="99"/>
      <c r="GAA118" s="99"/>
      <c r="GAB118" s="99"/>
      <c r="GAC118" s="99"/>
      <c r="GAD118" s="99"/>
      <c r="GAE118" s="99"/>
      <c r="GAF118" s="99"/>
      <c r="GAG118" s="99"/>
      <c r="GAH118" s="99"/>
      <c r="GAI118" s="99"/>
      <c r="GAJ118" s="99"/>
      <c r="GAK118" s="99"/>
      <c r="GAL118" s="99"/>
      <c r="GAM118" s="99"/>
      <c r="GAN118" s="99"/>
      <c r="GAO118" s="99"/>
      <c r="GAP118" s="99"/>
      <c r="GAQ118" s="99"/>
      <c r="GAR118" s="99"/>
      <c r="GAS118" s="99"/>
      <c r="GAT118" s="99"/>
      <c r="GAU118" s="99"/>
      <c r="GAV118" s="99"/>
      <c r="GAW118" s="99"/>
      <c r="GAX118" s="99"/>
      <c r="GAY118" s="99"/>
      <c r="GAZ118" s="99"/>
      <c r="GBA118" s="99"/>
      <c r="GBB118" s="99"/>
      <c r="GBC118" s="99"/>
      <c r="GBD118" s="99"/>
      <c r="GBE118" s="99"/>
      <c r="GBF118" s="99"/>
      <c r="GBG118" s="99"/>
      <c r="GBH118" s="99"/>
      <c r="GBI118" s="99"/>
      <c r="GBJ118" s="99"/>
      <c r="GBK118" s="99"/>
      <c r="GBL118" s="99"/>
      <c r="GBM118" s="99"/>
      <c r="GBN118" s="99"/>
      <c r="GBO118" s="99"/>
      <c r="GBP118" s="99"/>
      <c r="GBQ118" s="99"/>
      <c r="GBR118" s="99"/>
      <c r="GBS118" s="99"/>
      <c r="GBT118" s="99"/>
      <c r="GBU118" s="99"/>
      <c r="GBV118" s="99"/>
      <c r="GBW118" s="99"/>
      <c r="GBX118" s="99"/>
      <c r="GBY118" s="99"/>
      <c r="GBZ118" s="99"/>
      <c r="GCA118" s="99"/>
      <c r="GCB118" s="99"/>
      <c r="GCC118" s="99"/>
      <c r="GCD118" s="99"/>
      <c r="GCE118" s="99"/>
      <c r="GCF118" s="99"/>
      <c r="GCG118" s="99"/>
      <c r="GCH118" s="99"/>
      <c r="GCI118" s="99"/>
      <c r="GCJ118" s="99"/>
      <c r="GCK118" s="99"/>
      <c r="GCL118" s="99"/>
      <c r="GCM118" s="99"/>
      <c r="GCN118" s="99"/>
      <c r="GCO118" s="99"/>
      <c r="GCP118" s="99"/>
      <c r="GCQ118" s="99"/>
      <c r="GCR118" s="99"/>
      <c r="GCS118" s="99"/>
      <c r="GCT118" s="99"/>
      <c r="GCU118" s="99"/>
      <c r="GCV118" s="99"/>
      <c r="GCW118" s="99"/>
      <c r="GCX118" s="99"/>
      <c r="GCY118" s="99"/>
      <c r="GCZ118" s="99"/>
      <c r="GDA118" s="99"/>
      <c r="GDB118" s="99"/>
      <c r="GDC118" s="99"/>
      <c r="GDD118" s="99"/>
      <c r="GDE118" s="99"/>
      <c r="GDF118" s="99"/>
      <c r="GDG118" s="99"/>
      <c r="GDH118" s="99"/>
      <c r="GDI118" s="99"/>
      <c r="GDJ118" s="99"/>
      <c r="GDK118" s="99"/>
      <c r="GDL118" s="99"/>
      <c r="GDM118" s="99"/>
      <c r="GDN118" s="99"/>
      <c r="GDO118" s="99"/>
      <c r="GDP118" s="99"/>
      <c r="GDQ118" s="99"/>
      <c r="GDR118" s="99"/>
      <c r="GDS118" s="99"/>
      <c r="GDT118" s="99"/>
      <c r="GDU118" s="99"/>
      <c r="GDV118" s="99"/>
      <c r="GDW118" s="99"/>
      <c r="GDX118" s="99"/>
      <c r="GDY118" s="99"/>
      <c r="GDZ118" s="99"/>
      <c r="GEA118" s="99"/>
      <c r="GEB118" s="99"/>
      <c r="GEC118" s="99"/>
      <c r="GED118" s="99"/>
      <c r="GEE118" s="99"/>
      <c r="GEF118" s="99"/>
      <c r="GEG118" s="99"/>
      <c r="GEH118" s="99"/>
      <c r="GEI118" s="99"/>
      <c r="GEJ118" s="99"/>
      <c r="GEK118" s="99"/>
      <c r="GEL118" s="99"/>
      <c r="GEM118" s="99"/>
      <c r="GEN118" s="99"/>
      <c r="GEO118" s="99"/>
      <c r="GEP118" s="99"/>
      <c r="GEQ118" s="99"/>
      <c r="GER118" s="99"/>
      <c r="GES118" s="99"/>
      <c r="GET118" s="99"/>
      <c r="GEU118" s="99"/>
      <c r="GEV118" s="99"/>
      <c r="GEW118" s="99"/>
      <c r="GEX118" s="99"/>
      <c r="GEY118" s="99"/>
      <c r="GEZ118" s="99"/>
      <c r="GFA118" s="99"/>
      <c r="GFB118" s="99"/>
      <c r="GFC118" s="99"/>
      <c r="GFD118" s="99"/>
      <c r="GFE118" s="99"/>
      <c r="GFF118" s="99"/>
      <c r="GFG118" s="99"/>
      <c r="GFH118" s="99"/>
      <c r="GFI118" s="99"/>
      <c r="GFJ118" s="99"/>
      <c r="GFK118" s="99"/>
      <c r="GFL118" s="99"/>
      <c r="GFM118" s="99"/>
      <c r="GFN118" s="99"/>
      <c r="GFO118" s="99"/>
      <c r="GFP118" s="99"/>
      <c r="GFQ118" s="99"/>
      <c r="GFR118" s="99"/>
      <c r="GFS118" s="99"/>
      <c r="GFT118" s="99"/>
      <c r="GFU118" s="99"/>
      <c r="GFV118" s="99"/>
      <c r="GFW118" s="99"/>
      <c r="GFX118" s="99"/>
      <c r="GFY118" s="99"/>
      <c r="GFZ118" s="99"/>
      <c r="GGA118" s="99"/>
      <c r="GGB118" s="99"/>
      <c r="GGC118" s="99"/>
      <c r="GGD118" s="99"/>
      <c r="GGE118" s="99"/>
      <c r="GGF118" s="99"/>
      <c r="GGG118" s="99"/>
      <c r="GGH118" s="99"/>
      <c r="GGI118" s="99"/>
      <c r="GGJ118" s="99"/>
      <c r="GGK118" s="99"/>
      <c r="GGL118" s="99"/>
      <c r="GGM118" s="99"/>
      <c r="GGN118" s="99"/>
      <c r="GGO118" s="99"/>
      <c r="GGP118" s="99"/>
      <c r="GGQ118" s="99"/>
      <c r="GGR118" s="99"/>
      <c r="GGS118" s="99"/>
      <c r="GGT118" s="99"/>
      <c r="GGU118" s="99"/>
      <c r="GGV118" s="99"/>
      <c r="GGW118" s="99"/>
      <c r="GGX118" s="99"/>
      <c r="GGY118" s="99"/>
      <c r="GGZ118" s="99"/>
      <c r="GHA118" s="99"/>
      <c r="GHB118" s="99"/>
      <c r="GHC118" s="99"/>
      <c r="GHD118" s="99"/>
      <c r="GHE118" s="99"/>
      <c r="GHF118" s="99"/>
      <c r="GHG118" s="99"/>
      <c r="GHH118" s="99"/>
      <c r="GHI118" s="99"/>
      <c r="GHJ118" s="99"/>
      <c r="GHK118" s="99"/>
      <c r="GHL118" s="99"/>
      <c r="GHM118" s="99"/>
      <c r="GHN118" s="99"/>
      <c r="GHO118" s="99"/>
      <c r="GHP118" s="99"/>
      <c r="GHQ118" s="99"/>
      <c r="GHR118" s="99"/>
      <c r="GHS118" s="99"/>
      <c r="GHT118" s="99"/>
      <c r="GHU118" s="99"/>
      <c r="GHV118" s="99"/>
      <c r="GHW118" s="99"/>
      <c r="GHX118" s="99"/>
      <c r="GHY118" s="99"/>
      <c r="GHZ118" s="99"/>
      <c r="GIA118" s="99"/>
      <c r="GIB118" s="99"/>
      <c r="GIC118" s="99"/>
      <c r="GID118" s="99"/>
      <c r="GIE118" s="99"/>
      <c r="GIF118" s="99"/>
      <c r="GIG118" s="99"/>
      <c r="GIH118" s="99"/>
      <c r="GII118" s="99"/>
      <c r="GIJ118" s="99"/>
      <c r="GIK118" s="99"/>
      <c r="GIL118" s="99"/>
      <c r="GIM118" s="99"/>
      <c r="GIN118" s="99"/>
      <c r="GIO118" s="99"/>
      <c r="GIP118" s="99"/>
      <c r="GIQ118" s="99"/>
      <c r="GIR118" s="99"/>
      <c r="GIS118" s="99"/>
      <c r="GIT118" s="99"/>
      <c r="GIU118" s="99"/>
      <c r="GIV118" s="99"/>
      <c r="GIW118" s="99"/>
      <c r="GIX118" s="99"/>
      <c r="GIY118" s="99"/>
      <c r="GIZ118" s="99"/>
      <c r="GJA118" s="99"/>
      <c r="GJB118" s="99"/>
      <c r="GJC118" s="99"/>
      <c r="GJD118" s="99"/>
      <c r="GJE118" s="99"/>
      <c r="GJF118" s="99"/>
      <c r="GJG118" s="99"/>
      <c r="GJH118" s="99"/>
      <c r="GJI118" s="99"/>
      <c r="GJJ118" s="99"/>
      <c r="GJK118" s="99"/>
      <c r="GJL118" s="99"/>
      <c r="GJM118" s="99"/>
      <c r="GJN118" s="99"/>
      <c r="GJO118" s="99"/>
      <c r="GJP118" s="99"/>
      <c r="GJQ118" s="99"/>
      <c r="GJR118" s="99"/>
      <c r="GJS118" s="99"/>
      <c r="GJT118" s="99"/>
      <c r="GJU118" s="99"/>
      <c r="GJV118" s="99"/>
      <c r="GJW118" s="99"/>
      <c r="GJX118" s="99"/>
      <c r="GJY118" s="99"/>
      <c r="GJZ118" s="99"/>
      <c r="GKA118" s="99"/>
      <c r="GKB118" s="99"/>
      <c r="GKC118" s="99"/>
      <c r="GKD118" s="99"/>
      <c r="GKE118" s="99"/>
      <c r="GKF118" s="99"/>
      <c r="GKG118" s="99"/>
      <c r="GKH118" s="99"/>
      <c r="GKI118" s="99"/>
      <c r="GKJ118" s="99"/>
      <c r="GKK118" s="99"/>
      <c r="GKL118" s="99"/>
      <c r="GKM118" s="99"/>
      <c r="GKN118" s="99"/>
      <c r="GKO118" s="99"/>
      <c r="GKP118" s="99"/>
      <c r="GKQ118" s="99"/>
      <c r="GKR118" s="99"/>
      <c r="GKS118" s="99"/>
      <c r="GKT118" s="99"/>
      <c r="GKU118" s="99"/>
      <c r="GKV118" s="99"/>
      <c r="GKW118" s="99"/>
      <c r="GKX118" s="99"/>
      <c r="GKY118" s="99"/>
      <c r="GKZ118" s="99"/>
      <c r="GLA118" s="99"/>
      <c r="GLB118" s="99"/>
      <c r="GLC118" s="99"/>
      <c r="GLD118" s="99"/>
      <c r="GLE118" s="99"/>
      <c r="GLF118" s="99"/>
      <c r="GLG118" s="99"/>
      <c r="GLH118" s="99"/>
      <c r="GLI118" s="99"/>
      <c r="GLJ118" s="99"/>
      <c r="GLK118" s="99"/>
      <c r="GLL118" s="99"/>
      <c r="GLM118" s="99"/>
      <c r="GLN118" s="99"/>
      <c r="GLO118" s="99"/>
      <c r="GLP118" s="99"/>
      <c r="GLQ118" s="99"/>
      <c r="GLR118" s="99"/>
      <c r="GLS118" s="99"/>
      <c r="GLT118" s="99"/>
      <c r="GLU118" s="99"/>
      <c r="GLV118" s="99"/>
      <c r="GLW118" s="99"/>
      <c r="GLX118" s="99"/>
      <c r="GLY118" s="99"/>
      <c r="GLZ118" s="99"/>
      <c r="GMA118" s="99"/>
      <c r="GMB118" s="99"/>
      <c r="GMC118" s="99"/>
      <c r="GMD118" s="99"/>
      <c r="GME118" s="99"/>
      <c r="GMF118" s="99"/>
      <c r="GMG118" s="99"/>
      <c r="GMH118" s="99"/>
      <c r="GMI118" s="99"/>
      <c r="GMJ118" s="99"/>
      <c r="GMK118" s="99"/>
      <c r="GML118" s="99"/>
      <c r="GMM118" s="99"/>
      <c r="GMN118" s="99"/>
      <c r="GMO118" s="99"/>
      <c r="GMP118" s="99"/>
      <c r="GMQ118" s="99"/>
      <c r="GMR118" s="99"/>
      <c r="GMS118" s="99"/>
      <c r="GMT118" s="99"/>
      <c r="GMU118" s="99"/>
      <c r="GMV118" s="99"/>
      <c r="GMW118" s="99"/>
      <c r="GMX118" s="99"/>
      <c r="GMY118" s="99"/>
      <c r="GMZ118" s="99"/>
      <c r="GNA118" s="99"/>
      <c r="GNB118" s="99"/>
      <c r="GNC118" s="99"/>
      <c r="GND118" s="99"/>
      <c r="GNE118" s="99"/>
      <c r="GNF118" s="99"/>
      <c r="GNG118" s="99"/>
      <c r="GNH118" s="99"/>
      <c r="GNI118" s="99"/>
      <c r="GNJ118" s="99"/>
      <c r="GNK118" s="99"/>
      <c r="GNL118" s="99"/>
      <c r="GNM118" s="99"/>
      <c r="GNN118" s="99"/>
      <c r="GNO118" s="99"/>
      <c r="GNP118" s="99"/>
      <c r="GNQ118" s="99"/>
      <c r="GNR118" s="99"/>
      <c r="GNS118" s="99"/>
      <c r="GNT118" s="99"/>
      <c r="GNU118" s="99"/>
      <c r="GNV118" s="99"/>
      <c r="GNW118" s="99"/>
      <c r="GNX118" s="99"/>
      <c r="GNY118" s="99"/>
      <c r="GNZ118" s="99"/>
      <c r="GOA118" s="99"/>
      <c r="GOB118" s="99"/>
      <c r="GOC118" s="99"/>
      <c r="GOD118" s="99"/>
      <c r="GOE118" s="99"/>
      <c r="GOF118" s="99"/>
      <c r="GOG118" s="99"/>
      <c r="GOH118" s="99"/>
      <c r="GOI118" s="99"/>
      <c r="GOJ118" s="99"/>
      <c r="GOK118" s="99"/>
      <c r="GOL118" s="99"/>
      <c r="GOM118" s="99"/>
      <c r="GON118" s="99"/>
      <c r="GOO118" s="99"/>
      <c r="GOP118" s="99"/>
      <c r="GOQ118" s="99"/>
      <c r="GOR118" s="99"/>
      <c r="GOS118" s="99"/>
      <c r="GOT118" s="99"/>
      <c r="GOU118" s="99"/>
      <c r="GOV118" s="99"/>
      <c r="GOW118" s="99"/>
      <c r="GOX118" s="99"/>
      <c r="GOY118" s="99"/>
      <c r="GOZ118" s="99"/>
      <c r="GPA118" s="99"/>
      <c r="GPB118" s="99"/>
      <c r="GPC118" s="99"/>
      <c r="GPD118" s="99"/>
      <c r="GPE118" s="99"/>
      <c r="GPF118" s="99"/>
      <c r="GPG118" s="99"/>
      <c r="GPH118" s="99"/>
      <c r="GPI118" s="99"/>
      <c r="GPJ118" s="99"/>
      <c r="GPK118" s="99"/>
      <c r="GPL118" s="99"/>
      <c r="GPM118" s="99"/>
      <c r="GPN118" s="99"/>
      <c r="GPO118" s="99"/>
      <c r="GPP118" s="99"/>
      <c r="GPQ118" s="99"/>
      <c r="GPR118" s="99"/>
      <c r="GPS118" s="99"/>
      <c r="GPT118" s="99"/>
      <c r="GPU118" s="99"/>
      <c r="GPV118" s="99"/>
      <c r="GPW118" s="99"/>
      <c r="GPX118" s="99"/>
      <c r="GPY118" s="99"/>
      <c r="GPZ118" s="99"/>
      <c r="GQA118" s="99"/>
      <c r="GQB118" s="99"/>
      <c r="GQC118" s="99"/>
      <c r="GQD118" s="99"/>
      <c r="GQE118" s="99"/>
      <c r="GQF118" s="99"/>
      <c r="GQG118" s="99"/>
      <c r="GQH118" s="99"/>
      <c r="GQI118" s="99"/>
      <c r="GQJ118" s="99"/>
      <c r="GQK118" s="99"/>
      <c r="GQL118" s="99"/>
      <c r="GQM118" s="99"/>
      <c r="GQN118" s="99"/>
      <c r="GQO118" s="99"/>
      <c r="GQP118" s="99"/>
      <c r="GQQ118" s="99"/>
      <c r="GQR118" s="99"/>
      <c r="GQS118" s="99"/>
      <c r="GQT118" s="99"/>
      <c r="GQU118" s="99"/>
      <c r="GQV118" s="99"/>
      <c r="GQW118" s="99"/>
      <c r="GQX118" s="99"/>
      <c r="GQY118" s="99"/>
      <c r="GQZ118" s="99"/>
      <c r="GRA118" s="99"/>
      <c r="GRB118" s="99"/>
      <c r="GRC118" s="99"/>
      <c r="GRD118" s="99"/>
      <c r="GRE118" s="99"/>
      <c r="GRF118" s="99"/>
      <c r="GRG118" s="99"/>
      <c r="GRH118" s="99"/>
      <c r="GRI118" s="99"/>
      <c r="GRJ118" s="99"/>
      <c r="GRK118" s="99"/>
      <c r="GRL118" s="99"/>
      <c r="GRM118" s="99"/>
      <c r="GRN118" s="99"/>
      <c r="GRO118" s="99"/>
      <c r="GRP118" s="99"/>
      <c r="GRQ118" s="99"/>
      <c r="GRR118" s="99"/>
      <c r="GRS118" s="99"/>
      <c r="GRT118" s="99"/>
      <c r="GRU118" s="99"/>
      <c r="GRV118" s="99"/>
      <c r="GRW118" s="99"/>
      <c r="GRX118" s="99"/>
      <c r="GRY118" s="99"/>
      <c r="GRZ118" s="99"/>
      <c r="GSA118" s="99"/>
      <c r="GSB118" s="99"/>
      <c r="GSC118" s="99"/>
      <c r="GSD118" s="99"/>
      <c r="GSE118" s="99"/>
      <c r="GSF118" s="99"/>
      <c r="GSG118" s="99"/>
      <c r="GSH118" s="99"/>
      <c r="GSI118" s="99"/>
      <c r="GSJ118" s="99"/>
      <c r="GSK118" s="99"/>
      <c r="GSL118" s="99"/>
      <c r="GSM118" s="99"/>
      <c r="GSN118" s="99"/>
      <c r="GSO118" s="99"/>
      <c r="GSP118" s="99"/>
      <c r="GSQ118" s="99"/>
      <c r="GSR118" s="99"/>
      <c r="GSS118" s="99"/>
      <c r="GST118" s="99"/>
      <c r="GSU118" s="99"/>
      <c r="GSV118" s="99"/>
      <c r="GSW118" s="99"/>
      <c r="GSX118" s="99"/>
      <c r="GSY118" s="99"/>
      <c r="GSZ118" s="99"/>
      <c r="GTA118" s="99"/>
      <c r="GTB118" s="99"/>
      <c r="GTC118" s="99"/>
      <c r="GTD118" s="99"/>
      <c r="GTE118" s="99"/>
      <c r="GTF118" s="99"/>
      <c r="GTG118" s="99"/>
      <c r="GTH118" s="99"/>
      <c r="GTI118" s="99"/>
      <c r="GTJ118" s="99"/>
      <c r="GTK118" s="99"/>
      <c r="GTL118" s="99"/>
      <c r="GTM118" s="99"/>
      <c r="GTN118" s="99"/>
      <c r="GTO118" s="99"/>
      <c r="GTP118" s="99"/>
      <c r="GTQ118" s="99"/>
      <c r="GTR118" s="99"/>
      <c r="GTS118" s="99"/>
      <c r="GTT118" s="99"/>
      <c r="GTU118" s="99"/>
      <c r="GTV118" s="99"/>
      <c r="GTW118" s="99"/>
      <c r="GTX118" s="99"/>
      <c r="GTY118" s="99"/>
      <c r="GTZ118" s="99"/>
      <c r="GUA118" s="99"/>
      <c r="GUB118" s="99"/>
      <c r="GUC118" s="99"/>
      <c r="GUD118" s="99"/>
      <c r="GUE118" s="99"/>
      <c r="GUF118" s="99"/>
      <c r="GUG118" s="99"/>
      <c r="GUH118" s="99"/>
      <c r="GUI118" s="99"/>
      <c r="GUJ118" s="99"/>
      <c r="GUK118" s="99"/>
      <c r="GUL118" s="99"/>
      <c r="GUM118" s="99"/>
      <c r="GUN118" s="99"/>
      <c r="GUO118" s="99"/>
      <c r="GUP118" s="99"/>
      <c r="GUQ118" s="99"/>
      <c r="GUR118" s="99"/>
      <c r="GUS118" s="99"/>
      <c r="GUT118" s="99"/>
      <c r="GUU118" s="99"/>
      <c r="GUV118" s="99"/>
      <c r="GUW118" s="99"/>
      <c r="GUX118" s="99"/>
      <c r="GUY118" s="99"/>
      <c r="GUZ118" s="99"/>
      <c r="GVA118" s="99"/>
      <c r="GVB118" s="99"/>
      <c r="GVC118" s="99"/>
      <c r="GVD118" s="99"/>
      <c r="GVE118" s="99"/>
      <c r="GVF118" s="99"/>
      <c r="GVG118" s="99"/>
      <c r="GVH118" s="99"/>
      <c r="GVI118" s="99"/>
      <c r="GVJ118" s="99"/>
      <c r="GVK118" s="99"/>
      <c r="GVL118" s="99"/>
      <c r="GVM118" s="99"/>
      <c r="GVN118" s="99"/>
      <c r="GVO118" s="99"/>
      <c r="GVP118" s="99"/>
      <c r="GVQ118" s="99"/>
      <c r="GVR118" s="99"/>
      <c r="GVS118" s="99"/>
      <c r="GVT118" s="99"/>
      <c r="GVU118" s="99"/>
      <c r="GVV118" s="99"/>
      <c r="GVW118" s="99"/>
      <c r="GVX118" s="99"/>
      <c r="GVY118" s="99"/>
      <c r="GVZ118" s="99"/>
      <c r="GWA118" s="99"/>
      <c r="GWB118" s="99"/>
      <c r="GWC118" s="99"/>
      <c r="GWD118" s="99"/>
      <c r="GWE118" s="99"/>
      <c r="GWF118" s="99"/>
      <c r="GWG118" s="99"/>
      <c r="GWH118" s="99"/>
      <c r="GWI118" s="99"/>
      <c r="GWJ118" s="99"/>
      <c r="GWK118" s="99"/>
      <c r="GWL118" s="99"/>
      <c r="GWM118" s="99"/>
      <c r="GWN118" s="99"/>
      <c r="GWO118" s="99"/>
      <c r="GWP118" s="99"/>
      <c r="GWQ118" s="99"/>
      <c r="GWR118" s="99"/>
      <c r="GWS118" s="99"/>
      <c r="GWT118" s="99"/>
      <c r="GWU118" s="99"/>
      <c r="GWV118" s="99"/>
      <c r="GWW118" s="99"/>
      <c r="GWX118" s="99"/>
      <c r="GWY118" s="99"/>
      <c r="GWZ118" s="99"/>
      <c r="GXA118" s="99"/>
      <c r="GXB118" s="99"/>
      <c r="GXC118" s="99"/>
      <c r="GXD118" s="99"/>
      <c r="GXE118" s="99"/>
      <c r="GXF118" s="99"/>
      <c r="GXG118" s="99"/>
      <c r="GXH118" s="99"/>
      <c r="GXI118" s="99"/>
      <c r="GXJ118" s="99"/>
      <c r="GXK118" s="99"/>
      <c r="GXL118" s="99"/>
      <c r="GXM118" s="99"/>
      <c r="GXN118" s="99"/>
      <c r="GXO118" s="99"/>
      <c r="GXP118" s="99"/>
      <c r="GXQ118" s="99"/>
      <c r="GXR118" s="99"/>
      <c r="GXS118" s="99"/>
      <c r="GXT118" s="99"/>
      <c r="GXU118" s="99"/>
      <c r="GXV118" s="99"/>
      <c r="GXW118" s="99"/>
      <c r="GXX118" s="99"/>
      <c r="GXY118" s="99"/>
      <c r="GXZ118" s="99"/>
      <c r="GYA118" s="99"/>
      <c r="GYB118" s="99"/>
      <c r="GYC118" s="99"/>
      <c r="GYD118" s="99"/>
      <c r="GYE118" s="99"/>
      <c r="GYF118" s="99"/>
      <c r="GYG118" s="99"/>
      <c r="GYH118" s="99"/>
      <c r="GYI118" s="99"/>
      <c r="GYJ118" s="99"/>
      <c r="GYK118" s="99"/>
      <c r="GYL118" s="99"/>
      <c r="GYM118" s="99"/>
      <c r="GYN118" s="99"/>
      <c r="GYO118" s="99"/>
      <c r="GYP118" s="99"/>
      <c r="GYQ118" s="99"/>
      <c r="GYR118" s="99"/>
      <c r="GYS118" s="99"/>
      <c r="GYT118" s="99"/>
      <c r="GYU118" s="99"/>
      <c r="GYV118" s="99"/>
      <c r="GYW118" s="99"/>
      <c r="GYX118" s="99"/>
      <c r="GYY118" s="99"/>
      <c r="GYZ118" s="99"/>
      <c r="GZA118" s="99"/>
      <c r="GZB118" s="99"/>
      <c r="GZC118" s="99"/>
      <c r="GZD118" s="99"/>
      <c r="GZE118" s="99"/>
      <c r="GZF118" s="99"/>
      <c r="GZG118" s="99"/>
      <c r="GZH118" s="99"/>
      <c r="GZI118" s="99"/>
      <c r="GZJ118" s="99"/>
      <c r="GZK118" s="99"/>
      <c r="GZL118" s="99"/>
      <c r="GZM118" s="99"/>
      <c r="GZN118" s="99"/>
      <c r="GZO118" s="99"/>
      <c r="GZP118" s="99"/>
      <c r="GZQ118" s="99"/>
      <c r="GZR118" s="99"/>
      <c r="GZS118" s="99"/>
      <c r="GZT118" s="99"/>
      <c r="GZU118" s="99"/>
      <c r="GZV118" s="99"/>
      <c r="GZW118" s="99"/>
      <c r="GZX118" s="99"/>
      <c r="GZY118" s="99"/>
      <c r="GZZ118" s="99"/>
      <c r="HAA118" s="99"/>
      <c r="HAB118" s="99"/>
      <c r="HAC118" s="99"/>
      <c r="HAD118" s="99"/>
      <c r="HAE118" s="99"/>
      <c r="HAF118" s="99"/>
      <c r="HAG118" s="99"/>
      <c r="HAH118" s="99"/>
      <c r="HAI118" s="99"/>
      <c r="HAJ118" s="99"/>
      <c r="HAK118" s="99"/>
      <c r="HAL118" s="99"/>
      <c r="HAM118" s="99"/>
      <c r="HAN118" s="99"/>
      <c r="HAO118" s="99"/>
      <c r="HAP118" s="99"/>
      <c r="HAQ118" s="99"/>
      <c r="HAR118" s="99"/>
      <c r="HAS118" s="99"/>
      <c r="HAT118" s="99"/>
      <c r="HAU118" s="99"/>
      <c r="HAV118" s="99"/>
      <c r="HAW118" s="99"/>
      <c r="HAX118" s="99"/>
      <c r="HAY118" s="99"/>
      <c r="HAZ118" s="99"/>
      <c r="HBA118" s="99"/>
      <c r="HBB118" s="99"/>
      <c r="HBC118" s="99"/>
      <c r="HBD118" s="99"/>
      <c r="HBE118" s="99"/>
      <c r="HBF118" s="99"/>
      <c r="HBG118" s="99"/>
      <c r="HBH118" s="99"/>
      <c r="HBI118" s="99"/>
      <c r="HBJ118" s="99"/>
      <c r="HBK118" s="99"/>
      <c r="HBL118" s="99"/>
      <c r="HBM118" s="99"/>
      <c r="HBN118" s="99"/>
      <c r="HBO118" s="99"/>
      <c r="HBP118" s="99"/>
      <c r="HBQ118" s="99"/>
      <c r="HBR118" s="99"/>
      <c r="HBS118" s="99"/>
      <c r="HBT118" s="99"/>
      <c r="HBU118" s="99"/>
      <c r="HBV118" s="99"/>
      <c r="HBW118" s="99"/>
      <c r="HBX118" s="99"/>
      <c r="HBY118" s="99"/>
      <c r="HBZ118" s="99"/>
      <c r="HCA118" s="99"/>
      <c r="HCB118" s="99"/>
      <c r="HCC118" s="99"/>
      <c r="HCD118" s="99"/>
      <c r="HCE118" s="99"/>
      <c r="HCF118" s="99"/>
      <c r="HCG118" s="99"/>
      <c r="HCH118" s="99"/>
      <c r="HCI118" s="99"/>
      <c r="HCJ118" s="99"/>
      <c r="HCK118" s="99"/>
      <c r="HCL118" s="99"/>
      <c r="HCM118" s="99"/>
      <c r="HCN118" s="99"/>
      <c r="HCO118" s="99"/>
      <c r="HCP118" s="99"/>
      <c r="HCQ118" s="99"/>
      <c r="HCR118" s="99"/>
      <c r="HCS118" s="99"/>
      <c r="HCT118" s="99"/>
      <c r="HCU118" s="99"/>
      <c r="HCV118" s="99"/>
      <c r="HCW118" s="99"/>
      <c r="HCX118" s="99"/>
      <c r="HCY118" s="99"/>
      <c r="HCZ118" s="99"/>
      <c r="HDA118" s="99"/>
      <c r="HDB118" s="99"/>
      <c r="HDC118" s="99"/>
      <c r="HDD118" s="99"/>
      <c r="HDE118" s="99"/>
      <c r="HDF118" s="99"/>
      <c r="HDG118" s="99"/>
      <c r="HDH118" s="99"/>
      <c r="HDI118" s="99"/>
      <c r="HDJ118" s="99"/>
      <c r="HDK118" s="99"/>
      <c r="HDL118" s="99"/>
      <c r="HDM118" s="99"/>
      <c r="HDN118" s="99"/>
      <c r="HDO118" s="99"/>
      <c r="HDP118" s="99"/>
      <c r="HDQ118" s="99"/>
      <c r="HDR118" s="99"/>
      <c r="HDS118" s="99"/>
      <c r="HDT118" s="99"/>
      <c r="HDU118" s="99"/>
      <c r="HDV118" s="99"/>
      <c r="HDW118" s="99"/>
      <c r="HDX118" s="99"/>
      <c r="HDY118" s="99"/>
      <c r="HDZ118" s="99"/>
      <c r="HEA118" s="99"/>
      <c r="HEB118" s="99"/>
      <c r="HEC118" s="99"/>
      <c r="HED118" s="99"/>
      <c r="HEE118" s="99"/>
      <c r="HEF118" s="99"/>
      <c r="HEG118" s="99"/>
      <c r="HEH118" s="99"/>
      <c r="HEI118" s="99"/>
      <c r="HEJ118" s="99"/>
      <c r="HEK118" s="99"/>
      <c r="HEL118" s="99"/>
      <c r="HEM118" s="99"/>
      <c r="HEN118" s="99"/>
      <c r="HEO118" s="99"/>
      <c r="HEP118" s="99"/>
      <c r="HEQ118" s="99"/>
      <c r="HER118" s="99"/>
      <c r="HES118" s="99"/>
      <c r="HET118" s="99"/>
      <c r="HEU118" s="99"/>
      <c r="HEV118" s="99"/>
      <c r="HEW118" s="99"/>
      <c r="HEX118" s="99"/>
      <c r="HEY118" s="99"/>
      <c r="HEZ118" s="99"/>
      <c r="HFA118" s="99"/>
      <c r="HFB118" s="99"/>
      <c r="HFC118" s="99"/>
      <c r="HFD118" s="99"/>
      <c r="HFE118" s="99"/>
      <c r="HFF118" s="99"/>
      <c r="HFG118" s="99"/>
      <c r="HFH118" s="99"/>
      <c r="HFI118" s="99"/>
      <c r="HFJ118" s="99"/>
      <c r="HFK118" s="99"/>
      <c r="HFL118" s="99"/>
      <c r="HFM118" s="99"/>
      <c r="HFN118" s="99"/>
      <c r="HFO118" s="99"/>
      <c r="HFP118" s="99"/>
      <c r="HFQ118" s="99"/>
      <c r="HFR118" s="99"/>
      <c r="HFS118" s="99"/>
      <c r="HFT118" s="99"/>
      <c r="HFU118" s="99"/>
      <c r="HFV118" s="99"/>
      <c r="HFW118" s="99"/>
      <c r="HFX118" s="99"/>
      <c r="HFY118" s="99"/>
      <c r="HFZ118" s="99"/>
      <c r="HGA118" s="99"/>
      <c r="HGB118" s="99"/>
      <c r="HGC118" s="99"/>
      <c r="HGD118" s="99"/>
      <c r="HGE118" s="99"/>
      <c r="HGF118" s="99"/>
      <c r="HGG118" s="99"/>
      <c r="HGH118" s="99"/>
      <c r="HGI118" s="99"/>
      <c r="HGJ118" s="99"/>
      <c r="HGK118" s="99"/>
      <c r="HGL118" s="99"/>
      <c r="HGM118" s="99"/>
      <c r="HGN118" s="99"/>
      <c r="HGO118" s="99"/>
      <c r="HGP118" s="99"/>
      <c r="HGQ118" s="99"/>
      <c r="HGR118" s="99"/>
      <c r="HGS118" s="99"/>
      <c r="HGT118" s="99"/>
      <c r="HGU118" s="99"/>
      <c r="HGV118" s="99"/>
      <c r="HGW118" s="99"/>
      <c r="HGX118" s="99"/>
      <c r="HGY118" s="99"/>
      <c r="HGZ118" s="99"/>
      <c r="HHA118" s="99"/>
      <c r="HHB118" s="99"/>
      <c r="HHC118" s="99"/>
      <c r="HHD118" s="99"/>
      <c r="HHE118" s="99"/>
      <c r="HHF118" s="99"/>
      <c r="HHG118" s="99"/>
      <c r="HHH118" s="99"/>
      <c r="HHI118" s="99"/>
      <c r="HHJ118" s="99"/>
      <c r="HHK118" s="99"/>
      <c r="HHL118" s="99"/>
      <c r="HHM118" s="99"/>
      <c r="HHN118" s="99"/>
      <c r="HHO118" s="99"/>
      <c r="HHP118" s="99"/>
      <c r="HHQ118" s="99"/>
      <c r="HHR118" s="99"/>
      <c r="HHS118" s="99"/>
      <c r="HHT118" s="99"/>
      <c r="HHU118" s="99"/>
      <c r="HHV118" s="99"/>
      <c r="HHW118" s="99"/>
      <c r="HHX118" s="99"/>
      <c r="HHY118" s="99"/>
      <c r="HHZ118" s="99"/>
      <c r="HIA118" s="99"/>
      <c r="HIB118" s="99"/>
      <c r="HIC118" s="99"/>
      <c r="HID118" s="99"/>
      <c r="HIE118" s="99"/>
      <c r="HIF118" s="99"/>
      <c r="HIG118" s="99"/>
      <c r="HIH118" s="99"/>
      <c r="HII118" s="99"/>
      <c r="HIJ118" s="99"/>
      <c r="HIK118" s="99"/>
      <c r="HIL118" s="99"/>
      <c r="HIM118" s="99"/>
      <c r="HIN118" s="99"/>
      <c r="HIO118" s="99"/>
      <c r="HIP118" s="99"/>
      <c r="HIQ118" s="99"/>
      <c r="HIR118" s="99"/>
      <c r="HIS118" s="99"/>
      <c r="HIT118" s="99"/>
      <c r="HIU118" s="99"/>
      <c r="HIV118" s="99"/>
      <c r="HIW118" s="99"/>
      <c r="HIX118" s="99"/>
      <c r="HIY118" s="99"/>
      <c r="HIZ118" s="99"/>
      <c r="HJA118" s="99"/>
      <c r="HJB118" s="99"/>
      <c r="HJC118" s="99"/>
      <c r="HJD118" s="99"/>
      <c r="HJE118" s="99"/>
      <c r="HJF118" s="99"/>
      <c r="HJG118" s="99"/>
      <c r="HJH118" s="99"/>
      <c r="HJI118" s="99"/>
      <c r="HJJ118" s="99"/>
      <c r="HJK118" s="99"/>
      <c r="HJL118" s="99"/>
      <c r="HJM118" s="99"/>
      <c r="HJN118" s="99"/>
      <c r="HJO118" s="99"/>
      <c r="HJP118" s="99"/>
      <c r="HJQ118" s="99"/>
      <c r="HJR118" s="99"/>
      <c r="HJS118" s="99"/>
      <c r="HJT118" s="99"/>
      <c r="HJU118" s="99"/>
      <c r="HJV118" s="99"/>
      <c r="HJW118" s="99"/>
      <c r="HJX118" s="99"/>
      <c r="HJY118" s="99"/>
      <c r="HJZ118" s="99"/>
      <c r="HKA118" s="99"/>
      <c r="HKB118" s="99"/>
      <c r="HKC118" s="99"/>
      <c r="HKD118" s="99"/>
      <c r="HKE118" s="99"/>
      <c r="HKF118" s="99"/>
      <c r="HKG118" s="99"/>
      <c r="HKH118" s="99"/>
      <c r="HKI118" s="99"/>
      <c r="HKJ118" s="99"/>
      <c r="HKK118" s="99"/>
      <c r="HKL118" s="99"/>
      <c r="HKM118" s="99"/>
      <c r="HKN118" s="99"/>
      <c r="HKO118" s="99"/>
      <c r="HKP118" s="99"/>
      <c r="HKQ118" s="99"/>
      <c r="HKR118" s="99"/>
      <c r="HKS118" s="99"/>
      <c r="HKT118" s="99"/>
      <c r="HKU118" s="99"/>
      <c r="HKV118" s="99"/>
      <c r="HKW118" s="99"/>
      <c r="HKX118" s="99"/>
      <c r="HKY118" s="99"/>
      <c r="HKZ118" s="99"/>
      <c r="HLA118" s="99"/>
      <c r="HLB118" s="99"/>
      <c r="HLC118" s="99"/>
      <c r="HLD118" s="99"/>
      <c r="HLE118" s="99"/>
      <c r="HLF118" s="99"/>
      <c r="HLG118" s="99"/>
      <c r="HLH118" s="99"/>
      <c r="HLI118" s="99"/>
      <c r="HLJ118" s="99"/>
      <c r="HLK118" s="99"/>
      <c r="HLL118" s="99"/>
      <c r="HLM118" s="99"/>
      <c r="HLN118" s="99"/>
      <c r="HLO118" s="99"/>
      <c r="HLP118" s="99"/>
      <c r="HLQ118" s="99"/>
      <c r="HLR118" s="99"/>
      <c r="HLS118" s="99"/>
      <c r="HLT118" s="99"/>
      <c r="HLU118" s="99"/>
      <c r="HLV118" s="99"/>
      <c r="HLW118" s="99"/>
      <c r="HLX118" s="99"/>
      <c r="HLY118" s="99"/>
      <c r="HLZ118" s="99"/>
      <c r="HMA118" s="99"/>
      <c r="HMB118" s="99"/>
      <c r="HMC118" s="99"/>
      <c r="HMD118" s="99"/>
      <c r="HME118" s="99"/>
      <c r="HMF118" s="99"/>
      <c r="HMG118" s="99"/>
      <c r="HMH118" s="99"/>
      <c r="HMI118" s="99"/>
      <c r="HMJ118" s="99"/>
      <c r="HMK118" s="99"/>
      <c r="HML118" s="99"/>
      <c r="HMM118" s="99"/>
      <c r="HMN118" s="99"/>
      <c r="HMO118" s="99"/>
      <c r="HMP118" s="99"/>
      <c r="HMQ118" s="99"/>
      <c r="HMR118" s="99"/>
      <c r="HMS118" s="99"/>
      <c r="HMT118" s="99"/>
      <c r="HMU118" s="99"/>
      <c r="HMV118" s="99"/>
      <c r="HMW118" s="99"/>
      <c r="HMX118" s="99"/>
      <c r="HMY118" s="99"/>
      <c r="HMZ118" s="99"/>
      <c r="HNA118" s="99"/>
      <c r="HNB118" s="99"/>
      <c r="HNC118" s="99"/>
      <c r="HND118" s="99"/>
      <c r="HNE118" s="99"/>
      <c r="HNF118" s="99"/>
      <c r="HNG118" s="99"/>
      <c r="HNH118" s="99"/>
      <c r="HNI118" s="99"/>
      <c r="HNJ118" s="99"/>
      <c r="HNK118" s="99"/>
      <c r="HNL118" s="99"/>
      <c r="HNM118" s="99"/>
      <c r="HNN118" s="99"/>
      <c r="HNO118" s="99"/>
      <c r="HNP118" s="99"/>
      <c r="HNQ118" s="99"/>
      <c r="HNR118" s="99"/>
      <c r="HNS118" s="99"/>
      <c r="HNT118" s="99"/>
      <c r="HNU118" s="99"/>
      <c r="HNV118" s="99"/>
      <c r="HNW118" s="99"/>
      <c r="HNX118" s="99"/>
      <c r="HNY118" s="99"/>
      <c r="HNZ118" s="99"/>
      <c r="HOA118" s="99"/>
      <c r="HOB118" s="99"/>
      <c r="HOC118" s="99"/>
      <c r="HOD118" s="99"/>
      <c r="HOE118" s="99"/>
      <c r="HOF118" s="99"/>
      <c r="HOG118" s="99"/>
      <c r="HOH118" s="99"/>
      <c r="HOI118" s="99"/>
      <c r="HOJ118" s="99"/>
      <c r="HOK118" s="99"/>
      <c r="HOL118" s="99"/>
      <c r="HOM118" s="99"/>
      <c r="HON118" s="99"/>
      <c r="HOO118" s="99"/>
      <c r="HOP118" s="99"/>
      <c r="HOQ118" s="99"/>
      <c r="HOR118" s="99"/>
      <c r="HOS118" s="99"/>
      <c r="HOT118" s="99"/>
      <c r="HOU118" s="99"/>
      <c r="HOV118" s="99"/>
      <c r="HOW118" s="99"/>
      <c r="HOX118" s="99"/>
      <c r="HOY118" s="99"/>
      <c r="HOZ118" s="99"/>
      <c r="HPA118" s="99"/>
      <c r="HPB118" s="99"/>
      <c r="HPC118" s="99"/>
      <c r="HPD118" s="99"/>
      <c r="HPE118" s="99"/>
      <c r="HPF118" s="99"/>
      <c r="HPG118" s="99"/>
      <c r="HPH118" s="99"/>
      <c r="HPI118" s="99"/>
      <c r="HPJ118" s="99"/>
      <c r="HPK118" s="99"/>
      <c r="HPL118" s="99"/>
      <c r="HPM118" s="99"/>
      <c r="HPN118" s="99"/>
      <c r="HPO118" s="99"/>
      <c r="HPP118" s="99"/>
      <c r="HPQ118" s="99"/>
      <c r="HPR118" s="99"/>
      <c r="HPS118" s="99"/>
      <c r="HPT118" s="99"/>
      <c r="HPU118" s="99"/>
      <c r="HPV118" s="99"/>
      <c r="HPW118" s="99"/>
      <c r="HPX118" s="99"/>
      <c r="HPY118" s="99"/>
      <c r="HPZ118" s="99"/>
      <c r="HQA118" s="99"/>
      <c r="HQB118" s="99"/>
      <c r="HQC118" s="99"/>
      <c r="HQD118" s="99"/>
      <c r="HQE118" s="99"/>
      <c r="HQF118" s="99"/>
      <c r="HQG118" s="99"/>
      <c r="HQH118" s="99"/>
      <c r="HQI118" s="99"/>
      <c r="HQJ118" s="99"/>
      <c r="HQK118" s="99"/>
      <c r="HQL118" s="99"/>
      <c r="HQM118" s="99"/>
      <c r="HQN118" s="99"/>
      <c r="HQO118" s="99"/>
      <c r="HQP118" s="99"/>
      <c r="HQQ118" s="99"/>
      <c r="HQR118" s="99"/>
      <c r="HQS118" s="99"/>
      <c r="HQT118" s="99"/>
      <c r="HQU118" s="99"/>
      <c r="HQV118" s="99"/>
      <c r="HQW118" s="99"/>
      <c r="HQX118" s="99"/>
      <c r="HQY118" s="99"/>
      <c r="HQZ118" s="99"/>
      <c r="HRA118" s="99"/>
      <c r="HRB118" s="99"/>
      <c r="HRC118" s="99"/>
      <c r="HRD118" s="99"/>
      <c r="HRE118" s="99"/>
      <c r="HRF118" s="99"/>
      <c r="HRG118" s="99"/>
      <c r="HRH118" s="99"/>
      <c r="HRI118" s="99"/>
      <c r="HRJ118" s="99"/>
      <c r="HRK118" s="99"/>
      <c r="HRL118" s="99"/>
      <c r="HRM118" s="99"/>
      <c r="HRN118" s="99"/>
      <c r="HRO118" s="99"/>
      <c r="HRP118" s="99"/>
      <c r="HRQ118" s="99"/>
      <c r="HRR118" s="99"/>
      <c r="HRS118" s="99"/>
      <c r="HRT118" s="99"/>
      <c r="HRU118" s="99"/>
      <c r="HRV118" s="99"/>
      <c r="HRW118" s="99"/>
      <c r="HRX118" s="99"/>
      <c r="HRY118" s="99"/>
      <c r="HRZ118" s="99"/>
      <c r="HSA118" s="99"/>
      <c r="HSB118" s="99"/>
      <c r="HSC118" s="99"/>
      <c r="HSD118" s="99"/>
      <c r="HSE118" s="99"/>
      <c r="HSF118" s="99"/>
      <c r="HSG118" s="99"/>
      <c r="HSH118" s="99"/>
      <c r="HSI118" s="99"/>
      <c r="HSJ118" s="99"/>
      <c r="HSK118" s="99"/>
      <c r="HSL118" s="99"/>
      <c r="HSM118" s="99"/>
      <c r="HSN118" s="99"/>
      <c r="HSO118" s="99"/>
      <c r="HSP118" s="99"/>
      <c r="HSQ118" s="99"/>
      <c r="HSR118" s="99"/>
      <c r="HSS118" s="99"/>
      <c r="HST118" s="99"/>
      <c r="HSU118" s="99"/>
      <c r="HSV118" s="99"/>
      <c r="HSW118" s="99"/>
      <c r="HSX118" s="99"/>
      <c r="HSY118" s="99"/>
      <c r="HSZ118" s="99"/>
      <c r="HTA118" s="99"/>
      <c r="HTB118" s="99"/>
      <c r="HTC118" s="99"/>
      <c r="HTD118" s="99"/>
      <c r="HTE118" s="99"/>
      <c r="HTF118" s="99"/>
      <c r="HTG118" s="99"/>
      <c r="HTH118" s="99"/>
      <c r="HTI118" s="99"/>
      <c r="HTJ118" s="99"/>
      <c r="HTK118" s="99"/>
      <c r="HTL118" s="99"/>
      <c r="HTM118" s="99"/>
      <c r="HTN118" s="99"/>
      <c r="HTO118" s="99"/>
      <c r="HTP118" s="99"/>
      <c r="HTQ118" s="99"/>
      <c r="HTR118" s="99"/>
      <c r="HTS118" s="99"/>
      <c r="HTT118" s="99"/>
      <c r="HTU118" s="99"/>
      <c r="HTV118" s="99"/>
      <c r="HTW118" s="99"/>
      <c r="HTX118" s="99"/>
      <c r="HTY118" s="99"/>
      <c r="HTZ118" s="99"/>
      <c r="HUA118" s="99"/>
      <c r="HUB118" s="99"/>
      <c r="HUC118" s="99"/>
      <c r="HUD118" s="99"/>
      <c r="HUE118" s="99"/>
      <c r="HUF118" s="99"/>
      <c r="HUG118" s="99"/>
      <c r="HUH118" s="99"/>
      <c r="HUI118" s="99"/>
      <c r="HUJ118" s="99"/>
      <c r="HUK118" s="99"/>
      <c r="HUL118" s="99"/>
      <c r="HUM118" s="99"/>
      <c r="HUN118" s="99"/>
      <c r="HUO118" s="99"/>
      <c r="HUP118" s="99"/>
      <c r="HUQ118" s="99"/>
      <c r="HUR118" s="99"/>
      <c r="HUS118" s="99"/>
      <c r="HUT118" s="99"/>
      <c r="HUU118" s="99"/>
      <c r="HUV118" s="99"/>
      <c r="HUW118" s="99"/>
      <c r="HUX118" s="99"/>
      <c r="HUY118" s="99"/>
      <c r="HUZ118" s="99"/>
      <c r="HVA118" s="99"/>
      <c r="HVB118" s="99"/>
      <c r="HVC118" s="99"/>
      <c r="HVD118" s="99"/>
      <c r="HVE118" s="99"/>
      <c r="HVF118" s="99"/>
      <c r="HVG118" s="99"/>
      <c r="HVH118" s="99"/>
      <c r="HVI118" s="99"/>
      <c r="HVJ118" s="99"/>
      <c r="HVK118" s="99"/>
      <c r="HVL118" s="99"/>
      <c r="HVM118" s="99"/>
      <c r="HVN118" s="99"/>
      <c r="HVO118" s="99"/>
      <c r="HVP118" s="99"/>
      <c r="HVQ118" s="99"/>
      <c r="HVR118" s="99"/>
      <c r="HVS118" s="99"/>
      <c r="HVT118" s="99"/>
      <c r="HVU118" s="99"/>
      <c r="HVV118" s="99"/>
      <c r="HVW118" s="99"/>
      <c r="HVX118" s="99"/>
      <c r="HVY118" s="99"/>
      <c r="HVZ118" s="99"/>
      <c r="HWA118" s="99"/>
      <c r="HWB118" s="99"/>
      <c r="HWC118" s="99"/>
      <c r="HWD118" s="99"/>
      <c r="HWE118" s="99"/>
      <c r="HWF118" s="99"/>
      <c r="HWG118" s="99"/>
      <c r="HWH118" s="99"/>
      <c r="HWI118" s="99"/>
      <c r="HWJ118" s="99"/>
      <c r="HWK118" s="99"/>
      <c r="HWL118" s="99"/>
      <c r="HWM118" s="99"/>
      <c r="HWN118" s="99"/>
      <c r="HWO118" s="99"/>
      <c r="HWP118" s="99"/>
      <c r="HWQ118" s="99"/>
      <c r="HWR118" s="99"/>
      <c r="HWS118" s="99"/>
      <c r="HWT118" s="99"/>
      <c r="HWU118" s="99"/>
      <c r="HWV118" s="99"/>
      <c r="HWW118" s="99"/>
      <c r="HWX118" s="99"/>
      <c r="HWY118" s="99"/>
      <c r="HWZ118" s="99"/>
      <c r="HXA118" s="99"/>
      <c r="HXB118" s="99"/>
      <c r="HXC118" s="99"/>
      <c r="HXD118" s="99"/>
      <c r="HXE118" s="99"/>
      <c r="HXF118" s="99"/>
      <c r="HXG118" s="99"/>
      <c r="HXH118" s="99"/>
      <c r="HXI118" s="99"/>
      <c r="HXJ118" s="99"/>
      <c r="HXK118" s="99"/>
      <c r="HXL118" s="99"/>
      <c r="HXM118" s="99"/>
      <c r="HXN118" s="99"/>
      <c r="HXO118" s="99"/>
      <c r="HXP118" s="99"/>
      <c r="HXQ118" s="99"/>
      <c r="HXR118" s="99"/>
      <c r="HXS118" s="99"/>
      <c r="HXT118" s="99"/>
      <c r="HXU118" s="99"/>
      <c r="HXV118" s="99"/>
      <c r="HXW118" s="99"/>
      <c r="HXX118" s="99"/>
      <c r="HXY118" s="99"/>
      <c r="HXZ118" s="99"/>
      <c r="HYA118" s="99"/>
      <c r="HYB118" s="99"/>
      <c r="HYC118" s="99"/>
      <c r="HYD118" s="99"/>
      <c r="HYE118" s="99"/>
      <c r="HYF118" s="99"/>
      <c r="HYG118" s="99"/>
      <c r="HYH118" s="99"/>
      <c r="HYI118" s="99"/>
      <c r="HYJ118" s="99"/>
      <c r="HYK118" s="99"/>
      <c r="HYL118" s="99"/>
      <c r="HYM118" s="99"/>
      <c r="HYN118" s="99"/>
      <c r="HYO118" s="99"/>
      <c r="HYP118" s="99"/>
      <c r="HYQ118" s="99"/>
      <c r="HYR118" s="99"/>
      <c r="HYS118" s="99"/>
      <c r="HYT118" s="99"/>
      <c r="HYU118" s="99"/>
      <c r="HYV118" s="99"/>
      <c r="HYW118" s="99"/>
      <c r="HYX118" s="99"/>
      <c r="HYY118" s="99"/>
      <c r="HYZ118" s="99"/>
      <c r="HZA118" s="99"/>
      <c r="HZB118" s="99"/>
      <c r="HZC118" s="99"/>
      <c r="HZD118" s="99"/>
      <c r="HZE118" s="99"/>
      <c r="HZF118" s="99"/>
      <c r="HZG118" s="99"/>
      <c r="HZH118" s="99"/>
      <c r="HZI118" s="99"/>
      <c r="HZJ118" s="99"/>
      <c r="HZK118" s="99"/>
      <c r="HZL118" s="99"/>
      <c r="HZM118" s="99"/>
      <c r="HZN118" s="99"/>
      <c r="HZO118" s="99"/>
      <c r="HZP118" s="99"/>
      <c r="HZQ118" s="99"/>
      <c r="HZR118" s="99"/>
      <c r="HZS118" s="99"/>
      <c r="HZT118" s="99"/>
      <c r="HZU118" s="99"/>
      <c r="HZV118" s="99"/>
      <c r="HZW118" s="99"/>
      <c r="HZX118" s="99"/>
      <c r="HZY118" s="99"/>
      <c r="HZZ118" s="99"/>
      <c r="IAA118" s="99"/>
      <c r="IAB118" s="99"/>
      <c r="IAC118" s="99"/>
      <c r="IAD118" s="99"/>
      <c r="IAE118" s="99"/>
      <c r="IAF118" s="99"/>
      <c r="IAG118" s="99"/>
      <c r="IAH118" s="99"/>
      <c r="IAI118" s="99"/>
      <c r="IAJ118" s="99"/>
      <c r="IAK118" s="99"/>
      <c r="IAL118" s="99"/>
      <c r="IAM118" s="99"/>
      <c r="IAN118" s="99"/>
      <c r="IAO118" s="99"/>
      <c r="IAP118" s="99"/>
      <c r="IAQ118" s="99"/>
      <c r="IAR118" s="99"/>
      <c r="IAS118" s="99"/>
      <c r="IAT118" s="99"/>
      <c r="IAU118" s="99"/>
      <c r="IAV118" s="99"/>
      <c r="IAW118" s="99"/>
      <c r="IAX118" s="99"/>
      <c r="IAY118" s="99"/>
      <c r="IAZ118" s="99"/>
      <c r="IBA118" s="99"/>
      <c r="IBB118" s="99"/>
      <c r="IBC118" s="99"/>
      <c r="IBD118" s="99"/>
      <c r="IBE118" s="99"/>
      <c r="IBF118" s="99"/>
      <c r="IBG118" s="99"/>
      <c r="IBH118" s="99"/>
      <c r="IBI118" s="99"/>
      <c r="IBJ118" s="99"/>
      <c r="IBK118" s="99"/>
      <c r="IBL118" s="99"/>
      <c r="IBM118" s="99"/>
      <c r="IBN118" s="99"/>
      <c r="IBO118" s="99"/>
      <c r="IBP118" s="99"/>
      <c r="IBQ118" s="99"/>
      <c r="IBR118" s="99"/>
      <c r="IBS118" s="99"/>
      <c r="IBT118" s="99"/>
      <c r="IBU118" s="99"/>
      <c r="IBV118" s="99"/>
      <c r="IBW118" s="99"/>
      <c r="IBX118" s="99"/>
      <c r="IBY118" s="99"/>
      <c r="IBZ118" s="99"/>
      <c r="ICA118" s="99"/>
      <c r="ICB118" s="99"/>
      <c r="ICC118" s="99"/>
      <c r="ICD118" s="99"/>
      <c r="ICE118" s="99"/>
      <c r="ICF118" s="99"/>
      <c r="ICG118" s="99"/>
      <c r="ICH118" s="99"/>
      <c r="ICI118" s="99"/>
      <c r="ICJ118" s="99"/>
      <c r="ICK118" s="99"/>
      <c r="ICL118" s="99"/>
      <c r="ICM118" s="99"/>
      <c r="ICN118" s="99"/>
      <c r="ICO118" s="99"/>
      <c r="ICP118" s="99"/>
      <c r="ICQ118" s="99"/>
      <c r="ICR118" s="99"/>
      <c r="ICS118" s="99"/>
      <c r="ICT118" s="99"/>
      <c r="ICU118" s="99"/>
      <c r="ICV118" s="99"/>
      <c r="ICW118" s="99"/>
      <c r="ICX118" s="99"/>
      <c r="ICY118" s="99"/>
      <c r="ICZ118" s="99"/>
      <c r="IDA118" s="99"/>
      <c r="IDB118" s="99"/>
      <c r="IDC118" s="99"/>
      <c r="IDD118" s="99"/>
      <c r="IDE118" s="99"/>
      <c r="IDF118" s="99"/>
      <c r="IDG118" s="99"/>
      <c r="IDH118" s="99"/>
      <c r="IDI118" s="99"/>
      <c r="IDJ118" s="99"/>
      <c r="IDK118" s="99"/>
      <c r="IDL118" s="99"/>
      <c r="IDM118" s="99"/>
      <c r="IDN118" s="99"/>
      <c r="IDO118" s="99"/>
      <c r="IDP118" s="99"/>
      <c r="IDQ118" s="99"/>
      <c r="IDR118" s="99"/>
      <c r="IDS118" s="99"/>
      <c r="IDT118" s="99"/>
      <c r="IDU118" s="99"/>
      <c r="IDV118" s="99"/>
      <c r="IDW118" s="99"/>
      <c r="IDX118" s="99"/>
      <c r="IDY118" s="99"/>
      <c r="IDZ118" s="99"/>
      <c r="IEA118" s="99"/>
      <c r="IEB118" s="99"/>
      <c r="IEC118" s="99"/>
      <c r="IED118" s="99"/>
      <c r="IEE118" s="99"/>
      <c r="IEF118" s="99"/>
      <c r="IEG118" s="99"/>
      <c r="IEH118" s="99"/>
      <c r="IEI118" s="99"/>
      <c r="IEJ118" s="99"/>
      <c r="IEK118" s="99"/>
      <c r="IEL118" s="99"/>
      <c r="IEM118" s="99"/>
      <c r="IEN118" s="99"/>
      <c r="IEO118" s="99"/>
      <c r="IEP118" s="99"/>
      <c r="IEQ118" s="99"/>
      <c r="IER118" s="99"/>
      <c r="IES118" s="99"/>
      <c r="IET118" s="99"/>
      <c r="IEU118" s="99"/>
      <c r="IEV118" s="99"/>
      <c r="IEW118" s="99"/>
      <c r="IEX118" s="99"/>
      <c r="IEY118" s="99"/>
      <c r="IEZ118" s="99"/>
      <c r="IFA118" s="99"/>
      <c r="IFB118" s="99"/>
      <c r="IFC118" s="99"/>
      <c r="IFD118" s="99"/>
      <c r="IFE118" s="99"/>
      <c r="IFF118" s="99"/>
      <c r="IFG118" s="99"/>
      <c r="IFH118" s="99"/>
      <c r="IFI118" s="99"/>
      <c r="IFJ118" s="99"/>
      <c r="IFK118" s="99"/>
      <c r="IFL118" s="99"/>
      <c r="IFM118" s="99"/>
      <c r="IFN118" s="99"/>
      <c r="IFO118" s="99"/>
      <c r="IFP118" s="99"/>
      <c r="IFQ118" s="99"/>
      <c r="IFR118" s="99"/>
      <c r="IFS118" s="99"/>
      <c r="IFT118" s="99"/>
      <c r="IFU118" s="99"/>
      <c r="IFV118" s="99"/>
      <c r="IFW118" s="99"/>
      <c r="IFX118" s="99"/>
      <c r="IFY118" s="99"/>
      <c r="IFZ118" s="99"/>
      <c r="IGA118" s="99"/>
      <c r="IGB118" s="99"/>
      <c r="IGC118" s="99"/>
      <c r="IGD118" s="99"/>
      <c r="IGE118" s="99"/>
      <c r="IGF118" s="99"/>
      <c r="IGG118" s="99"/>
      <c r="IGH118" s="99"/>
      <c r="IGI118" s="99"/>
      <c r="IGJ118" s="99"/>
      <c r="IGK118" s="99"/>
      <c r="IGL118" s="99"/>
      <c r="IGM118" s="99"/>
      <c r="IGN118" s="99"/>
      <c r="IGO118" s="99"/>
      <c r="IGP118" s="99"/>
      <c r="IGQ118" s="99"/>
      <c r="IGR118" s="99"/>
      <c r="IGS118" s="99"/>
      <c r="IGT118" s="99"/>
      <c r="IGU118" s="99"/>
      <c r="IGV118" s="99"/>
      <c r="IGW118" s="99"/>
      <c r="IGX118" s="99"/>
      <c r="IGY118" s="99"/>
      <c r="IGZ118" s="99"/>
      <c r="IHA118" s="99"/>
      <c r="IHB118" s="99"/>
      <c r="IHC118" s="99"/>
      <c r="IHD118" s="99"/>
      <c r="IHE118" s="99"/>
      <c r="IHF118" s="99"/>
      <c r="IHG118" s="99"/>
      <c r="IHH118" s="99"/>
      <c r="IHI118" s="99"/>
      <c r="IHJ118" s="99"/>
      <c r="IHK118" s="99"/>
      <c r="IHL118" s="99"/>
      <c r="IHM118" s="99"/>
      <c r="IHN118" s="99"/>
      <c r="IHO118" s="99"/>
      <c r="IHP118" s="99"/>
      <c r="IHQ118" s="99"/>
      <c r="IHR118" s="99"/>
      <c r="IHS118" s="99"/>
      <c r="IHT118" s="99"/>
      <c r="IHU118" s="99"/>
      <c r="IHV118" s="99"/>
      <c r="IHW118" s="99"/>
      <c r="IHX118" s="99"/>
      <c r="IHY118" s="99"/>
      <c r="IHZ118" s="99"/>
      <c r="IIA118" s="99"/>
      <c r="IIB118" s="99"/>
      <c r="IIC118" s="99"/>
      <c r="IID118" s="99"/>
      <c r="IIE118" s="99"/>
      <c r="IIF118" s="99"/>
      <c r="IIG118" s="99"/>
      <c r="IIH118" s="99"/>
      <c r="III118" s="99"/>
      <c r="IIJ118" s="99"/>
      <c r="IIK118" s="99"/>
      <c r="IIL118" s="99"/>
      <c r="IIM118" s="99"/>
      <c r="IIN118" s="99"/>
      <c r="IIO118" s="99"/>
      <c r="IIP118" s="99"/>
      <c r="IIQ118" s="99"/>
      <c r="IIR118" s="99"/>
      <c r="IIS118" s="99"/>
      <c r="IIT118" s="99"/>
      <c r="IIU118" s="99"/>
      <c r="IIV118" s="99"/>
      <c r="IIW118" s="99"/>
      <c r="IIX118" s="99"/>
      <c r="IIY118" s="99"/>
      <c r="IIZ118" s="99"/>
      <c r="IJA118" s="99"/>
      <c r="IJB118" s="99"/>
      <c r="IJC118" s="99"/>
      <c r="IJD118" s="99"/>
      <c r="IJE118" s="99"/>
      <c r="IJF118" s="99"/>
      <c r="IJG118" s="99"/>
      <c r="IJH118" s="99"/>
      <c r="IJI118" s="99"/>
      <c r="IJJ118" s="99"/>
      <c r="IJK118" s="99"/>
      <c r="IJL118" s="99"/>
      <c r="IJM118" s="99"/>
      <c r="IJN118" s="99"/>
      <c r="IJO118" s="99"/>
      <c r="IJP118" s="99"/>
      <c r="IJQ118" s="99"/>
      <c r="IJR118" s="99"/>
      <c r="IJS118" s="99"/>
      <c r="IJT118" s="99"/>
      <c r="IJU118" s="99"/>
      <c r="IJV118" s="99"/>
      <c r="IJW118" s="99"/>
      <c r="IJX118" s="99"/>
      <c r="IJY118" s="99"/>
      <c r="IJZ118" s="99"/>
      <c r="IKA118" s="99"/>
      <c r="IKB118" s="99"/>
      <c r="IKC118" s="99"/>
      <c r="IKD118" s="99"/>
      <c r="IKE118" s="99"/>
      <c r="IKF118" s="99"/>
      <c r="IKG118" s="99"/>
      <c r="IKH118" s="99"/>
      <c r="IKI118" s="99"/>
      <c r="IKJ118" s="99"/>
      <c r="IKK118" s="99"/>
      <c r="IKL118" s="99"/>
      <c r="IKM118" s="99"/>
      <c r="IKN118" s="99"/>
      <c r="IKO118" s="99"/>
      <c r="IKP118" s="99"/>
      <c r="IKQ118" s="99"/>
      <c r="IKR118" s="99"/>
      <c r="IKS118" s="99"/>
      <c r="IKT118" s="99"/>
      <c r="IKU118" s="99"/>
      <c r="IKV118" s="99"/>
      <c r="IKW118" s="99"/>
      <c r="IKX118" s="99"/>
      <c r="IKY118" s="99"/>
      <c r="IKZ118" s="99"/>
      <c r="ILA118" s="99"/>
      <c r="ILB118" s="99"/>
      <c r="ILC118" s="99"/>
      <c r="ILD118" s="99"/>
      <c r="ILE118" s="99"/>
      <c r="ILF118" s="99"/>
      <c r="ILG118" s="99"/>
      <c r="ILH118" s="99"/>
      <c r="ILI118" s="99"/>
      <c r="ILJ118" s="99"/>
      <c r="ILK118" s="99"/>
      <c r="ILL118" s="99"/>
      <c r="ILM118" s="99"/>
      <c r="ILN118" s="99"/>
      <c r="ILO118" s="99"/>
      <c r="ILP118" s="99"/>
      <c r="ILQ118" s="99"/>
      <c r="ILR118" s="99"/>
      <c r="ILS118" s="99"/>
      <c r="ILT118" s="99"/>
      <c r="ILU118" s="99"/>
      <c r="ILV118" s="99"/>
      <c r="ILW118" s="99"/>
      <c r="ILX118" s="99"/>
      <c r="ILY118" s="99"/>
      <c r="ILZ118" s="99"/>
      <c r="IMA118" s="99"/>
      <c r="IMB118" s="99"/>
      <c r="IMC118" s="99"/>
      <c r="IMD118" s="99"/>
      <c r="IME118" s="99"/>
      <c r="IMF118" s="99"/>
      <c r="IMG118" s="99"/>
      <c r="IMH118" s="99"/>
      <c r="IMI118" s="99"/>
      <c r="IMJ118" s="99"/>
      <c r="IMK118" s="99"/>
      <c r="IML118" s="99"/>
      <c r="IMM118" s="99"/>
      <c r="IMN118" s="99"/>
      <c r="IMO118" s="99"/>
      <c r="IMP118" s="99"/>
      <c r="IMQ118" s="99"/>
      <c r="IMR118" s="99"/>
      <c r="IMS118" s="99"/>
      <c r="IMT118" s="99"/>
      <c r="IMU118" s="99"/>
      <c r="IMV118" s="99"/>
      <c r="IMW118" s="99"/>
      <c r="IMX118" s="99"/>
      <c r="IMY118" s="99"/>
      <c r="IMZ118" s="99"/>
      <c r="INA118" s="99"/>
      <c r="INB118" s="99"/>
      <c r="INC118" s="99"/>
      <c r="IND118" s="99"/>
      <c r="INE118" s="99"/>
      <c r="INF118" s="99"/>
      <c r="ING118" s="99"/>
      <c r="INH118" s="99"/>
      <c r="INI118" s="99"/>
      <c r="INJ118" s="99"/>
      <c r="INK118" s="99"/>
      <c r="INL118" s="99"/>
      <c r="INM118" s="99"/>
      <c r="INN118" s="99"/>
      <c r="INO118" s="99"/>
      <c r="INP118" s="99"/>
      <c r="INQ118" s="99"/>
      <c r="INR118" s="99"/>
      <c r="INS118" s="99"/>
      <c r="INT118" s="99"/>
      <c r="INU118" s="99"/>
      <c r="INV118" s="99"/>
      <c r="INW118" s="99"/>
      <c r="INX118" s="99"/>
      <c r="INY118" s="99"/>
      <c r="INZ118" s="99"/>
      <c r="IOA118" s="99"/>
      <c r="IOB118" s="99"/>
      <c r="IOC118" s="99"/>
      <c r="IOD118" s="99"/>
      <c r="IOE118" s="99"/>
      <c r="IOF118" s="99"/>
      <c r="IOG118" s="99"/>
      <c r="IOH118" s="99"/>
      <c r="IOI118" s="99"/>
      <c r="IOJ118" s="99"/>
      <c r="IOK118" s="99"/>
      <c r="IOL118" s="99"/>
      <c r="IOM118" s="99"/>
      <c r="ION118" s="99"/>
      <c r="IOO118" s="99"/>
      <c r="IOP118" s="99"/>
      <c r="IOQ118" s="99"/>
      <c r="IOR118" s="99"/>
      <c r="IOS118" s="99"/>
      <c r="IOT118" s="99"/>
      <c r="IOU118" s="99"/>
      <c r="IOV118" s="99"/>
      <c r="IOW118" s="99"/>
      <c r="IOX118" s="99"/>
      <c r="IOY118" s="99"/>
      <c r="IOZ118" s="99"/>
      <c r="IPA118" s="99"/>
      <c r="IPB118" s="99"/>
      <c r="IPC118" s="99"/>
      <c r="IPD118" s="99"/>
      <c r="IPE118" s="99"/>
      <c r="IPF118" s="99"/>
      <c r="IPG118" s="99"/>
      <c r="IPH118" s="99"/>
      <c r="IPI118" s="99"/>
      <c r="IPJ118" s="99"/>
      <c r="IPK118" s="99"/>
      <c r="IPL118" s="99"/>
      <c r="IPM118" s="99"/>
      <c r="IPN118" s="99"/>
      <c r="IPO118" s="99"/>
      <c r="IPP118" s="99"/>
      <c r="IPQ118" s="99"/>
      <c r="IPR118" s="99"/>
      <c r="IPS118" s="99"/>
      <c r="IPT118" s="99"/>
      <c r="IPU118" s="99"/>
      <c r="IPV118" s="99"/>
      <c r="IPW118" s="99"/>
      <c r="IPX118" s="99"/>
      <c r="IPY118" s="99"/>
      <c r="IPZ118" s="99"/>
      <c r="IQA118" s="99"/>
      <c r="IQB118" s="99"/>
      <c r="IQC118" s="99"/>
      <c r="IQD118" s="99"/>
      <c r="IQE118" s="99"/>
      <c r="IQF118" s="99"/>
      <c r="IQG118" s="99"/>
      <c r="IQH118" s="99"/>
      <c r="IQI118" s="99"/>
      <c r="IQJ118" s="99"/>
      <c r="IQK118" s="99"/>
      <c r="IQL118" s="99"/>
      <c r="IQM118" s="99"/>
      <c r="IQN118" s="99"/>
      <c r="IQO118" s="99"/>
      <c r="IQP118" s="99"/>
      <c r="IQQ118" s="99"/>
      <c r="IQR118" s="99"/>
      <c r="IQS118" s="99"/>
      <c r="IQT118" s="99"/>
      <c r="IQU118" s="99"/>
      <c r="IQV118" s="99"/>
      <c r="IQW118" s="99"/>
      <c r="IQX118" s="99"/>
      <c r="IQY118" s="99"/>
      <c r="IQZ118" s="99"/>
      <c r="IRA118" s="99"/>
      <c r="IRB118" s="99"/>
      <c r="IRC118" s="99"/>
      <c r="IRD118" s="99"/>
      <c r="IRE118" s="99"/>
      <c r="IRF118" s="99"/>
      <c r="IRG118" s="99"/>
      <c r="IRH118" s="99"/>
      <c r="IRI118" s="99"/>
      <c r="IRJ118" s="99"/>
      <c r="IRK118" s="99"/>
      <c r="IRL118" s="99"/>
      <c r="IRM118" s="99"/>
      <c r="IRN118" s="99"/>
      <c r="IRO118" s="99"/>
      <c r="IRP118" s="99"/>
      <c r="IRQ118" s="99"/>
      <c r="IRR118" s="99"/>
      <c r="IRS118" s="99"/>
      <c r="IRT118" s="99"/>
      <c r="IRU118" s="99"/>
      <c r="IRV118" s="99"/>
      <c r="IRW118" s="99"/>
      <c r="IRX118" s="99"/>
      <c r="IRY118" s="99"/>
      <c r="IRZ118" s="99"/>
      <c r="ISA118" s="99"/>
      <c r="ISB118" s="99"/>
      <c r="ISC118" s="99"/>
      <c r="ISD118" s="99"/>
      <c r="ISE118" s="99"/>
      <c r="ISF118" s="99"/>
      <c r="ISG118" s="99"/>
      <c r="ISH118" s="99"/>
      <c r="ISI118" s="99"/>
      <c r="ISJ118" s="99"/>
      <c r="ISK118" s="99"/>
      <c r="ISL118" s="99"/>
      <c r="ISM118" s="99"/>
      <c r="ISN118" s="99"/>
      <c r="ISO118" s="99"/>
      <c r="ISP118" s="99"/>
      <c r="ISQ118" s="99"/>
      <c r="ISR118" s="99"/>
      <c r="ISS118" s="99"/>
      <c r="IST118" s="99"/>
      <c r="ISU118" s="99"/>
      <c r="ISV118" s="99"/>
      <c r="ISW118" s="99"/>
      <c r="ISX118" s="99"/>
      <c r="ISY118" s="99"/>
      <c r="ISZ118" s="99"/>
      <c r="ITA118" s="99"/>
      <c r="ITB118" s="99"/>
      <c r="ITC118" s="99"/>
      <c r="ITD118" s="99"/>
      <c r="ITE118" s="99"/>
      <c r="ITF118" s="99"/>
      <c r="ITG118" s="99"/>
      <c r="ITH118" s="99"/>
      <c r="ITI118" s="99"/>
      <c r="ITJ118" s="99"/>
      <c r="ITK118" s="99"/>
      <c r="ITL118" s="99"/>
      <c r="ITM118" s="99"/>
      <c r="ITN118" s="99"/>
      <c r="ITO118" s="99"/>
      <c r="ITP118" s="99"/>
      <c r="ITQ118" s="99"/>
      <c r="ITR118" s="99"/>
      <c r="ITS118" s="99"/>
      <c r="ITT118" s="99"/>
      <c r="ITU118" s="99"/>
      <c r="ITV118" s="99"/>
      <c r="ITW118" s="99"/>
      <c r="ITX118" s="99"/>
      <c r="ITY118" s="99"/>
      <c r="ITZ118" s="99"/>
      <c r="IUA118" s="99"/>
      <c r="IUB118" s="99"/>
      <c r="IUC118" s="99"/>
      <c r="IUD118" s="99"/>
      <c r="IUE118" s="99"/>
      <c r="IUF118" s="99"/>
      <c r="IUG118" s="99"/>
      <c r="IUH118" s="99"/>
      <c r="IUI118" s="99"/>
      <c r="IUJ118" s="99"/>
      <c r="IUK118" s="99"/>
      <c r="IUL118" s="99"/>
      <c r="IUM118" s="99"/>
      <c r="IUN118" s="99"/>
      <c r="IUO118" s="99"/>
      <c r="IUP118" s="99"/>
      <c r="IUQ118" s="99"/>
      <c r="IUR118" s="99"/>
      <c r="IUS118" s="99"/>
      <c r="IUT118" s="99"/>
      <c r="IUU118" s="99"/>
      <c r="IUV118" s="99"/>
      <c r="IUW118" s="99"/>
      <c r="IUX118" s="99"/>
      <c r="IUY118" s="99"/>
      <c r="IUZ118" s="99"/>
      <c r="IVA118" s="99"/>
      <c r="IVB118" s="99"/>
      <c r="IVC118" s="99"/>
      <c r="IVD118" s="99"/>
      <c r="IVE118" s="99"/>
      <c r="IVF118" s="99"/>
      <c r="IVG118" s="99"/>
      <c r="IVH118" s="99"/>
      <c r="IVI118" s="99"/>
      <c r="IVJ118" s="99"/>
      <c r="IVK118" s="99"/>
      <c r="IVL118" s="99"/>
      <c r="IVM118" s="99"/>
      <c r="IVN118" s="99"/>
      <c r="IVO118" s="99"/>
      <c r="IVP118" s="99"/>
      <c r="IVQ118" s="99"/>
      <c r="IVR118" s="99"/>
      <c r="IVS118" s="99"/>
      <c r="IVT118" s="99"/>
      <c r="IVU118" s="99"/>
      <c r="IVV118" s="99"/>
      <c r="IVW118" s="99"/>
      <c r="IVX118" s="99"/>
      <c r="IVY118" s="99"/>
      <c r="IVZ118" s="99"/>
      <c r="IWA118" s="99"/>
      <c r="IWB118" s="99"/>
      <c r="IWC118" s="99"/>
      <c r="IWD118" s="99"/>
      <c r="IWE118" s="99"/>
      <c r="IWF118" s="99"/>
      <c r="IWG118" s="99"/>
      <c r="IWH118" s="99"/>
      <c r="IWI118" s="99"/>
      <c r="IWJ118" s="99"/>
      <c r="IWK118" s="99"/>
      <c r="IWL118" s="99"/>
      <c r="IWM118" s="99"/>
      <c r="IWN118" s="99"/>
      <c r="IWO118" s="99"/>
      <c r="IWP118" s="99"/>
      <c r="IWQ118" s="99"/>
      <c r="IWR118" s="99"/>
      <c r="IWS118" s="99"/>
      <c r="IWT118" s="99"/>
      <c r="IWU118" s="99"/>
      <c r="IWV118" s="99"/>
      <c r="IWW118" s="99"/>
      <c r="IWX118" s="99"/>
      <c r="IWY118" s="99"/>
      <c r="IWZ118" s="99"/>
      <c r="IXA118" s="99"/>
      <c r="IXB118" s="99"/>
      <c r="IXC118" s="99"/>
      <c r="IXD118" s="99"/>
      <c r="IXE118" s="99"/>
      <c r="IXF118" s="99"/>
      <c r="IXG118" s="99"/>
      <c r="IXH118" s="99"/>
      <c r="IXI118" s="99"/>
      <c r="IXJ118" s="99"/>
      <c r="IXK118" s="99"/>
      <c r="IXL118" s="99"/>
      <c r="IXM118" s="99"/>
      <c r="IXN118" s="99"/>
      <c r="IXO118" s="99"/>
      <c r="IXP118" s="99"/>
      <c r="IXQ118" s="99"/>
      <c r="IXR118" s="99"/>
      <c r="IXS118" s="99"/>
      <c r="IXT118" s="99"/>
      <c r="IXU118" s="99"/>
      <c r="IXV118" s="99"/>
      <c r="IXW118" s="99"/>
      <c r="IXX118" s="99"/>
      <c r="IXY118" s="99"/>
      <c r="IXZ118" s="99"/>
      <c r="IYA118" s="99"/>
      <c r="IYB118" s="99"/>
      <c r="IYC118" s="99"/>
      <c r="IYD118" s="99"/>
      <c r="IYE118" s="99"/>
      <c r="IYF118" s="99"/>
      <c r="IYG118" s="99"/>
      <c r="IYH118" s="99"/>
      <c r="IYI118" s="99"/>
      <c r="IYJ118" s="99"/>
      <c r="IYK118" s="99"/>
      <c r="IYL118" s="99"/>
      <c r="IYM118" s="99"/>
      <c r="IYN118" s="99"/>
      <c r="IYO118" s="99"/>
      <c r="IYP118" s="99"/>
      <c r="IYQ118" s="99"/>
      <c r="IYR118" s="99"/>
      <c r="IYS118" s="99"/>
      <c r="IYT118" s="99"/>
      <c r="IYU118" s="99"/>
      <c r="IYV118" s="99"/>
      <c r="IYW118" s="99"/>
      <c r="IYX118" s="99"/>
      <c r="IYY118" s="99"/>
      <c r="IYZ118" s="99"/>
      <c r="IZA118" s="99"/>
      <c r="IZB118" s="99"/>
      <c r="IZC118" s="99"/>
      <c r="IZD118" s="99"/>
      <c r="IZE118" s="99"/>
      <c r="IZF118" s="99"/>
      <c r="IZG118" s="99"/>
      <c r="IZH118" s="99"/>
      <c r="IZI118" s="99"/>
      <c r="IZJ118" s="99"/>
      <c r="IZK118" s="99"/>
      <c r="IZL118" s="99"/>
      <c r="IZM118" s="99"/>
      <c r="IZN118" s="99"/>
      <c r="IZO118" s="99"/>
      <c r="IZP118" s="99"/>
      <c r="IZQ118" s="99"/>
      <c r="IZR118" s="99"/>
      <c r="IZS118" s="99"/>
      <c r="IZT118" s="99"/>
      <c r="IZU118" s="99"/>
      <c r="IZV118" s="99"/>
      <c r="IZW118" s="99"/>
      <c r="IZX118" s="99"/>
      <c r="IZY118" s="99"/>
      <c r="IZZ118" s="99"/>
      <c r="JAA118" s="99"/>
      <c r="JAB118" s="99"/>
      <c r="JAC118" s="99"/>
      <c r="JAD118" s="99"/>
      <c r="JAE118" s="99"/>
      <c r="JAF118" s="99"/>
      <c r="JAG118" s="99"/>
      <c r="JAH118" s="99"/>
      <c r="JAI118" s="99"/>
      <c r="JAJ118" s="99"/>
      <c r="JAK118" s="99"/>
      <c r="JAL118" s="99"/>
      <c r="JAM118" s="99"/>
      <c r="JAN118" s="99"/>
      <c r="JAO118" s="99"/>
      <c r="JAP118" s="99"/>
      <c r="JAQ118" s="99"/>
      <c r="JAR118" s="99"/>
      <c r="JAS118" s="99"/>
      <c r="JAT118" s="99"/>
      <c r="JAU118" s="99"/>
      <c r="JAV118" s="99"/>
      <c r="JAW118" s="99"/>
      <c r="JAX118" s="99"/>
      <c r="JAY118" s="99"/>
      <c r="JAZ118" s="99"/>
      <c r="JBA118" s="99"/>
      <c r="JBB118" s="99"/>
      <c r="JBC118" s="99"/>
      <c r="JBD118" s="99"/>
      <c r="JBE118" s="99"/>
      <c r="JBF118" s="99"/>
      <c r="JBG118" s="99"/>
      <c r="JBH118" s="99"/>
      <c r="JBI118" s="99"/>
      <c r="JBJ118" s="99"/>
      <c r="JBK118" s="99"/>
      <c r="JBL118" s="99"/>
      <c r="JBM118" s="99"/>
      <c r="JBN118" s="99"/>
      <c r="JBO118" s="99"/>
      <c r="JBP118" s="99"/>
      <c r="JBQ118" s="99"/>
      <c r="JBR118" s="99"/>
      <c r="JBS118" s="99"/>
      <c r="JBT118" s="99"/>
      <c r="JBU118" s="99"/>
      <c r="JBV118" s="99"/>
      <c r="JBW118" s="99"/>
      <c r="JBX118" s="99"/>
      <c r="JBY118" s="99"/>
      <c r="JBZ118" s="99"/>
      <c r="JCA118" s="99"/>
      <c r="JCB118" s="99"/>
      <c r="JCC118" s="99"/>
      <c r="JCD118" s="99"/>
      <c r="JCE118" s="99"/>
      <c r="JCF118" s="99"/>
      <c r="JCG118" s="99"/>
      <c r="JCH118" s="99"/>
      <c r="JCI118" s="99"/>
      <c r="JCJ118" s="99"/>
      <c r="JCK118" s="99"/>
      <c r="JCL118" s="99"/>
      <c r="JCM118" s="99"/>
      <c r="JCN118" s="99"/>
      <c r="JCO118" s="99"/>
      <c r="JCP118" s="99"/>
      <c r="JCQ118" s="99"/>
      <c r="JCR118" s="99"/>
      <c r="JCS118" s="99"/>
      <c r="JCT118" s="99"/>
      <c r="JCU118" s="99"/>
      <c r="JCV118" s="99"/>
      <c r="JCW118" s="99"/>
      <c r="JCX118" s="99"/>
      <c r="JCY118" s="99"/>
      <c r="JCZ118" s="99"/>
      <c r="JDA118" s="99"/>
      <c r="JDB118" s="99"/>
      <c r="JDC118" s="99"/>
      <c r="JDD118" s="99"/>
      <c r="JDE118" s="99"/>
      <c r="JDF118" s="99"/>
      <c r="JDG118" s="99"/>
      <c r="JDH118" s="99"/>
      <c r="JDI118" s="99"/>
      <c r="JDJ118" s="99"/>
      <c r="JDK118" s="99"/>
      <c r="JDL118" s="99"/>
      <c r="JDM118" s="99"/>
      <c r="JDN118" s="99"/>
      <c r="JDO118" s="99"/>
      <c r="JDP118" s="99"/>
      <c r="JDQ118" s="99"/>
      <c r="JDR118" s="99"/>
      <c r="JDS118" s="99"/>
      <c r="JDT118" s="99"/>
      <c r="JDU118" s="99"/>
      <c r="JDV118" s="99"/>
      <c r="JDW118" s="99"/>
      <c r="JDX118" s="99"/>
      <c r="JDY118" s="99"/>
      <c r="JDZ118" s="99"/>
      <c r="JEA118" s="99"/>
      <c r="JEB118" s="99"/>
      <c r="JEC118" s="99"/>
      <c r="JED118" s="99"/>
      <c r="JEE118" s="99"/>
      <c r="JEF118" s="99"/>
      <c r="JEG118" s="99"/>
      <c r="JEH118" s="99"/>
      <c r="JEI118" s="99"/>
      <c r="JEJ118" s="99"/>
      <c r="JEK118" s="99"/>
      <c r="JEL118" s="99"/>
      <c r="JEM118" s="99"/>
      <c r="JEN118" s="99"/>
      <c r="JEO118" s="99"/>
      <c r="JEP118" s="99"/>
      <c r="JEQ118" s="99"/>
      <c r="JER118" s="99"/>
      <c r="JES118" s="99"/>
      <c r="JET118" s="99"/>
      <c r="JEU118" s="99"/>
      <c r="JEV118" s="99"/>
      <c r="JEW118" s="99"/>
      <c r="JEX118" s="99"/>
      <c r="JEY118" s="99"/>
      <c r="JEZ118" s="99"/>
      <c r="JFA118" s="99"/>
      <c r="JFB118" s="99"/>
      <c r="JFC118" s="99"/>
      <c r="JFD118" s="99"/>
      <c r="JFE118" s="99"/>
      <c r="JFF118" s="99"/>
      <c r="JFG118" s="99"/>
      <c r="JFH118" s="99"/>
      <c r="JFI118" s="99"/>
      <c r="JFJ118" s="99"/>
      <c r="JFK118" s="99"/>
      <c r="JFL118" s="99"/>
      <c r="JFM118" s="99"/>
      <c r="JFN118" s="99"/>
      <c r="JFO118" s="99"/>
      <c r="JFP118" s="99"/>
      <c r="JFQ118" s="99"/>
      <c r="JFR118" s="99"/>
      <c r="JFS118" s="99"/>
      <c r="JFT118" s="99"/>
      <c r="JFU118" s="99"/>
      <c r="JFV118" s="99"/>
      <c r="JFW118" s="99"/>
      <c r="JFX118" s="99"/>
      <c r="JFY118" s="99"/>
      <c r="JFZ118" s="99"/>
      <c r="JGA118" s="99"/>
      <c r="JGB118" s="99"/>
      <c r="JGC118" s="99"/>
      <c r="JGD118" s="99"/>
      <c r="JGE118" s="99"/>
      <c r="JGF118" s="99"/>
      <c r="JGG118" s="99"/>
      <c r="JGH118" s="99"/>
      <c r="JGI118" s="99"/>
      <c r="JGJ118" s="99"/>
      <c r="JGK118" s="99"/>
      <c r="JGL118" s="99"/>
      <c r="JGM118" s="99"/>
      <c r="JGN118" s="99"/>
      <c r="JGO118" s="99"/>
      <c r="JGP118" s="99"/>
      <c r="JGQ118" s="99"/>
      <c r="JGR118" s="99"/>
      <c r="JGS118" s="99"/>
      <c r="JGT118" s="99"/>
      <c r="JGU118" s="99"/>
      <c r="JGV118" s="99"/>
      <c r="JGW118" s="99"/>
      <c r="JGX118" s="99"/>
      <c r="JGY118" s="99"/>
      <c r="JGZ118" s="99"/>
      <c r="JHA118" s="99"/>
      <c r="JHB118" s="99"/>
      <c r="JHC118" s="99"/>
      <c r="JHD118" s="99"/>
      <c r="JHE118" s="99"/>
      <c r="JHF118" s="99"/>
      <c r="JHG118" s="99"/>
      <c r="JHH118" s="99"/>
      <c r="JHI118" s="99"/>
      <c r="JHJ118" s="99"/>
      <c r="JHK118" s="99"/>
      <c r="JHL118" s="99"/>
      <c r="JHM118" s="99"/>
      <c r="JHN118" s="99"/>
      <c r="JHO118" s="99"/>
      <c r="JHP118" s="99"/>
      <c r="JHQ118" s="99"/>
      <c r="JHR118" s="99"/>
      <c r="JHS118" s="99"/>
      <c r="JHT118" s="99"/>
      <c r="JHU118" s="99"/>
      <c r="JHV118" s="99"/>
      <c r="JHW118" s="99"/>
      <c r="JHX118" s="99"/>
      <c r="JHY118" s="99"/>
      <c r="JHZ118" s="99"/>
      <c r="JIA118" s="99"/>
      <c r="JIB118" s="99"/>
      <c r="JIC118" s="99"/>
      <c r="JID118" s="99"/>
      <c r="JIE118" s="99"/>
      <c r="JIF118" s="99"/>
      <c r="JIG118" s="99"/>
      <c r="JIH118" s="99"/>
      <c r="JII118" s="99"/>
      <c r="JIJ118" s="99"/>
      <c r="JIK118" s="99"/>
      <c r="JIL118" s="99"/>
      <c r="JIM118" s="99"/>
      <c r="JIN118" s="99"/>
      <c r="JIO118" s="99"/>
      <c r="JIP118" s="99"/>
      <c r="JIQ118" s="99"/>
      <c r="JIR118" s="99"/>
      <c r="JIS118" s="99"/>
      <c r="JIT118" s="99"/>
      <c r="JIU118" s="99"/>
      <c r="JIV118" s="99"/>
      <c r="JIW118" s="99"/>
      <c r="JIX118" s="99"/>
      <c r="JIY118" s="99"/>
      <c r="JIZ118" s="99"/>
      <c r="JJA118" s="99"/>
      <c r="JJB118" s="99"/>
      <c r="JJC118" s="99"/>
      <c r="JJD118" s="99"/>
      <c r="JJE118" s="99"/>
      <c r="JJF118" s="99"/>
      <c r="JJG118" s="99"/>
      <c r="JJH118" s="99"/>
      <c r="JJI118" s="99"/>
      <c r="JJJ118" s="99"/>
      <c r="JJK118" s="99"/>
      <c r="JJL118" s="99"/>
      <c r="JJM118" s="99"/>
      <c r="JJN118" s="99"/>
      <c r="JJO118" s="99"/>
      <c r="JJP118" s="99"/>
      <c r="JJQ118" s="99"/>
      <c r="JJR118" s="99"/>
      <c r="JJS118" s="99"/>
      <c r="JJT118" s="99"/>
      <c r="JJU118" s="99"/>
      <c r="JJV118" s="99"/>
      <c r="JJW118" s="99"/>
      <c r="JJX118" s="99"/>
      <c r="JJY118" s="99"/>
      <c r="JJZ118" s="99"/>
      <c r="JKA118" s="99"/>
      <c r="JKB118" s="99"/>
      <c r="JKC118" s="99"/>
      <c r="JKD118" s="99"/>
      <c r="JKE118" s="99"/>
      <c r="JKF118" s="99"/>
      <c r="JKG118" s="99"/>
      <c r="JKH118" s="99"/>
      <c r="JKI118" s="99"/>
      <c r="JKJ118" s="99"/>
      <c r="JKK118" s="99"/>
      <c r="JKL118" s="99"/>
      <c r="JKM118" s="99"/>
      <c r="JKN118" s="99"/>
      <c r="JKO118" s="99"/>
      <c r="JKP118" s="99"/>
      <c r="JKQ118" s="99"/>
      <c r="JKR118" s="99"/>
      <c r="JKS118" s="99"/>
      <c r="JKT118" s="99"/>
      <c r="JKU118" s="99"/>
      <c r="JKV118" s="99"/>
      <c r="JKW118" s="99"/>
      <c r="JKX118" s="99"/>
      <c r="JKY118" s="99"/>
      <c r="JKZ118" s="99"/>
      <c r="JLA118" s="99"/>
      <c r="JLB118" s="99"/>
      <c r="JLC118" s="99"/>
      <c r="JLD118" s="99"/>
      <c r="JLE118" s="99"/>
      <c r="JLF118" s="99"/>
      <c r="JLG118" s="99"/>
      <c r="JLH118" s="99"/>
      <c r="JLI118" s="99"/>
      <c r="JLJ118" s="99"/>
      <c r="JLK118" s="99"/>
      <c r="JLL118" s="99"/>
      <c r="JLM118" s="99"/>
      <c r="JLN118" s="99"/>
      <c r="JLO118" s="99"/>
      <c r="JLP118" s="99"/>
      <c r="JLQ118" s="99"/>
      <c r="JLR118" s="99"/>
      <c r="JLS118" s="99"/>
      <c r="JLT118" s="99"/>
      <c r="JLU118" s="99"/>
      <c r="JLV118" s="99"/>
      <c r="JLW118" s="99"/>
      <c r="JLX118" s="99"/>
      <c r="JLY118" s="99"/>
      <c r="JLZ118" s="99"/>
      <c r="JMA118" s="99"/>
      <c r="JMB118" s="99"/>
      <c r="JMC118" s="99"/>
      <c r="JMD118" s="99"/>
      <c r="JME118" s="99"/>
      <c r="JMF118" s="99"/>
      <c r="JMG118" s="99"/>
      <c r="JMH118" s="99"/>
      <c r="JMI118" s="99"/>
      <c r="JMJ118" s="99"/>
      <c r="JMK118" s="99"/>
      <c r="JML118" s="99"/>
      <c r="JMM118" s="99"/>
      <c r="JMN118" s="99"/>
      <c r="JMO118" s="99"/>
      <c r="JMP118" s="99"/>
      <c r="JMQ118" s="99"/>
      <c r="JMR118" s="99"/>
      <c r="JMS118" s="99"/>
      <c r="JMT118" s="99"/>
      <c r="JMU118" s="99"/>
      <c r="JMV118" s="99"/>
      <c r="JMW118" s="99"/>
      <c r="JMX118" s="99"/>
      <c r="JMY118" s="99"/>
      <c r="JMZ118" s="99"/>
      <c r="JNA118" s="99"/>
      <c r="JNB118" s="99"/>
      <c r="JNC118" s="99"/>
      <c r="JND118" s="99"/>
      <c r="JNE118" s="99"/>
      <c r="JNF118" s="99"/>
      <c r="JNG118" s="99"/>
      <c r="JNH118" s="99"/>
      <c r="JNI118" s="99"/>
      <c r="JNJ118" s="99"/>
      <c r="JNK118" s="99"/>
      <c r="JNL118" s="99"/>
      <c r="JNM118" s="99"/>
      <c r="JNN118" s="99"/>
      <c r="JNO118" s="99"/>
      <c r="JNP118" s="99"/>
      <c r="JNQ118" s="99"/>
      <c r="JNR118" s="99"/>
      <c r="JNS118" s="99"/>
      <c r="JNT118" s="99"/>
      <c r="JNU118" s="99"/>
      <c r="JNV118" s="99"/>
      <c r="JNW118" s="99"/>
      <c r="JNX118" s="99"/>
      <c r="JNY118" s="99"/>
      <c r="JNZ118" s="99"/>
      <c r="JOA118" s="99"/>
      <c r="JOB118" s="99"/>
      <c r="JOC118" s="99"/>
      <c r="JOD118" s="99"/>
      <c r="JOE118" s="99"/>
      <c r="JOF118" s="99"/>
      <c r="JOG118" s="99"/>
      <c r="JOH118" s="99"/>
      <c r="JOI118" s="99"/>
      <c r="JOJ118" s="99"/>
      <c r="JOK118" s="99"/>
      <c r="JOL118" s="99"/>
      <c r="JOM118" s="99"/>
      <c r="JON118" s="99"/>
      <c r="JOO118" s="99"/>
      <c r="JOP118" s="99"/>
      <c r="JOQ118" s="99"/>
      <c r="JOR118" s="99"/>
      <c r="JOS118" s="99"/>
      <c r="JOT118" s="99"/>
      <c r="JOU118" s="99"/>
      <c r="JOV118" s="99"/>
      <c r="JOW118" s="99"/>
      <c r="JOX118" s="99"/>
      <c r="JOY118" s="99"/>
      <c r="JOZ118" s="99"/>
      <c r="JPA118" s="99"/>
      <c r="JPB118" s="99"/>
      <c r="JPC118" s="99"/>
      <c r="JPD118" s="99"/>
      <c r="JPE118" s="99"/>
      <c r="JPF118" s="99"/>
      <c r="JPG118" s="99"/>
      <c r="JPH118" s="99"/>
      <c r="JPI118" s="99"/>
      <c r="JPJ118" s="99"/>
      <c r="JPK118" s="99"/>
      <c r="JPL118" s="99"/>
      <c r="JPM118" s="99"/>
      <c r="JPN118" s="99"/>
      <c r="JPO118" s="99"/>
      <c r="JPP118" s="99"/>
      <c r="JPQ118" s="99"/>
      <c r="JPR118" s="99"/>
      <c r="JPS118" s="99"/>
      <c r="JPT118" s="99"/>
      <c r="JPU118" s="99"/>
      <c r="JPV118" s="99"/>
      <c r="JPW118" s="99"/>
      <c r="JPX118" s="99"/>
      <c r="JPY118" s="99"/>
      <c r="JPZ118" s="99"/>
      <c r="JQA118" s="99"/>
      <c r="JQB118" s="99"/>
      <c r="JQC118" s="99"/>
      <c r="JQD118" s="99"/>
      <c r="JQE118" s="99"/>
      <c r="JQF118" s="99"/>
      <c r="JQG118" s="99"/>
      <c r="JQH118" s="99"/>
      <c r="JQI118" s="99"/>
      <c r="JQJ118" s="99"/>
      <c r="JQK118" s="99"/>
      <c r="JQL118" s="99"/>
      <c r="JQM118" s="99"/>
      <c r="JQN118" s="99"/>
      <c r="JQO118" s="99"/>
      <c r="JQP118" s="99"/>
      <c r="JQQ118" s="99"/>
      <c r="JQR118" s="99"/>
      <c r="JQS118" s="99"/>
      <c r="JQT118" s="99"/>
      <c r="JQU118" s="99"/>
      <c r="JQV118" s="99"/>
      <c r="JQW118" s="99"/>
      <c r="JQX118" s="99"/>
      <c r="JQY118" s="99"/>
      <c r="JQZ118" s="99"/>
      <c r="JRA118" s="99"/>
      <c r="JRB118" s="99"/>
      <c r="JRC118" s="99"/>
      <c r="JRD118" s="99"/>
      <c r="JRE118" s="99"/>
      <c r="JRF118" s="99"/>
      <c r="JRG118" s="99"/>
      <c r="JRH118" s="99"/>
      <c r="JRI118" s="99"/>
      <c r="JRJ118" s="99"/>
      <c r="JRK118" s="99"/>
      <c r="JRL118" s="99"/>
      <c r="JRM118" s="99"/>
      <c r="JRN118" s="99"/>
      <c r="JRO118" s="99"/>
      <c r="JRP118" s="99"/>
      <c r="JRQ118" s="99"/>
      <c r="JRR118" s="99"/>
      <c r="JRS118" s="99"/>
      <c r="JRT118" s="99"/>
      <c r="JRU118" s="99"/>
      <c r="JRV118" s="99"/>
      <c r="JRW118" s="99"/>
      <c r="JRX118" s="99"/>
      <c r="JRY118" s="99"/>
      <c r="JRZ118" s="99"/>
      <c r="JSA118" s="99"/>
      <c r="JSB118" s="99"/>
      <c r="JSC118" s="99"/>
      <c r="JSD118" s="99"/>
      <c r="JSE118" s="99"/>
      <c r="JSF118" s="99"/>
      <c r="JSG118" s="99"/>
      <c r="JSH118" s="99"/>
      <c r="JSI118" s="99"/>
      <c r="JSJ118" s="99"/>
      <c r="JSK118" s="99"/>
      <c r="JSL118" s="99"/>
      <c r="JSM118" s="99"/>
      <c r="JSN118" s="99"/>
      <c r="JSO118" s="99"/>
      <c r="JSP118" s="99"/>
      <c r="JSQ118" s="99"/>
      <c r="JSR118" s="99"/>
      <c r="JSS118" s="99"/>
      <c r="JST118" s="99"/>
      <c r="JSU118" s="99"/>
      <c r="JSV118" s="99"/>
      <c r="JSW118" s="99"/>
      <c r="JSX118" s="99"/>
      <c r="JSY118" s="99"/>
      <c r="JSZ118" s="99"/>
      <c r="JTA118" s="99"/>
      <c r="JTB118" s="99"/>
      <c r="JTC118" s="99"/>
      <c r="JTD118" s="99"/>
      <c r="JTE118" s="99"/>
      <c r="JTF118" s="99"/>
      <c r="JTG118" s="99"/>
      <c r="JTH118" s="99"/>
      <c r="JTI118" s="99"/>
      <c r="JTJ118" s="99"/>
      <c r="JTK118" s="99"/>
      <c r="JTL118" s="99"/>
      <c r="JTM118" s="99"/>
      <c r="JTN118" s="99"/>
      <c r="JTO118" s="99"/>
      <c r="JTP118" s="99"/>
      <c r="JTQ118" s="99"/>
      <c r="JTR118" s="99"/>
      <c r="JTS118" s="99"/>
      <c r="JTT118" s="99"/>
      <c r="JTU118" s="99"/>
      <c r="JTV118" s="99"/>
      <c r="JTW118" s="99"/>
      <c r="JTX118" s="99"/>
      <c r="JTY118" s="99"/>
      <c r="JTZ118" s="99"/>
      <c r="JUA118" s="99"/>
      <c r="JUB118" s="99"/>
      <c r="JUC118" s="99"/>
      <c r="JUD118" s="99"/>
      <c r="JUE118" s="99"/>
      <c r="JUF118" s="99"/>
      <c r="JUG118" s="99"/>
      <c r="JUH118" s="99"/>
      <c r="JUI118" s="99"/>
      <c r="JUJ118" s="99"/>
      <c r="JUK118" s="99"/>
      <c r="JUL118" s="99"/>
      <c r="JUM118" s="99"/>
      <c r="JUN118" s="99"/>
      <c r="JUO118" s="99"/>
      <c r="JUP118" s="99"/>
      <c r="JUQ118" s="99"/>
      <c r="JUR118" s="99"/>
      <c r="JUS118" s="99"/>
      <c r="JUT118" s="99"/>
      <c r="JUU118" s="99"/>
      <c r="JUV118" s="99"/>
      <c r="JUW118" s="99"/>
      <c r="JUX118" s="99"/>
      <c r="JUY118" s="99"/>
      <c r="JUZ118" s="99"/>
      <c r="JVA118" s="99"/>
      <c r="JVB118" s="99"/>
      <c r="JVC118" s="99"/>
      <c r="JVD118" s="99"/>
      <c r="JVE118" s="99"/>
      <c r="JVF118" s="99"/>
      <c r="JVG118" s="99"/>
      <c r="JVH118" s="99"/>
      <c r="JVI118" s="99"/>
      <c r="JVJ118" s="99"/>
      <c r="JVK118" s="99"/>
      <c r="JVL118" s="99"/>
      <c r="JVM118" s="99"/>
      <c r="JVN118" s="99"/>
      <c r="JVO118" s="99"/>
      <c r="JVP118" s="99"/>
      <c r="JVQ118" s="99"/>
      <c r="JVR118" s="99"/>
      <c r="JVS118" s="99"/>
      <c r="JVT118" s="99"/>
      <c r="JVU118" s="99"/>
      <c r="JVV118" s="99"/>
      <c r="JVW118" s="99"/>
      <c r="JVX118" s="99"/>
      <c r="JVY118" s="99"/>
      <c r="JVZ118" s="99"/>
      <c r="JWA118" s="99"/>
      <c r="JWB118" s="99"/>
      <c r="JWC118" s="99"/>
      <c r="JWD118" s="99"/>
      <c r="JWE118" s="99"/>
      <c r="JWF118" s="99"/>
      <c r="JWG118" s="99"/>
      <c r="JWH118" s="99"/>
      <c r="JWI118" s="99"/>
      <c r="JWJ118" s="99"/>
      <c r="JWK118" s="99"/>
      <c r="JWL118" s="99"/>
      <c r="JWM118" s="99"/>
      <c r="JWN118" s="99"/>
      <c r="JWO118" s="99"/>
      <c r="JWP118" s="99"/>
      <c r="JWQ118" s="99"/>
      <c r="JWR118" s="99"/>
      <c r="JWS118" s="99"/>
      <c r="JWT118" s="99"/>
      <c r="JWU118" s="99"/>
      <c r="JWV118" s="99"/>
      <c r="JWW118" s="99"/>
      <c r="JWX118" s="99"/>
      <c r="JWY118" s="99"/>
      <c r="JWZ118" s="99"/>
      <c r="JXA118" s="99"/>
      <c r="JXB118" s="99"/>
      <c r="JXC118" s="99"/>
      <c r="JXD118" s="99"/>
      <c r="JXE118" s="99"/>
      <c r="JXF118" s="99"/>
      <c r="JXG118" s="99"/>
      <c r="JXH118" s="99"/>
      <c r="JXI118" s="99"/>
      <c r="JXJ118" s="99"/>
      <c r="JXK118" s="99"/>
      <c r="JXL118" s="99"/>
      <c r="JXM118" s="99"/>
      <c r="JXN118" s="99"/>
      <c r="JXO118" s="99"/>
      <c r="JXP118" s="99"/>
      <c r="JXQ118" s="99"/>
      <c r="JXR118" s="99"/>
      <c r="JXS118" s="99"/>
      <c r="JXT118" s="99"/>
      <c r="JXU118" s="99"/>
      <c r="JXV118" s="99"/>
      <c r="JXW118" s="99"/>
      <c r="JXX118" s="99"/>
      <c r="JXY118" s="99"/>
      <c r="JXZ118" s="99"/>
      <c r="JYA118" s="99"/>
      <c r="JYB118" s="99"/>
      <c r="JYC118" s="99"/>
      <c r="JYD118" s="99"/>
      <c r="JYE118" s="99"/>
      <c r="JYF118" s="99"/>
      <c r="JYG118" s="99"/>
      <c r="JYH118" s="99"/>
      <c r="JYI118" s="99"/>
      <c r="JYJ118" s="99"/>
      <c r="JYK118" s="99"/>
      <c r="JYL118" s="99"/>
      <c r="JYM118" s="99"/>
      <c r="JYN118" s="99"/>
      <c r="JYO118" s="99"/>
      <c r="JYP118" s="99"/>
      <c r="JYQ118" s="99"/>
      <c r="JYR118" s="99"/>
      <c r="JYS118" s="99"/>
      <c r="JYT118" s="99"/>
      <c r="JYU118" s="99"/>
      <c r="JYV118" s="99"/>
      <c r="JYW118" s="99"/>
      <c r="JYX118" s="99"/>
      <c r="JYY118" s="99"/>
      <c r="JYZ118" s="99"/>
      <c r="JZA118" s="99"/>
      <c r="JZB118" s="99"/>
      <c r="JZC118" s="99"/>
      <c r="JZD118" s="99"/>
      <c r="JZE118" s="99"/>
      <c r="JZF118" s="99"/>
      <c r="JZG118" s="99"/>
      <c r="JZH118" s="99"/>
      <c r="JZI118" s="99"/>
      <c r="JZJ118" s="99"/>
      <c r="JZK118" s="99"/>
      <c r="JZL118" s="99"/>
      <c r="JZM118" s="99"/>
      <c r="JZN118" s="99"/>
      <c r="JZO118" s="99"/>
      <c r="JZP118" s="99"/>
      <c r="JZQ118" s="99"/>
      <c r="JZR118" s="99"/>
      <c r="JZS118" s="99"/>
      <c r="JZT118" s="99"/>
      <c r="JZU118" s="99"/>
      <c r="JZV118" s="99"/>
      <c r="JZW118" s="99"/>
      <c r="JZX118" s="99"/>
      <c r="JZY118" s="99"/>
      <c r="JZZ118" s="99"/>
      <c r="KAA118" s="99"/>
      <c r="KAB118" s="99"/>
      <c r="KAC118" s="99"/>
      <c r="KAD118" s="99"/>
      <c r="KAE118" s="99"/>
      <c r="KAF118" s="99"/>
      <c r="KAG118" s="99"/>
      <c r="KAH118" s="99"/>
      <c r="KAI118" s="99"/>
      <c r="KAJ118" s="99"/>
      <c r="KAK118" s="99"/>
      <c r="KAL118" s="99"/>
      <c r="KAM118" s="99"/>
      <c r="KAN118" s="99"/>
      <c r="KAO118" s="99"/>
      <c r="KAP118" s="99"/>
      <c r="KAQ118" s="99"/>
      <c r="KAR118" s="99"/>
      <c r="KAS118" s="99"/>
      <c r="KAT118" s="99"/>
      <c r="KAU118" s="99"/>
      <c r="KAV118" s="99"/>
      <c r="KAW118" s="99"/>
      <c r="KAX118" s="99"/>
      <c r="KAY118" s="99"/>
      <c r="KAZ118" s="99"/>
      <c r="KBA118" s="99"/>
      <c r="KBB118" s="99"/>
      <c r="KBC118" s="99"/>
      <c r="KBD118" s="99"/>
      <c r="KBE118" s="99"/>
      <c r="KBF118" s="99"/>
      <c r="KBG118" s="99"/>
      <c r="KBH118" s="99"/>
      <c r="KBI118" s="99"/>
      <c r="KBJ118" s="99"/>
      <c r="KBK118" s="99"/>
      <c r="KBL118" s="99"/>
      <c r="KBM118" s="99"/>
      <c r="KBN118" s="99"/>
      <c r="KBO118" s="99"/>
      <c r="KBP118" s="99"/>
      <c r="KBQ118" s="99"/>
      <c r="KBR118" s="99"/>
      <c r="KBS118" s="99"/>
      <c r="KBT118" s="99"/>
      <c r="KBU118" s="99"/>
      <c r="KBV118" s="99"/>
      <c r="KBW118" s="99"/>
      <c r="KBX118" s="99"/>
      <c r="KBY118" s="99"/>
      <c r="KBZ118" s="99"/>
      <c r="KCA118" s="99"/>
      <c r="KCB118" s="99"/>
      <c r="KCC118" s="99"/>
      <c r="KCD118" s="99"/>
      <c r="KCE118" s="99"/>
      <c r="KCF118" s="99"/>
      <c r="KCG118" s="99"/>
      <c r="KCH118" s="99"/>
      <c r="KCI118" s="99"/>
      <c r="KCJ118" s="99"/>
      <c r="KCK118" s="99"/>
      <c r="KCL118" s="99"/>
      <c r="KCM118" s="99"/>
      <c r="KCN118" s="99"/>
      <c r="KCO118" s="99"/>
      <c r="KCP118" s="99"/>
      <c r="KCQ118" s="99"/>
      <c r="KCR118" s="99"/>
      <c r="KCS118" s="99"/>
      <c r="KCT118" s="99"/>
      <c r="KCU118" s="99"/>
      <c r="KCV118" s="99"/>
      <c r="KCW118" s="99"/>
      <c r="KCX118" s="99"/>
      <c r="KCY118" s="99"/>
      <c r="KCZ118" s="99"/>
      <c r="KDA118" s="99"/>
      <c r="KDB118" s="99"/>
      <c r="KDC118" s="99"/>
      <c r="KDD118" s="99"/>
      <c r="KDE118" s="99"/>
      <c r="KDF118" s="99"/>
      <c r="KDG118" s="99"/>
      <c r="KDH118" s="99"/>
      <c r="KDI118" s="99"/>
      <c r="KDJ118" s="99"/>
      <c r="KDK118" s="99"/>
      <c r="KDL118" s="99"/>
      <c r="KDM118" s="99"/>
      <c r="KDN118" s="99"/>
      <c r="KDO118" s="99"/>
      <c r="KDP118" s="99"/>
      <c r="KDQ118" s="99"/>
      <c r="KDR118" s="99"/>
      <c r="KDS118" s="99"/>
      <c r="KDT118" s="99"/>
      <c r="KDU118" s="99"/>
      <c r="KDV118" s="99"/>
      <c r="KDW118" s="99"/>
      <c r="KDX118" s="99"/>
      <c r="KDY118" s="99"/>
      <c r="KDZ118" s="99"/>
      <c r="KEA118" s="99"/>
      <c r="KEB118" s="99"/>
      <c r="KEC118" s="99"/>
      <c r="KED118" s="99"/>
      <c r="KEE118" s="99"/>
      <c r="KEF118" s="99"/>
      <c r="KEG118" s="99"/>
      <c r="KEH118" s="99"/>
      <c r="KEI118" s="99"/>
      <c r="KEJ118" s="99"/>
      <c r="KEK118" s="99"/>
      <c r="KEL118" s="99"/>
      <c r="KEM118" s="99"/>
      <c r="KEN118" s="99"/>
      <c r="KEO118" s="99"/>
      <c r="KEP118" s="99"/>
      <c r="KEQ118" s="99"/>
      <c r="KER118" s="99"/>
      <c r="KES118" s="99"/>
      <c r="KET118" s="99"/>
      <c r="KEU118" s="99"/>
      <c r="KEV118" s="99"/>
      <c r="KEW118" s="99"/>
      <c r="KEX118" s="99"/>
      <c r="KEY118" s="99"/>
      <c r="KEZ118" s="99"/>
      <c r="KFA118" s="99"/>
      <c r="KFB118" s="99"/>
      <c r="KFC118" s="99"/>
      <c r="KFD118" s="99"/>
      <c r="KFE118" s="99"/>
      <c r="KFF118" s="99"/>
      <c r="KFG118" s="99"/>
      <c r="KFH118" s="99"/>
      <c r="KFI118" s="99"/>
      <c r="KFJ118" s="99"/>
      <c r="KFK118" s="99"/>
      <c r="KFL118" s="99"/>
      <c r="KFM118" s="99"/>
      <c r="KFN118" s="99"/>
      <c r="KFO118" s="99"/>
      <c r="KFP118" s="99"/>
      <c r="KFQ118" s="99"/>
      <c r="KFR118" s="99"/>
      <c r="KFS118" s="99"/>
      <c r="KFT118" s="99"/>
      <c r="KFU118" s="99"/>
      <c r="KFV118" s="99"/>
      <c r="KFW118" s="99"/>
      <c r="KFX118" s="99"/>
      <c r="KFY118" s="99"/>
      <c r="KFZ118" s="99"/>
      <c r="KGA118" s="99"/>
      <c r="KGB118" s="99"/>
      <c r="KGC118" s="99"/>
      <c r="KGD118" s="99"/>
      <c r="KGE118" s="99"/>
      <c r="KGF118" s="99"/>
      <c r="KGG118" s="99"/>
      <c r="KGH118" s="99"/>
      <c r="KGI118" s="99"/>
      <c r="KGJ118" s="99"/>
      <c r="KGK118" s="99"/>
      <c r="KGL118" s="99"/>
      <c r="KGM118" s="99"/>
      <c r="KGN118" s="99"/>
      <c r="KGO118" s="99"/>
      <c r="KGP118" s="99"/>
      <c r="KGQ118" s="99"/>
      <c r="KGR118" s="99"/>
      <c r="KGS118" s="99"/>
      <c r="KGT118" s="99"/>
      <c r="KGU118" s="99"/>
      <c r="KGV118" s="99"/>
      <c r="KGW118" s="99"/>
      <c r="KGX118" s="99"/>
      <c r="KGY118" s="99"/>
      <c r="KGZ118" s="99"/>
      <c r="KHA118" s="99"/>
      <c r="KHB118" s="99"/>
      <c r="KHC118" s="99"/>
      <c r="KHD118" s="99"/>
      <c r="KHE118" s="99"/>
      <c r="KHF118" s="99"/>
      <c r="KHG118" s="99"/>
      <c r="KHH118" s="99"/>
      <c r="KHI118" s="99"/>
      <c r="KHJ118" s="99"/>
      <c r="KHK118" s="99"/>
      <c r="KHL118" s="99"/>
      <c r="KHM118" s="99"/>
      <c r="KHN118" s="99"/>
      <c r="KHO118" s="99"/>
      <c r="KHP118" s="99"/>
      <c r="KHQ118" s="99"/>
      <c r="KHR118" s="99"/>
      <c r="KHS118" s="99"/>
      <c r="KHT118" s="99"/>
      <c r="KHU118" s="99"/>
      <c r="KHV118" s="99"/>
      <c r="KHW118" s="99"/>
      <c r="KHX118" s="99"/>
      <c r="KHY118" s="99"/>
      <c r="KHZ118" s="99"/>
      <c r="KIA118" s="99"/>
      <c r="KIB118" s="99"/>
      <c r="KIC118" s="99"/>
      <c r="KID118" s="99"/>
      <c r="KIE118" s="99"/>
      <c r="KIF118" s="99"/>
      <c r="KIG118" s="99"/>
      <c r="KIH118" s="99"/>
      <c r="KII118" s="99"/>
      <c r="KIJ118" s="99"/>
      <c r="KIK118" s="99"/>
      <c r="KIL118" s="99"/>
      <c r="KIM118" s="99"/>
      <c r="KIN118" s="99"/>
      <c r="KIO118" s="99"/>
      <c r="KIP118" s="99"/>
      <c r="KIQ118" s="99"/>
      <c r="KIR118" s="99"/>
      <c r="KIS118" s="99"/>
      <c r="KIT118" s="99"/>
      <c r="KIU118" s="99"/>
      <c r="KIV118" s="99"/>
      <c r="KIW118" s="99"/>
      <c r="KIX118" s="99"/>
      <c r="KIY118" s="99"/>
      <c r="KIZ118" s="99"/>
      <c r="KJA118" s="99"/>
      <c r="KJB118" s="99"/>
      <c r="KJC118" s="99"/>
      <c r="KJD118" s="99"/>
      <c r="KJE118" s="99"/>
      <c r="KJF118" s="99"/>
      <c r="KJG118" s="99"/>
      <c r="KJH118" s="99"/>
      <c r="KJI118" s="99"/>
      <c r="KJJ118" s="99"/>
      <c r="KJK118" s="99"/>
      <c r="KJL118" s="99"/>
      <c r="KJM118" s="99"/>
      <c r="KJN118" s="99"/>
      <c r="KJO118" s="99"/>
      <c r="KJP118" s="99"/>
      <c r="KJQ118" s="99"/>
      <c r="KJR118" s="99"/>
      <c r="KJS118" s="99"/>
      <c r="KJT118" s="99"/>
      <c r="KJU118" s="99"/>
      <c r="KJV118" s="99"/>
      <c r="KJW118" s="99"/>
      <c r="KJX118" s="99"/>
      <c r="KJY118" s="99"/>
      <c r="KJZ118" s="99"/>
      <c r="KKA118" s="99"/>
      <c r="KKB118" s="99"/>
      <c r="KKC118" s="99"/>
      <c r="KKD118" s="99"/>
      <c r="KKE118" s="99"/>
      <c r="KKF118" s="99"/>
      <c r="KKG118" s="99"/>
      <c r="KKH118" s="99"/>
      <c r="KKI118" s="99"/>
      <c r="KKJ118" s="99"/>
      <c r="KKK118" s="99"/>
      <c r="KKL118" s="99"/>
      <c r="KKM118" s="99"/>
      <c r="KKN118" s="99"/>
      <c r="KKO118" s="99"/>
      <c r="KKP118" s="99"/>
      <c r="KKQ118" s="99"/>
      <c r="KKR118" s="99"/>
      <c r="KKS118" s="99"/>
      <c r="KKT118" s="99"/>
      <c r="KKU118" s="99"/>
      <c r="KKV118" s="99"/>
      <c r="KKW118" s="99"/>
      <c r="KKX118" s="99"/>
      <c r="KKY118" s="99"/>
      <c r="KKZ118" s="99"/>
      <c r="KLA118" s="99"/>
      <c r="KLB118" s="99"/>
      <c r="KLC118" s="99"/>
      <c r="KLD118" s="99"/>
      <c r="KLE118" s="99"/>
      <c r="KLF118" s="99"/>
      <c r="KLG118" s="99"/>
      <c r="KLH118" s="99"/>
      <c r="KLI118" s="99"/>
      <c r="KLJ118" s="99"/>
      <c r="KLK118" s="99"/>
      <c r="KLL118" s="99"/>
      <c r="KLM118" s="99"/>
      <c r="KLN118" s="99"/>
      <c r="KLO118" s="99"/>
      <c r="KLP118" s="99"/>
      <c r="KLQ118" s="99"/>
      <c r="KLR118" s="99"/>
      <c r="KLS118" s="99"/>
      <c r="KLT118" s="99"/>
      <c r="KLU118" s="99"/>
      <c r="KLV118" s="99"/>
      <c r="KLW118" s="99"/>
      <c r="KLX118" s="99"/>
      <c r="KLY118" s="99"/>
      <c r="KLZ118" s="99"/>
      <c r="KMA118" s="99"/>
      <c r="KMB118" s="99"/>
      <c r="KMC118" s="99"/>
      <c r="KMD118" s="99"/>
      <c r="KME118" s="99"/>
      <c r="KMF118" s="99"/>
      <c r="KMG118" s="99"/>
      <c r="KMH118" s="99"/>
      <c r="KMI118" s="99"/>
      <c r="KMJ118" s="99"/>
      <c r="KMK118" s="99"/>
      <c r="KML118" s="99"/>
      <c r="KMM118" s="99"/>
      <c r="KMN118" s="99"/>
      <c r="KMO118" s="99"/>
      <c r="KMP118" s="99"/>
      <c r="KMQ118" s="99"/>
      <c r="KMR118" s="99"/>
      <c r="KMS118" s="99"/>
      <c r="KMT118" s="99"/>
      <c r="KMU118" s="99"/>
      <c r="KMV118" s="99"/>
      <c r="KMW118" s="99"/>
      <c r="KMX118" s="99"/>
      <c r="KMY118" s="99"/>
      <c r="KMZ118" s="99"/>
      <c r="KNA118" s="99"/>
      <c r="KNB118" s="99"/>
      <c r="KNC118" s="99"/>
      <c r="KND118" s="99"/>
      <c r="KNE118" s="99"/>
      <c r="KNF118" s="99"/>
      <c r="KNG118" s="99"/>
      <c r="KNH118" s="99"/>
      <c r="KNI118" s="99"/>
      <c r="KNJ118" s="99"/>
      <c r="KNK118" s="99"/>
      <c r="KNL118" s="99"/>
      <c r="KNM118" s="99"/>
      <c r="KNN118" s="99"/>
      <c r="KNO118" s="99"/>
      <c r="KNP118" s="99"/>
      <c r="KNQ118" s="99"/>
      <c r="KNR118" s="99"/>
      <c r="KNS118" s="99"/>
      <c r="KNT118" s="99"/>
      <c r="KNU118" s="99"/>
      <c r="KNV118" s="99"/>
      <c r="KNW118" s="99"/>
      <c r="KNX118" s="99"/>
      <c r="KNY118" s="99"/>
      <c r="KNZ118" s="99"/>
      <c r="KOA118" s="99"/>
      <c r="KOB118" s="99"/>
      <c r="KOC118" s="99"/>
      <c r="KOD118" s="99"/>
      <c r="KOE118" s="99"/>
      <c r="KOF118" s="99"/>
      <c r="KOG118" s="99"/>
      <c r="KOH118" s="99"/>
      <c r="KOI118" s="99"/>
      <c r="KOJ118" s="99"/>
      <c r="KOK118" s="99"/>
      <c r="KOL118" s="99"/>
      <c r="KOM118" s="99"/>
      <c r="KON118" s="99"/>
      <c r="KOO118" s="99"/>
      <c r="KOP118" s="99"/>
      <c r="KOQ118" s="99"/>
      <c r="KOR118" s="99"/>
      <c r="KOS118" s="99"/>
      <c r="KOT118" s="99"/>
      <c r="KOU118" s="99"/>
      <c r="KOV118" s="99"/>
      <c r="KOW118" s="99"/>
      <c r="KOX118" s="99"/>
      <c r="KOY118" s="99"/>
      <c r="KOZ118" s="99"/>
      <c r="KPA118" s="99"/>
      <c r="KPB118" s="99"/>
      <c r="KPC118" s="99"/>
      <c r="KPD118" s="99"/>
      <c r="KPE118" s="99"/>
      <c r="KPF118" s="99"/>
      <c r="KPG118" s="99"/>
      <c r="KPH118" s="99"/>
      <c r="KPI118" s="99"/>
      <c r="KPJ118" s="99"/>
      <c r="KPK118" s="99"/>
      <c r="KPL118" s="99"/>
      <c r="KPM118" s="99"/>
      <c r="KPN118" s="99"/>
      <c r="KPO118" s="99"/>
      <c r="KPP118" s="99"/>
      <c r="KPQ118" s="99"/>
      <c r="KPR118" s="99"/>
      <c r="KPS118" s="99"/>
      <c r="KPT118" s="99"/>
      <c r="KPU118" s="99"/>
      <c r="KPV118" s="99"/>
      <c r="KPW118" s="99"/>
      <c r="KPX118" s="99"/>
      <c r="KPY118" s="99"/>
      <c r="KPZ118" s="99"/>
      <c r="KQA118" s="99"/>
      <c r="KQB118" s="99"/>
      <c r="KQC118" s="99"/>
      <c r="KQD118" s="99"/>
      <c r="KQE118" s="99"/>
      <c r="KQF118" s="99"/>
      <c r="KQG118" s="99"/>
      <c r="KQH118" s="99"/>
      <c r="KQI118" s="99"/>
      <c r="KQJ118" s="99"/>
      <c r="KQK118" s="99"/>
      <c r="KQL118" s="99"/>
      <c r="KQM118" s="99"/>
      <c r="KQN118" s="99"/>
      <c r="KQO118" s="99"/>
      <c r="KQP118" s="99"/>
      <c r="KQQ118" s="99"/>
      <c r="KQR118" s="99"/>
      <c r="KQS118" s="99"/>
      <c r="KQT118" s="99"/>
      <c r="KQU118" s="99"/>
      <c r="KQV118" s="99"/>
      <c r="KQW118" s="99"/>
      <c r="KQX118" s="99"/>
      <c r="KQY118" s="99"/>
      <c r="KQZ118" s="99"/>
      <c r="KRA118" s="99"/>
      <c r="KRB118" s="99"/>
      <c r="KRC118" s="99"/>
      <c r="KRD118" s="99"/>
      <c r="KRE118" s="99"/>
      <c r="KRF118" s="99"/>
      <c r="KRG118" s="99"/>
      <c r="KRH118" s="99"/>
      <c r="KRI118" s="99"/>
      <c r="KRJ118" s="99"/>
      <c r="KRK118" s="99"/>
      <c r="KRL118" s="99"/>
      <c r="KRM118" s="99"/>
      <c r="KRN118" s="99"/>
      <c r="KRO118" s="99"/>
      <c r="KRP118" s="99"/>
      <c r="KRQ118" s="99"/>
      <c r="KRR118" s="99"/>
      <c r="KRS118" s="99"/>
      <c r="KRT118" s="99"/>
      <c r="KRU118" s="99"/>
      <c r="KRV118" s="99"/>
      <c r="KRW118" s="99"/>
      <c r="KRX118" s="99"/>
      <c r="KRY118" s="99"/>
      <c r="KRZ118" s="99"/>
      <c r="KSA118" s="99"/>
      <c r="KSB118" s="99"/>
      <c r="KSC118" s="99"/>
      <c r="KSD118" s="99"/>
      <c r="KSE118" s="99"/>
      <c r="KSF118" s="99"/>
      <c r="KSG118" s="99"/>
      <c r="KSH118" s="99"/>
      <c r="KSI118" s="99"/>
      <c r="KSJ118" s="99"/>
      <c r="KSK118" s="99"/>
      <c r="KSL118" s="99"/>
      <c r="KSM118" s="99"/>
      <c r="KSN118" s="99"/>
      <c r="KSO118" s="99"/>
      <c r="KSP118" s="99"/>
      <c r="KSQ118" s="99"/>
      <c r="KSR118" s="99"/>
      <c r="KSS118" s="99"/>
      <c r="KST118" s="99"/>
      <c r="KSU118" s="99"/>
      <c r="KSV118" s="99"/>
      <c r="KSW118" s="99"/>
      <c r="KSX118" s="99"/>
      <c r="KSY118" s="99"/>
      <c r="KSZ118" s="99"/>
      <c r="KTA118" s="99"/>
      <c r="KTB118" s="99"/>
      <c r="KTC118" s="99"/>
      <c r="KTD118" s="99"/>
      <c r="KTE118" s="99"/>
      <c r="KTF118" s="99"/>
      <c r="KTG118" s="99"/>
      <c r="KTH118" s="99"/>
      <c r="KTI118" s="99"/>
      <c r="KTJ118" s="99"/>
      <c r="KTK118" s="99"/>
      <c r="KTL118" s="99"/>
      <c r="KTM118" s="99"/>
      <c r="KTN118" s="99"/>
      <c r="KTO118" s="99"/>
      <c r="KTP118" s="99"/>
      <c r="KTQ118" s="99"/>
      <c r="KTR118" s="99"/>
      <c r="KTS118" s="99"/>
      <c r="KTT118" s="99"/>
      <c r="KTU118" s="99"/>
      <c r="KTV118" s="99"/>
      <c r="KTW118" s="99"/>
      <c r="KTX118" s="99"/>
      <c r="KTY118" s="99"/>
      <c r="KTZ118" s="99"/>
      <c r="KUA118" s="99"/>
      <c r="KUB118" s="99"/>
      <c r="KUC118" s="99"/>
      <c r="KUD118" s="99"/>
      <c r="KUE118" s="99"/>
      <c r="KUF118" s="99"/>
      <c r="KUG118" s="99"/>
      <c r="KUH118" s="99"/>
      <c r="KUI118" s="99"/>
      <c r="KUJ118" s="99"/>
      <c r="KUK118" s="99"/>
      <c r="KUL118" s="99"/>
      <c r="KUM118" s="99"/>
      <c r="KUN118" s="99"/>
      <c r="KUO118" s="99"/>
      <c r="KUP118" s="99"/>
      <c r="KUQ118" s="99"/>
      <c r="KUR118" s="99"/>
      <c r="KUS118" s="99"/>
      <c r="KUT118" s="99"/>
      <c r="KUU118" s="99"/>
      <c r="KUV118" s="99"/>
      <c r="KUW118" s="99"/>
      <c r="KUX118" s="99"/>
      <c r="KUY118" s="99"/>
      <c r="KUZ118" s="99"/>
      <c r="KVA118" s="99"/>
      <c r="KVB118" s="99"/>
      <c r="KVC118" s="99"/>
      <c r="KVD118" s="99"/>
      <c r="KVE118" s="99"/>
      <c r="KVF118" s="99"/>
      <c r="KVG118" s="99"/>
      <c r="KVH118" s="99"/>
      <c r="KVI118" s="99"/>
      <c r="KVJ118" s="99"/>
      <c r="KVK118" s="99"/>
      <c r="KVL118" s="99"/>
      <c r="KVM118" s="99"/>
      <c r="KVN118" s="99"/>
      <c r="KVO118" s="99"/>
      <c r="KVP118" s="99"/>
      <c r="KVQ118" s="99"/>
      <c r="KVR118" s="99"/>
      <c r="KVS118" s="99"/>
      <c r="KVT118" s="99"/>
      <c r="KVU118" s="99"/>
      <c r="KVV118" s="99"/>
      <c r="KVW118" s="99"/>
      <c r="KVX118" s="99"/>
      <c r="KVY118" s="99"/>
      <c r="KVZ118" s="99"/>
      <c r="KWA118" s="99"/>
      <c r="KWB118" s="99"/>
      <c r="KWC118" s="99"/>
      <c r="KWD118" s="99"/>
      <c r="KWE118" s="99"/>
      <c r="KWF118" s="99"/>
      <c r="KWG118" s="99"/>
      <c r="KWH118" s="99"/>
      <c r="KWI118" s="99"/>
      <c r="KWJ118" s="99"/>
      <c r="KWK118" s="99"/>
      <c r="KWL118" s="99"/>
      <c r="KWM118" s="99"/>
      <c r="KWN118" s="99"/>
      <c r="KWO118" s="99"/>
      <c r="KWP118" s="99"/>
      <c r="KWQ118" s="99"/>
      <c r="KWR118" s="99"/>
      <c r="KWS118" s="99"/>
      <c r="KWT118" s="99"/>
      <c r="KWU118" s="99"/>
      <c r="KWV118" s="99"/>
      <c r="KWW118" s="99"/>
      <c r="KWX118" s="99"/>
      <c r="KWY118" s="99"/>
      <c r="KWZ118" s="99"/>
      <c r="KXA118" s="99"/>
      <c r="KXB118" s="99"/>
      <c r="KXC118" s="99"/>
      <c r="KXD118" s="99"/>
      <c r="KXE118" s="99"/>
      <c r="KXF118" s="99"/>
      <c r="KXG118" s="99"/>
      <c r="KXH118" s="99"/>
      <c r="KXI118" s="99"/>
      <c r="KXJ118" s="99"/>
      <c r="KXK118" s="99"/>
      <c r="KXL118" s="99"/>
      <c r="KXM118" s="99"/>
      <c r="KXN118" s="99"/>
      <c r="KXO118" s="99"/>
      <c r="KXP118" s="99"/>
      <c r="KXQ118" s="99"/>
      <c r="KXR118" s="99"/>
      <c r="KXS118" s="99"/>
      <c r="KXT118" s="99"/>
      <c r="KXU118" s="99"/>
      <c r="KXV118" s="99"/>
      <c r="KXW118" s="99"/>
      <c r="KXX118" s="99"/>
      <c r="KXY118" s="99"/>
      <c r="KXZ118" s="99"/>
      <c r="KYA118" s="99"/>
      <c r="KYB118" s="99"/>
      <c r="KYC118" s="99"/>
      <c r="KYD118" s="99"/>
      <c r="KYE118" s="99"/>
      <c r="KYF118" s="99"/>
      <c r="KYG118" s="99"/>
      <c r="KYH118" s="99"/>
      <c r="KYI118" s="99"/>
      <c r="KYJ118" s="99"/>
      <c r="KYK118" s="99"/>
      <c r="KYL118" s="99"/>
      <c r="KYM118" s="99"/>
      <c r="KYN118" s="99"/>
      <c r="KYO118" s="99"/>
      <c r="KYP118" s="99"/>
      <c r="KYQ118" s="99"/>
      <c r="KYR118" s="99"/>
      <c r="KYS118" s="99"/>
      <c r="KYT118" s="99"/>
      <c r="KYU118" s="99"/>
      <c r="KYV118" s="99"/>
      <c r="KYW118" s="99"/>
      <c r="KYX118" s="99"/>
      <c r="KYY118" s="99"/>
      <c r="KYZ118" s="99"/>
      <c r="KZA118" s="99"/>
      <c r="KZB118" s="99"/>
      <c r="KZC118" s="99"/>
      <c r="KZD118" s="99"/>
      <c r="KZE118" s="99"/>
      <c r="KZF118" s="99"/>
      <c r="KZG118" s="99"/>
      <c r="KZH118" s="99"/>
      <c r="KZI118" s="99"/>
      <c r="KZJ118" s="99"/>
      <c r="KZK118" s="99"/>
      <c r="KZL118" s="99"/>
      <c r="KZM118" s="99"/>
      <c r="KZN118" s="99"/>
      <c r="KZO118" s="99"/>
      <c r="KZP118" s="99"/>
      <c r="KZQ118" s="99"/>
      <c r="KZR118" s="99"/>
      <c r="KZS118" s="99"/>
      <c r="KZT118" s="99"/>
      <c r="KZU118" s="99"/>
      <c r="KZV118" s="99"/>
      <c r="KZW118" s="99"/>
      <c r="KZX118" s="99"/>
      <c r="KZY118" s="99"/>
      <c r="KZZ118" s="99"/>
      <c r="LAA118" s="99"/>
      <c r="LAB118" s="99"/>
      <c r="LAC118" s="99"/>
      <c r="LAD118" s="99"/>
      <c r="LAE118" s="99"/>
      <c r="LAF118" s="99"/>
      <c r="LAG118" s="99"/>
      <c r="LAH118" s="99"/>
      <c r="LAI118" s="99"/>
      <c r="LAJ118" s="99"/>
      <c r="LAK118" s="99"/>
      <c r="LAL118" s="99"/>
      <c r="LAM118" s="99"/>
      <c r="LAN118" s="99"/>
      <c r="LAO118" s="99"/>
      <c r="LAP118" s="99"/>
      <c r="LAQ118" s="99"/>
      <c r="LAR118" s="99"/>
      <c r="LAS118" s="99"/>
      <c r="LAT118" s="99"/>
      <c r="LAU118" s="99"/>
      <c r="LAV118" s="99"/>
      <c r="LAW118" s="99"/>
      <c r="LAX118" s="99"/>
      <c r="LAY118" s="99"/>
      <c r="LAZ118" s="99"/>
      <c r="LBA118" s="99"/>
      <c r="LBB118" s="99"/>
      <c r="LBC118" s="99"/>
      <c r="LBD118" s="99"/>
      <c r="LBE118" s="99"/>
      <c r="LBF118" s="99"/>
      <c r="LBG118" s="99"/>
      <c r="LBH118" s="99"/>
      <c r="LBI118" s="99"/>
      <c r="LBJ118" s="99"/>
      <c r="LBK118" s="99"/>
      <c r="LBL118" s="99"/>
      <c r="LBM118" s="99"/>
      <c r="LBN118" s="99"/>
      <c r="LBO118" s="99"/>
      <c r="LBP118" s="99"/>
      <c r="LBQ118" s="99"/>
      <c r="LBR118" s="99"/>
      <c r="LBS118" s="99"/>
      <c r="LBT118" s="99"/>
      <c r="LBU118" s="99"/>
      <c r="LBV118" s="99"/>
      <c r="LBW118" s="99"/>
      <c r="LBX118" s="99"/>
      <c r="LBY118" s="99"/>
      <c r="LBZ118" s="99"/>
      <c r="LCA118" s="99"/>
      <c r="LCB118" s="99"/>
      <c r="LCC118" s="99"/>
      <c r="LCD118" s="99"/>
      <c r="LCE118" s="99"/>
      <c r="LCF118" s="99"/>
      <c r="LCG118" s="99"/>
      <c r="LCH118" s="99"/>
      <c r="LCI118" s="99"/>
      <c r="LCJ118" s="99"/>
      <c r="LCK118" s="99"/>
      <c r="LCL118" s="99"/>
      <c r="LCM118" s="99"/>
      <c r="LCN118" s="99"/>
      <c r="LCO118" s="99"/>
      <c r="LCP118" s="99"/>
      <c r="LCQ118" s="99"/>
      <c r="LCR118" s="99"/>
      <c r="LCS118" s="99"/>
      <c r="LCT118" s="99"/>
      <c r="LCU118" s="99"/>
      <c r="LCV118" s="99"/>
      <c r="LCW118" s="99"/>
      <c r="LCX118" s="99"/>
      <c r="LCY118" s="99"/>
      <c r="LCZ118" s="99"/>
      <c r="LDA118" s="99"/>
      <c r="LDB118" s="99"/>
      <c r="LDC118" s="99"/>
      <c r="LDD118" s="99"/>
      <c r="LDE118" s="99"/>
      <c r="LDF118" s="99"/>
      <c r="LDG118" s="99"/>
      <c r="LDH118" s="99"/>
      <c r="LDI118" s="99"/>
      <c r="LDJ118" s="99"/>
      <c r="LDK118" s="99"/>
      <c r="LDL118" s="99"/>
      <c r="LDM118" s="99"/>
      <c r="LDN118" s="99"/>
      <c r="LDO118" s="99"/>
      <c r="LDP118" s="99"/>
      <c r="LDQ118" s="99"/>
      <c r="LDR118" s="99"/>
      <c r="LDS118" s="99"/>
      <c r="LDT118" s="99"/>
      <c r="LDU118" s="99"/>
      <c r="LDV118" s="99"/>
      <c r="LDW118" s="99"/>
      <c r="LDX118" s="99"/>
      <c r="LDY118" s="99"/>
      <c r="LDZ118" s="99"/>
      <c r="LEA118" s="99"/>
      <c r="LEB118" s="99"/>
      <c r="LEC118" s="99"/>
      <c r="LED118" s="99"/>
      <c r="LEE118" s="99"/>
      <c r="LEF118" s="99"/>
      <c r="LEG118" s="99"/>
      <c r="LEH118" s="99"/>
      <c r="LEI118" s="99"/>
      <c r="LEJ118" s="99"/>
      <c r="LEK118" s="99"/>
      <c r="LEL118" s="99"/>
      <c r="LEM118" s="99"/>
      <c r="LEN118" s="99"/>
      <c r="LEO118" s="99"/>
      <c r="LEP118" s="99"/>
      <c r="LEQ118" s="99"/>
      <c r="LER118" s="99"/>
      <c r="LES118" s="99"/>
      <c r="LET118" s="99"/>
      <c r="LEU118" s="99"/>
      <c r="LEV118" s="99"/>
      <c r="LEW118" s="99"/>
      <c r="LEX118" s="99"/>
      <c r="LEY118" s="99"/>
      <c r="LEZ118" s="99"/>
      <c r="LFA118" s="99"/>
      <c r="LFB118" s="99"/>
      <c r="LFC118" s="99"/>
      <c r="LFD118" s="99"/>
      <c r="LFE118" s="99"/>
      <c r="LFF118" s="99"/>
      <c r="LFG118" s="99"/>
      <c r="LFH118" s="99"/>
      <c r="LFI118" s="99"/>
      <c r="LFJ118" s="99"/>
      <c r="LFK118" s="99"/>
      <c r="LFL118" s="99"/>
      <c r="LFM118" s="99"/>
      <c r="LFN118" s="99"/>
      <c r="LFO118" s="99"/>
      <c r="LFP118" s="99"/>
      <c r="LFQ118" s="99"/>
      <c r="LFR118" s="99"/>
      <c r="LFS118" s="99"/>
      <c r="LFT118" s="99"/>
      <c r="LFU118" s="99"/>
      <c r="LFV118" s="99"/>
      <c r="LFW118" s="99"/>
      <c r="LFX118" s="99"/>
      <c r="LFY118" s="99"/>
      <c r="LFZ118" s="99"/>
      <c r="LGA118" s="99"/>
      <c r="LGB118" s="99"/>
      <c r="LGC118" s="99"/>
      <c r="LGD118" s="99"/>
      <c r="LGE118" s="99"/>
      <c r="LGF118" s="99"/>
      <c r="LGG118" s="99"/>
      <c r="LGH118" s="99"/>
      <c r="LGI118" s="99"/>
      <c r="LGJ118" s="99"/>
      <c r="LGK118" s="99"/>
      <c r="LGL118" s="99"/>
      <c r="LGM118" s="99"/>
      <c r="LGN118" s="99"/>
      <c r="LGO118" s="99"/>
      <c r="LGP118" s="99"/>
      <c r="LGQ118" s="99"/>
      <c r="LGR118" s="99"/>
      <c r="LGS118" s="99"/>
      <c r="LGT118" s="99"/>
      <c r="LGU118" s="99"/>
      <c r="LGV118" s="99"/>
      <c r="LGW118" s="99"/>
      <c r="LGX118" s="99"/>
      <c r="LGY118" s="99"/>
      <c r="LGZ118" s="99"/>
      <c r="LHA118" s="99"/>
      <c r="LHB118" s="99"/>
      <c r="LHC118" s="99"/>
      <c r="LHD118" s="99"/>
      <c r="LHE118" s="99"/>
      <c r="LHF118" s="99"/>
      <c r="LHG118" s="99"/>
      <c r="LHH118" s="99"/>
      <c r="LHI118" s="99"/>
      <c r="LHJ118" s="99"/>
      <c r="LHK118" s="99"/>
      <c r="LHL118" s="99"/>
      <c r="LHM118" s="99"/>
      <c r="LHN118" s="99"/>
      <c r="LHO118" s="99"/>
      <c r="LHP118" s="99"/>
      <c r="LHQ118" s="99"/>
      <c r="LHR118" s="99"/>
      <c r="LHS118" s="99"/>
      <c r="LHT118" s="99"/>
      <c r="LHU118" s="99"/>
      <c r="LHV118" s="99"/>
      <c r="LHW118" s="99"/>
      <c r="LHX118" s="99"/>
      <c r="LHY118" s="99"/>
      <c r="LHZ118" s="99"/>
      <c r="LIA118" s="99"/>
      <c r="LIB118" s="99"/>
      <c r="LIC118" s="99"/>
      <c r="LID118" s="99"/>
      <c r="LIE118" s="99"/>
      <c r="LIF118" s="99"/>
      <c r="LIG118" s="99"/>
      <c r="LIH118" s="99"/>
      <c r="LII118" s="99"/>
      <c r="LIJ118" s="99"/>
      <c r="LIK118" s="99"/>
      <c r="LIL118" s="99"/>
      <c r="LIM118" s="99"/>
      <c r="LIN118" s="99"/>
      <c r="LIO118" s="99"/>
      <c r="LIP118" s="99"/>
      <c r="LIQ118" s="99"/>
      <c r="LIR118" s="99"/>
      <c r="LIS118" s="99"/>
      <c r="LIT118" s="99"/>
      <c r="LIU118" s="99"/>
      <c r="LIV118" s="99"/>
      <c r="LIW118" s="99"/>
      <c r="LIX118" s="99"/>
      <c r="LIY118" s="99"/>
      <c r="LIZ118" s="99"/>
      <c r="LJA118" s="99"/>
      <c r="LJB118" s="99"/>
      <c r="LJC118" s="99"/>
      <c r="LJD118" s="99"/>
      <c r="LJE118" s="99"/>
      <c r="LJF118" s="99"/>
      <c r="LJG118" s="99"/>
      <c r="LJH118" s="99"/>
      <c r="LJI118" s="99"/>
      <c r="LJJ118" s="99"/>
      <c r="LJK118" s="99"/>
      <c r="LJL118" s="99"/>
      <c r="LJM118" s="99"/>
      <c r="LJN118" s="99"/>
      <c r="LJO118" s="99"/>
      <c r="LJP118" s="99"/>
      <c r="LJQ118" s="99"/>
      <c r="LJR118" s="99"/>
      <c r="LJS118" s="99"/>
      <c r="LJT118" s="99"/>
      <c r="LJU118" s="99"/>
      <c r="LJV118" s="99"/>
      <c r="LJW118" s="99"/>
      <c r="LJX118" s="99"/>
      <c r="LJY118" s="99"/>
      <c r="LJZ118" s="99"/>
      <c r="LKA118" s="99"/>
      <c r="LKB118" s="99"/>
      <c r="LKC118" s="99"/>
      <c r="LKD118" s="99"/>
      <c r="LKE118" s="99"/>
      <c r="LKF118" s="99"/>
      <c r="LKG118" s="99"/>
      <c r="LKH118" s="99"/>
      <c r="LKI118" s="99"/>
      <c r="LKJ118" s="99"/>
      <c r="LKK118" s="99"/>
      <c r="LKL118" s="99"/>
      <c r="LKM118" s="99"/>
      <c r="LKN118" s="99"/>
      <c r="LKO118" s="99"/>
      <c r="LKP118" s="99"/>
      <c r="LKQ118" s="99"/>
      <c r="LKR118" s="99"/>
      <c r="LKS118" s="99"/>
      <c r="LKT118" s="99"/>
      <c r="LKU118" s="99"/>
      <c r="LKV118" s="99"/>
      <c r="LKW118" s="99"/>
      <c r="LKX118" s="99"/>
      <c r="LKY118" s="99"/>
      <c r="LKZ118" s="99"/>
      <c r="LLA118" s="99"/>
      <c r="LLB118" s="99"/>
      <c r="LLC118" s="99"/>
      <c r="LLD118" s="99"/>
      <c r="LLE118" s="99"/>
      <c r="LLF118" s="99"/>
      <c r="LLG118" s="99"/>
      <c r="LLH118" s="99"/>
      <c r="LLI118" s="99"/>
      <c r="LLJ118" s="99"/>
      <c r="LLK118" s="99"/>
      <c r="LLL118" s="99"/>
      <c r="LLM118" s="99"/>
      <c r="LLN118" s="99"/>
      <c r="LLO118" s="99"/>
      <c r="LLP118" s="99"/>
      <c r="LLQ118" s="99"/>
      <c r="LLR118" s="99"/>
      <c r="LLS118" s="99"/>
      <c r="LLT118" s="99"/>
      <c r="LLU118" s="99"/>
      <c r="LLV118" s="99"/>
      <c r="LLW118" s="99"/>
      <c r="LLX118" s="99"/>
      <c r="LLY118" s="99"/>
      <c r="LLZ118" s="99"/>
      <c r="LMA118" s="99"/>
      <c r="LMB118" s="99"/>
      <c r="LMC118" s="99"/>
      <c r="LMD118" s="99"/>
      <c r="LME118" s="99"/>
      <c r="LMF118" s="99"/>
      <c r="LMG118" s="99"/>
      <c r="LMH118" s="99"/>
      <c r="LMI118" s="99"/>
      <c r="LMJ118" s="99"/>
      <c r="LMK118" s="99"/>
      <c r="LML118" s="99"/>
      <c r="LMM118" s="99"/>
      <c r="LMN118" s="99"/>
      <c r="LMO118" s="99"/>
      <c r="LMP118" s="99"/>
      <c r="LMQ118" s="99"/>
      <c r="LMR118" s="99"/>
      <c r="LMS118" s="99"/>
      <c r="LMT118" s="99"/>
      <c r="LMU118" s="99"/>
      <c r="LMV118" s="99"/>
      <c r="LMW118" s="99"/>
      <c r="LMX118" s="99"/>
      <c r="LMY118" s="99"/>
      <c r="LMZ118" s="99"/>
      <c r="LNA118" s="99"/>
      <c r="LNB118" s="99"/>
      <c r="LNC118" s="99"/>
      <c r="LND118" s="99"/>
      <c r="LNE118" s="99"/>
      <c r="LNF118" s="99"/>
      <c r="LNG118" s="99"/>
      <c r="LNH118" s="99"/>
      <c r="LNI118" s="99"/>
      <c r="LNJ118" s="99"/>
      <c r="LNK118" s="99"/>
      <c r="LNL118" s="99"/>
      <c r="LNM118" s="99"/>
      <c r="LNN118" s="99"/>
      <c r="LNO118" s="99"/>
      <c r="LNP118" s="99"/>
      <c r="LNQ118" s="99"/>
      <c r="LNR118" s="99"/>
      <c r="LNS118" s="99"/>
      <c r="LNT118" s="99"/>
      <c r="LNU118" s="99"/>
      <c r="LNV118" s="99"/>
      <c r="LNW118" s="99"/>
      <c r="LNX118" s="99"/>
      <c r="LNY118" s="99"/>
      <c r="LNZ118" s="99"/>
      <c r="LOA118" s="99"/>
      <c r="LOB118" s="99"/>
      <c r="LOC118" s="99"/>
      <c r="LOD118" s="99"/>
      <c r="LOE118" s="99"/>
      <c r="LOF118" s="99"/>
      <c r="LOG118" s="99"/>
      <c r="LOH118" s="99"/>
      <c r="LOI118" s="99"/>
      <c r="LOJ118" s="99"/>
      <c r="LOK118" s="99"/>
      <c r="LOL118" s="99"/>
      <c r="LOM118" s="99"/>
      <c r="LON118" s="99"/>
      <c r="LOO118" s="99"/>
      <c r="LOP118" s="99"/>
      <c r="LOQ118" s="99"/>
      <c r="LOR118" s="99"/>
      <c r="LOS118" s="99"/>
      <c r="LOT118" s="99"/>
      <c r="LOU118" s="99"/>
      <c r="LOV118" s="99"/>
      <c r="LOW118" s="99"/>
      <c r="LOX118" s="99"/>
      <c r="LOY118" s="99"/>
      <c r="LOZ118" s="99"/>
      <c r="LPA118" s="99"/>
      <c r="LPB118" s="99"/>
      <c r="LPC118" s="99"/>
      <c r="LPD118" s="99"/>
      <c r="LPE118" s="99"/>
      <c r="LPF118" s="99"/>
      <c r="LPG118" s="99"/>
      <c r="LPH118" s="99"/>
      <c r="LPI118" s="99"/>
      <c r="LPJ118" s="99"/>
      <c r="LPK118" s="99"/>
      <c r="LPL118" s="99"/>
      <c r="LPM118" s="99"/>
      <c r="LPN118" s="99"/>
      <c r="LPO118" s="99"/>
      <c r="LPP118" s="99"/>
      <c r="LPQ118" s="99"/>
      <c r="LPR118" s="99"/>
      <c r="LPS118" s="99"/>
      <c r="LPT118" s="99"/>
      <c r="LPU118" s="99"/>
      <c r="LPV118" s="99"/>
      <c r="LPW118" s="99"/>
      <c r="LPX118" s="99"/>
      <c r="LPY118" s="99"/>
      <c r="LPZ118" s="99"/>
      <c r="LQA118" s="99"/>
      <c r="LQB118" s="99"/>
      <c r="LQC118" s="99"/>
      <c r="LQD118" s="99"/>
      <c r="LQE118" s="99"/>
      <c r="LQF118" s="99"/>
      <c r="LQG118" s="99"/>
      <c r="LQH118" s="99"/>
      <c r="LQI118" s="99"/>
      <c r="LQJ118" s="99"/>
      <c r="LQK118" s="99"/>
      <c r="LQL118" s="99"/>
      <c r="LQM118" s="99"/>
      <c r="LQN118" s="99"/>
      <c r="LQO118" s="99"/>
      <c r="LQP118" s="99"/>
      <c r="LQQ118" s="99"/>
      <c r="LQR118" s="99"/>
      <c r="LQS118" s="99"/>
      <c r="LQT118" s="99"/>
      <c r="LQU118" s="99"/>
      <c r="LQV118" s="99"/>
      <c r="LQW118" s="99"/>
      <c r="LQX118" s="99"/>
      <c r="LQY118" s="99"/>
      <c r="LQZ118" s="99"/>
      <c r="LRA118" s="99"/>
      <c r="LRB118" s="99"/>
      <c r="LRC118" s="99"/>
      <c r="LRD118" s="99"/>
      <c r="LRE118" s="99"/>
      <c r="LRF118" s="99"/>
      <c r="LRG118" s="99"/>
      <c r="LRH118" s="99"/>
      <c r="LRI118" s="99"/>
      <c r="LRJ118" s="99"/>
      <c r="LRK118" s="99"/>
      <c r="LRL118" s="99"/>
      <c r="LRM118" s="99"/>
      <c r="LRN118" s="99"/>
      <c r="LRO118" s="99"/>
      <c r="LRP118" s="99"/>
      <c r="LRQ118" s="99"/>
      <c r="LRR118" s="99"/>
      <c r="LRS118" s="99"/>
      <c r="LRT118" s="99"/>
      <c r="LRU118" s="99"/>
      <c r="LRV118" s="99"/>
      <c r="LRW118" s="99"/>
      <c r="LRX118" s="99"/>
      <c r="LRY118" s="99"/>
      <c r="LRZ118" s="99"/>
      <c r="LSA118" s="99"/>
      <c r="LSB118" s="99"/>
      <c r="LSC118" s="99"/>
      <c r="LSD118" s="99"/>
      <c r="LSE118" s="99"/>
      <c r="LSF118" s="99"/>
      <c r="LSG118" s="99"/>
      <c r="LSH118" s="99"/>
      <c r="LSI118" s="99"/>
      <c r="LSJ118" s="99"/>
      <c r="LSK118" s="99"/>
      <c r="LSL118" s="99"/>
      <c r="LSM118" s="99"/>
      <c r="LSN118" s="99"/>
      <c r="LSO118" s="99"/>
      <c r="LSP118" s="99"/>
      <c r="LSQ118" s="99"/>
      <c r="LSR118" s="99"/>
      <c r="LSS118" s="99"/>
      <c r="LST118" s="99"/>
      <c r="LSU118" s="99"/>
      <c r="LSV118" s="99"/>
      <c r="LSW118" s="99"/>
      <c r="LSX118" s="99"/>
      <c r="LSY118" s="99"/>
      <c r="LSZ118" s="99"/>
      <c r="LTA118" s="99"/>
      <c r="LTB118" s="99"/>
      <c r="LTC118" s="99"/>
      <c r="LTD118" s="99"/>
      <c r="LTE118" s="99"/>
      <c r="LTF118" s="99"/>
      <c r="LTG118" s="99"/>
      <c r="LTH118" s="99"/>
      <c r="LTI118" s="99"/>
      <c r="LTJ118" s="99"/>
      <c r="LTK118" s="99"/>
      <c r="LTL118" s="99"/>
      <c r="LTM118" s="99"/>
      <c r="LTN118" s="99"/>
      <c r="LTO118" s="99"/>
      <c r="LTP118" s="99"/>
      <c r="LTQ118" s="99"/>
      <c r="LTR118" s="99"/>
      <c r="LTS118" s="99"/>
      <c r="LTT118" s="99"/>
      <c r="LTU118" s="99"/>
      <c r="LTV118" s="99"/>
      <c r="LTW118" s="99"/>
      <c r="LTX118" s="99"/>
      <c r="LTY118" s="99"/>
      <c r="LTZ118" s="99"/>
      <c r="LUA118" s="99"/>
      <c r="LUB118" s="99"/>
      <c r="LUC118" s="99"/>
      <c r="LUD118" s="99"/>
      <c r="LUE118" s="99"/>
      <c r="LUF118" s="99"/>
      <c r="LUG118" s="99"/>
      <c r="LUH118" s="99"/>
      <c r="LUI118" s="99"/>
      <c r="LUJ118" s="99"/>
      <c r="LUK118" s="99"/>
      <c r="LUL118" s="99"/>
      <c r="LUM118" s="99"/>
      <c r="LUN118" s="99"/>
      <c r="LUO118" s="99"/>
      <c r="LUP118" s="99"/>
      <c r="LUQ118" s="99"/>
      <c r="LUR118" s="99"/>
      <c r="LUS118" s="99"/>
      <c r="LUT118" s="99"/>
      <c r="LUU118" s="99"/>
      <c r="LUV118" s="99"/>
      <c r="LUW118" s="99"/>
      <c r="LUX118" s="99"/>
      <c r="LUY118" s="99"/>
      <c r="LUZ118" s="99"/>
      <c r="LVA118" s="99"/>
      <c r="LVB118" s="99"/>
      <c r="LVC118" s="99"/>
      <c r="LVD118" s="99"/>
      <c r="LVE118" s="99"/>
      <c r="LVF118" s="99"/>
      <c r="LVG118" s="99"/>
      <c r="LVH118" s="99"/>
      <c r="LVI118" s="99"/>
      <c r="LVJ118" s="99"/>
      <c r="LVK118" s="99"/>
      <c r="LVL118" s="99"/>
      <c r="LVM118" s="99"/>
      <c r="LVN118" s="99"/>
      <c r="LVO118" s="99"/>
      <c r="LVP118" s="99"/>
      <c r="LVQ118" s="99"/>
      <c r="LVR118" s="99"/>
      <c r="LVS118" s="99"/>
      <c r="LVT118" s="99"/>
      <c r="LVU118" s="99"/>
      <c r="LVV118" s="99"/>
      <c r="LVW118" s="99"/>
      <c r="LVX118" s="99"/>
      <c r="LVY118" s="99"/>
      <c r="LVZ118" s="99"/>
      <c r="LWA118" s="99"/>
      <c r="LWB118" s="99"/>
      <c r="LWC118" s="99"/>
      <c r="LWD118" s="99"/>
      <c r="LWE118" s="99"/>
      <c r="LWF118" s="99"/>
      <c r="LWG118" s="99"/>
      <c r="LWH118" s="99"/>
      <c r="LWI118" s="99"/>
      <c r="LWJ118" s="99"/>
      <c r="LWK118" s="99"/>
      <c r="LWL118" s="99"/>
      <c r="LWM118" s="99"/>
      <c r="LWN118" s="99"/>
      <c r="LWO118" s="99"/>
      <c r="LWP118" s="99"/>
      <c r="LWQ118" s="99"/>
      <c r="LWR118" s="99"/>
      <c r="LWS118" s="99"/>
      <c r="LWT118" s="99"/>
      <c r="LWU118" s="99"/>
      <c r="LWV118" s="99"/>
      <c r="LWW118" s="99"/>
      <c r="LWX118" s="99"/>
      <c r="LWY118" s="99"/>
      <c r="LWZ118" s="99"/>
      <c r="LXA118" s="99"/>
      <c r="LXB118" s="99"/>
      <c r="LXC118" s="99"/>
      <c r="LXD118" s="99"/>
      <c r="LXE118" s="99"/>
      <c r="LXF118" s="99"/>
      <c r="LXG118" s="99"/>
      <c r="LXH118" s="99"/>
      <c r="LXI118" s="99"/>
      <c r="LXJ118" s="99"/>
      <c r="LXK118" s="99"/>
      <c r="LXL118" s="99"/>
      <c r="LXM118" s="99"/>
      <c r="LXN118" s="99"/>
      <c r="LXO118" s="99"/>
      <c r="LXP118" s="99"/>
      <c r="LXQ118" s="99"/>
      <c r="LXR118" s="99"/>
      <c r="LXS118" s="99"/>
      <c r="LXT118" s="99"/>
      <c r="LXU118" s="99"/>
      <c r="LXV118" s="99"/>
      <c r="LXW118" s="99"/>
      <c r="LXX118" s="99"/>
      <c r="LXY118" s="99"/>
      <c r="LXZ118" s="99"/>
      <c r="LYA118" s="99"/>
      <c r="LYB118" s="99"/>
      <c r="LYC118" s="99"/>
      <c r="LYD118" s="99"/>
      <c r="LYE118" s="99"/>
      <c r="LYF118" s="99"/>
      <c r="LYG118" s="99"/>
      <c r="LYH118" s="99"/>
      <c r="LYI118" s="99"/>
      <c r="LYJ118" s="99"/>
      <c r="LYK118" s="99"/>
      <c r="LYL118" s="99"/>
      <c r="LYM118" s="99"/>
      <c r="LYN118" s="99"/>
      <c r="LYO118" s="99"/>
      <c r="LYP118" s="99"/>
      <c r="LYQ118" s="99"/>
      <c r="LYR118" s="99"/>
      <c r="LYS118" s="99"/>
      <c r="LYT118" s="99"/>
      <c r="LYU118" s="99"/>
      <c r="LYV118" s="99"/>
      <c r="LYW118" s="99"/>
      <c r="LYX118" s="99"/>
      <c r="LYY118" s="99"/>
      <c r="LYZ118" s="99"/>
      <c r="LZA118" s="99"/>
      <c r="LZB118" s="99"/>
      <c r="LZC118" s="99"/>
      <c r="LZD118" s="99"/>
      <c r="LZE118" s="99"/>
      <c r="LZF118" s="99"/>
      <c r="LZG118" s="99"/>
      <c r="LZH118" s="99"/>
      <c r="LZI118" s="99"/>
      <c r="LZJ118" s="99"/>
      <c r="LZK118" s="99"/>
      <c r="LZL118" s="99"/>
      <c r="LZM118" s="99"/>
      <c r="LZN118" s="99"/>
      <c r="LZO118" s="99"/>
      <c r="LZP118" s="99"/>
      <c r="LZQ118" s="99"/>
      <c r="LZR118" s="99"/>
      <c r="LZS118" s="99"/>
      <c r="LZT118" s="99"/>
      <c r="LZU118" s="99"/>
      <c r="LZV118" s="99"/>
      <c r="LZW118" s="99"/>
      <c r="LZX118" s="99"/>
      <c r="LZY118" s="99"/>
      <c r="LZZ118" s="99"/>
      <c r="MAA118" s="99"/>
      <c r="MAB118" s="99"/>
      <c r="MAC118" s="99"/>
      <c r="MAD118" s="99"/>
      <c r="MAE118" s="99"/>
      <c r="MAF118" s="99"/>
      <c r="MAG118" s="99"/>
      <c r="MAH118" s="99"/>
      <c r="MAI118" s="99"/>
      <c r="MAJ118" s="99"/>
      <c r="MAK118" s="99"/>
      <c r="MAL118" s="99"/>
      <c r="MAM118" s="99"/>
      <c r="MAN118" s="99"/>
      <c r="MAO118" s="99"/>
      <c r="MAP118" s="99"/>
      <c r="MAQ118" s="99"/>
      <c r="MAR118" s="99"/>
      <c r="MAS118" s="99"/>
      <c r="MAT118" s="99"/>
      <c r="MAU118" s="99"/>
      <c r="MAV118" s="99"/>
      <c r="MAW118" s="99"/>
      <c r="MAX118" s="99"/>
      <c r="MAY118" s="99"/>
      <c r="MAZ118" s="99"/>
      <c r="MBA118" s="99"/>
      <c r="MBB118" s="99"/>
      <c r="MBC118" s="99"/>
      <c r="MBD118" s="99"/>
      <c r="MBE118" s="99"/>
      <c r="MBF118" s="99"/>
      <c r="MBG118" s="99"/>
      <c r="MBH118" s="99"/>
      <c r="MBI118" s="99"/>
      <c r="MBJ118" s="99"/>
      <c r="MBK118" s="99"/>
      <c r="MBL118" s="99"/>
      <c r="MBM118" s="99"/>
      <c r="MBN118" s="99"/>
      <c r="MBO118" s="99"/>
      <c r="MBP118" s="99"/>
      <c r="MBQ118" s="99"/>
      <c r="MBR118" s="99"/>
      <c r="MBS118" s="99"/>
      <c r="MBT118" s="99"/>
      <c r="MBU118" s="99"/>
      <c r="MBV118" s="99"/>
      <c r="MBW118" s="99"/>
      <c r="MBX118" s="99"/>
      <c r="MBY118" s="99"/>
      <c r="MBZ118" s="99"/>
      <c r="MCA118" s="99"/>
      <c r="MCB118" s="99"/>
      <c r="MCC118" s="99"/>
      <c r="MCD118" s="99"/>
      <c r="MCE118" s="99"/>
      <c r="MCF118" s="99"/>
      <c r="MCG118" s="99"/>
      <c r="MCH118" s="99"/>
      <c r="MCI118" s="99"/>
      <c r="MCJ118" s="99"/>
      <c r="MCK118" s="99"/>
      <c r="MCL118" s="99"/>
      <c r="MCM118" s="99"/>
      <c r="MCN118" s="99"/>
      <c r="MCO118" s="99"/>
      <c r="MCP118" s="99"/>
      <c r="MCQ118" s="99"/>
      <c r="MCR118" s="99"/>
      <c r="MCS118" s="99"/>
      <c r="MCT118" s="99"/>
      <c r="MCU118" s="99"/>
      <c r="MCV118" s="99"/>
      <c r="MCW118" s="99"/>
      <c r="MCX118" s="99"/>
      <c r="MCY118" s="99"/>
      <c r="MCZ118" s="99"/>
      <c r="MDA118" s="99"/>
      <c r="MDB118" s="99"/>
      <c r="MDC118" s="99"/>
      <c r="MDD118" s="99"/>
      <c r="MDE118" s="99"/>
      <c r="MDF118" s="99"/>
      <c r="MDG118" s="99"/>
      <c r="MDH118" s="99"/>
      <c r="MDI118" s="99"/>
      <c r="MDJ118" s="99"/>
      <c r="MDK118" s="99"/>
      <c r="MDL118" s="99"/>
      <c r="MDM118" s="99"/>
      <c r="MDN118" s="99"/>
      <c r="MDO118" s="99"/>
      <c r="MDP118" s="99"/>
      <c r="MDQ118" s="99"/>
      <c r="MDR118" s="99"/>
      <c r="MDS118" s="99"/>
      <c r="MDT118" s="99"/>
      <c r="MDU118" s="99"/>
      <c r="MDV118" s="99"/>
      <c r="MDW118" s="99"/>
      <c r="MDX118" s="99"/>
      <c r="MDY118" s="99"/>
      <c r="MDZ118" s="99"/>
      <c r="MEA118" s="99"/>
      <c r="MEB118" s="99"/>
      <c r="MEC118" s="99"/>
      <c r="MED118" s="99"/>
      <c r="MEE118" s="99"/>
      <c r="MEF118" s="99"/>
      <c r="MEG118" s="99"/>
      <c r="MEH118" s="99"/>
      <c r="MEI118" s="99"/>
      <c r="MEJ118" s="99"/>
      <c r="MEK118" s="99"/>
      <c r="MEL118" s="99"/>
      <c r="MEM118" s="99"/>
      <c r="MEN118" s="99"/>
      <c r="MEO118" s="99"/>
      <c r="MEP118" s="99"/>
      <c r="MEQ118" s="99"/>
      <c r="MER118" s="99"/>
      <c r="MES118" s="99"/>
      <c r="MET118" s="99"/>
      <c r="MEU118" s="99"/>
      <c r="MEV118" s="99"/>
      <c r="MEW118" s="99"/>
      <c r="MEX118" s="99"/>
      <c r="MEY118" s="99"/>
      <c r="MEZ118" s="99"/>
      <c r="MFA118" s="99"/>
      <c r="MFB118" s="99"/>
      <c r="MFC118" s="99"/>
      <c r="MFD118" s="99"/>
      <c r="MFE118" s="99"/>
      <c r="MFF118" s="99"/>
      <c r="MFG118" s="99"/>
      <c r="MFH118" s="99"/>
      <c r="MFI118" s="99"/>
      <c r="MFJ118" s="99"/>
      <c r="MFK118" s="99"/>
      <c r="MFL118" s="99"/>
      <c r="MFM118" s="99"/>
      <c r="MFN118" s="99"/>
      <c r="MFO118" s="99"/>
      <c r="MFP118" s="99"/>
      <c r="MFQ118" s="99"/>
      <c r="MFR118" s="99"/>
      <c r="MFS118" s="99"/>
      <c r="MFT118" s="99"/>
      <c r="MFU118" s="99"/>
      <c r="MFV118" s="99"/>
      <c r="MFW118" s="99"/>
      <c r="MFX118" s="99"/>
      <c r="MFY118" s="99"/>
      <c r="MFZ118" s="99"/>
      <c r="MGA118" s="99"/>
      <c r="MGB118" s="99"/>
      <c r="MGC118" s="99"/>
      <c r="MGD118" s="99"/>
      <c r="MGE118" s="99"/>
      <c r="MGF118" s="99"/>
      <c r="MGG118" s="99"/>
      <c r="MGH118" s="99"/>
      <c r="MGI118" s="99"/>
      <c r="MGJ118" s="99"/>
      <c r="MGK118" s="99"/>
      <c r="MGL118" s="99"/>
      <c r="MGM118" s="99"/>
      <c r="MGN118" s="99"/>
      <c r="MGO118" s="99"/>
      <c r="MGP118" s="99"/>
      <c r="MGQ118" s="99"/>
      <c r="MGR118" s="99"/>
      <c r="MGS118" s="99"/>
      <c r="MGT118" s="99"/>
      <c r="MGU118" s="99"/>
      <c r="MGV118" s="99"/>
      <c r="MGW118" s="99"/>
      <c r="MGX118" s="99"/>
      <c r="MGY118" s="99"/>
      <c r="MGZ118" s="99"/>
      <c r="MHA118" s="99"/>
      <c r="MHB118" s="99"/>
      <c r="MHC118" s="99"/>
      <c r="MHD118" s="99"/>
      <c r="MHE118" s="99"/>
      <c r="MHF118" s="99"/>
      <c r="MHG118" s="99"/>
      <c r="MHH118" s="99"/>
      <c r="MHI118" s="99"/>
      <c r="MHJ118" s="99"/>
      <c r="MHK118" s="99"/>
      <c r="MHL118" s="99"/>
      <c r="MHM118" s="99"/>
      <c r="MHN118" s="99"/>
      <c r="MHO118" s="99"/>
      <c r="MHP118" s="99"/>
      <c r="MHQ118" s="99"/>
      <c r="MHR118" s="99"/>
      <c r="MHS118" s="99"/>
      <c r="MHT118" s="99"/>
      <c r="MHU118" s="99"/>
      <c r="MHV118" s="99"/>
      <c r="MHW118" s="99"/>
      <c r="MHX118" s="99"/>
      <c r="MHY118" s="99"/>
      <c r="MHZ118" s="99"/>
      <c r="MIA118" s="99"/>
      <c r="MIB118" s="99"/>
      <c r="MIC118" s="99"/>
      <c r="MID118" s="99"/>
      <c r="MIE118" s="99"/>
      <c r="MIF118" s="99"/>
      <c r="MIG118" s="99"/>
      <c r="MIH118" s="99"/>
      <c r="MII118" s="99"/>
      <c r="MIJ118" s="99"/>
      <c r="MIK118" s="99"/>
      <c r="MIL118" s="99"/>
      <c r="MIM118" s="99"/>
      <c r="MIN118" s="99"/>
      <c r="MIO118" s="99"/>
      <c r="MIP118" s="99"/>
      <c r="MIQ118" s="99"/>
      <c r="MIR118" s="99"/>
      <c r="MIS118" s="99"/>
      <c r="MIT118" s="99"/>
      <c r="MIU118" s="99"/>
      <c r="MIV118" s="99"/>
      <c r="MIW118" s="99"/>
      <c r="MIX118" s="99"/>
      <c r="MIY118" s="99"/>
      <c r="MIZ118" s="99"/>
      <c r="MJA118" s="99"/>
      <c r="MJB118" s="99"/>
      <c r="MJC118" s="99"/>
      <c r="MJD118" s="99"/>
      <c r="MJE118" s="99"/>
      <c r="MJF118" s="99"/>
      <c r="MJG118" s="99"/>
      <c r="MJH118" s="99"/>
      <c r="MJI118" s="99"/>
      <c r="MJJ118" s="99"/>
      <c r="MJK118" s="99"/>
      <c r="MJL118" s="99"/>
      <c r="MJM118" s="99"/>
      <c r="MJN118" s="99"/>
      <c r="MJO118" s="99"/>
      <c r="MJP118" s="99"/>
      <c r="MJQ118" s="99"/>
      <c r="MJR118" s="99"/>
      <c r="MJS118" s="99"/>
      <c r="MJT118" s="99"/>
      <c r="MJU118" s="99"/>
      <c r="MJV118" s="99"/>
      <c r="MJW118" s="99"/>
      <c r="MJX118" s="99"/>
      <c r="MJY118" s="99"/>
      <c r="MJZ118" s="99"/>
      <c r="MKA118" s="99"/>
      <c r="MKB118" s="99"/>
      <c r="MKC118" s="99"/>
      <c r="MKD118" s="99"/>
      <c r="MKE118" s="99"/>
      <c r="MKF118" s="99"/>
      <c r="MKG118" s="99"/>
      <c r="MKH118" s="99"/>
      <c r="MKI118" s="99"/>
      <c r="MKJ118" s="99"/>
      <c r="MKK118" s="99"/>
      <c r="MKL118" s="99"/>
      <c r="MKM118" s="99"/>
      <c r="MKN118" s="99"/>
      <c r="MKO118" s="99"/>
      <c r="MKP118" s="99"/>
      <c r="MKQ118" s="99"/>
      <c r="MKR118" s="99"/>
      <c r="MKS118" s="99"/>
      <c r="MKT118" s="99"/>
      <c r="MKU118" s="99"/>
      <c r="MKV118" s="99"/>
      <c r="MKW118" s="99"/>
      <c r="MKX118" s="99"/>
      <c r="MKY118" s="99"/>
      <c r="MKZ118" s="99"/>
      <c r="MLA118" s="99"/>
      <c r="MLB118" s="99"/>
      <c r="MLC118" s="99"/>
      <c r="MLD118" s="99"/>
      <c r="MLE118" s="99"/>
      <c r="MLF118" s="99"/>
      <c r="MLG118" s="99"/>
      <c r="MLH118" s="99"/>
      <c r="MLI118" s="99"/>
      <c r="MLJ118" s="99"/>
      <c r="MLK118" s="99"/>
      <c r="MLL118" s="99"/>
      <c r="MLM118" s="99"/>
      <c r="MLN118" s="99"/>
      <c r="MLO118" s="99"/>
      <c r="MLP118" s="99"/>
      <c r="MLQ118" s="99"/>
      <c r="MLR118" s="99"/>
      <c r="MLS118" s="99"/>
      <c r="MLT118" s="99"/>
      <c r="MLU118" s="99"/>
      <c r="MLV118" s="99"/>
      <c r="MLW118" s="99"/>
      <c r="MLX118" s="99"/>
      <c r="MLY118" s="99"/>
      <c r="MLZ118" s="99"/>
      <c r="MMA118" s="99"/>
      <c r="MMB118" s="99"/>
      <c r="MMC118" s="99"/>
      <c r="MMD118" s="99"/>
      <c r="MME118" s="99"/>
      <c r="MMF118" s="99"/>
      <c r="MMG118" s="99"/>
      <c r="MMH118" s="99"/>
      <c r="MMI118" s="99"/>
      <c r="MMJ118" s="99"/>
      <c r="MMK118" s="99"/>
      <c r="MML118" s="99"/>
      <c r="MMM118" s="99"/>
      <c r="MMN118" s="99"/>
      <c r="MMO118" s="99"/>
      <c r="MMP118" s="99"/>
      <c r="MMQ118" s="99"/>
      <c r="MMR118" s="99"/>
      <c r="MMS118" s="99"/>
      <c r="MMT118" s="99"/>
      <c r="MMU118" s="99"/>
      <c r="MMV118" s="99"/>
      <c r="MMW118" s="99"/>
      <c r="MMX118" s="99"/>
      <c r="MMY118" s="99"/>
      <c r="MMZ118" s="99"/>
      <c r="MNA118" s="99"/>
      <c r="MNB118" s="99"/>
      <c r="MNC118" s="99"/>
      <c r="MND118" s="99"/>
      <c r="MNE118" s="99"/>
      <c r="MNF118" s="99"/>
      <c r="MNG118" s="99"/>
      <c r="MNH118" s="99"/>
      <c r="MNI118" s="99"/>
      <c r="MNJ118" s="99"/>
      <c r="MNK118" s="99"/>
      <c r="MNL118" s="99"/>
      <c r="MNM118" s="99"/>
      <c r="MNN118" s="99"/>
      <c r="MNO118" s="99"/>
      <c r="MNP118" s="99"/>
      <c r="MNQ118" s="99"/>
      <c r="MNR118" s="99"/>
      <c r="MNS118" s="99"/>
      <c r="MNT118" s="99"/>
      <c r="MNU118" s="99"/>
      <c r="MNV118" s="99"/>
      <c r="MNW118" s="99"/>
      <c r="MNX118" s="99"/>
      <c r="MNY118" s="99"/>
      <c r="MNZ118" s="99"/>
      <c r="MOA118" s="99"/>
      <c r="MOB118" s="99"/>
      <c r="MOC118" s="99"/>
      <c r="MOD118" s="99"/>
      <c r="MOE118" s="99"/>
      <c r="MOF118" s="99"/>
      <c r="MOG118" s="99"/>
      <c r="MOH118" s="99"/>
      <c r="MOI118" s="99"/>
      <c r="MOJ118" s="99"/>
      <c r="MOK118" s="99"/>
      <c r="MOL118" s="99"/>
      <c r="MOM118" s="99"/>
      <c r="MON118" s="99"/>
      <c r="MOO118" s="99"/>
      <c r="MOP118" s="99"/>
      <c r="MOQ118" s="99"/>
      <c r="MOR118" s="99"/>
      <c r="MOS118" s="99"/>
      <c r="MOT118" s="99"/>
      <c r="MOU118" s="99"/>
      <c r="MOV118" s="99"/>
      <c r="MOW118" s="99"/>
      <c r="MOX118" s="99"/>
      <c r="MOY118" s="99"/>
      <c r="MOZ118" s="99"/>
      <c r="MPA118" s="99"/>
      <c r="MPB118" s="99"/>
      <c r="MPC118" s="99"/>
      <c r="MPD118" s="99"/>
      <c r="MPE118" s="99"/>
      <c r="MPF118" s="99"/>
      <c r="MPG118" s="99"/>
      <c r="MPH118" s="99"/>
      <c r="MPI118" s="99"/>
      <c r="MPJ118" s="99"/>
      <c r="MPK118" s="99"/>
      <c r="MPL118" s="99"/>
      <c r="MPM118" s="99"/>
      <c r="MPN118" s="99"/>
      <c r="MPO118" s="99"/>
      <c r="MPP118" s="99"/>
      <c r="MPQ118" s="99"/>
      <c r="MPR118" s="99"/>
      <c r="MPS118" s="99"/>
      <c r="MPT118" s="99"/>
      <c r="MPU118" s="99"/>
      <c r="MPV118" s="99"/>
      <c r="MPW118" s="99"/>
      <c r="MPX118" s="99"/>
      <c r="MPY118" s="99"/>
      <c r="MPZ118" s="99"/>
      <c r="MQA118" s="99"/>
      <c r="MQB118" s="99"/>
      <c r="MQC118" s="99"/>
      <c r="MQD118" s="99"/>
      <c r="MQE118" s="99"/>
      <c r="MQF118" s="99"/>
      <c r="MQG118" s="99"/>
      <c r="MQH118" s="99"/>
      <c r="MQI118" s="99"/>
      <c r="MQJ118" s="99"/>
      <c r="MQK118" s="99"/>
      <c r="MQL118" s="99"/>
      <c r="MQM118" s="99"/>
      <c r="MQN118" s="99"/>
      <c r="MQO118" s="99"/>
      <c r="MQP118" s="99"/>
      <c r="MQQ118" s="99"/>
      <c r="MQR118" s="99"/>
      <c r="MQS118" s="99"/>
      <c r="MQT118" s="99"/>
      <c r="MQU118" s="99"/>
      <c r="MQV118" s="99"/>
      <c r="MQW118" s="99"/>
      <c r="MQX118" s="99"/>
      <c r="MQY118" s="99"/>
      <c r="MQZ118" s="99"/>
      <c r="MRA118" s="99"/>
      <c r="MRB118" s="99"/>
      <c r="MRC118" s="99"/>
      <c r="MRD118" s="99"/>
      <c r="MRE118" s="99"/>
      <c r="MRF118" s="99"/>
      <c r="MRG118" s="99"/>
      <c r="MRH118" s="99"/>
      <c r="MRI118" s="99"/>
      <c r="MRJ118" s="99"/>
      <c r="MRK118" s="99"/>
      <c r="MRL118" s="99"/>
      <c r="MRM118" s="99"/>
      <c r="MRN118" s="99"/>
      <c r="MRO118" s="99"/>
      <c r="MRP118" s="99"/>
      <c r="MRQ118" s="99"/>
      <c r="MRR118" s="99"/>
      <c r="MRS118" s="99"/>
      <c r="MRT118" s="99"/>
      <c r="MRU118" s="99"/>
      <c r="MRV118" s="99"/>
      <c r="MRW118" s="99"/>
      <c r="MRX118" s="99"/>
      <c r="MRY118" s="99"/>
      <c r="MRZ118" s="99"/>
      <c r="MSA118" s="99"/>
      <c r="MSB118" s="99"/>
      <c r="MSC118" s="99"/>
      <c r="MSD118" s="99"/>
      <c r="MSE118" s="99"/>
      <c r="MSF118" s="99"/>
      <c r="MSG118" s="99"/>
      <c r="MSH118" s="99"/>
      <c r="MSI118" s="99"/>
      <c r="MSJ118" s="99"/>
      <c r="MSK118" s="99"/>
      <c r="MSL118" s="99"/>
      <c r="MSM118" s="99"/>
      <c r="MSN118" s="99"/>
      <c r="MSO118" s="99"/>
      <c r="MSP118" s="99"/>
      <c r="MSQ118" s="99"/>
      <c r="MSR118" s="99"/>
      <c r="MSS118" s="99"/>
      <c r="MST118" s="99"/>
      <c r="MSU118" s="99"/>
      <c r="MSV118" s="99"/>
      <c r="MSW118" s="99"/>
      <c r="MSX118" s="99"/>
      <c r="MSY118" s="99"/>
      <c r="MSZ118" s="99"/>
      <c r="MTA118" s="99"/>
      <c r="MTB118" s="99"/>
      <c r="MTC118" s="99"/>
      <c r="MTD118" s="99"/>
      <c r="MTE118" s="99"/>
      <c r="MTF118" s="99"/>
      <c r="MTG118" s="99"/>
      <c r="MTH118" s="99"/>
      <c r="MTI118" s="99"/>
      <c r="MTJ118" s="99"/>
      <c r="MTK118" s="99"/>
      <c r="MTL118" s="99"/>
      <c r="MTM118" s="99"/>
      <c r="MTN118" s="99"/>
      <c r="MTO118" s="99"/>
      <c r="MTP118" s="99"/>
      <c r="MTQ118" s="99"/>
      <c r="MTR118" s="99"/>
      <c r="MTS118" s="99"/>
      <c r="MTT118" s="99"/>
      <c r="MTU118" s="99"/>
      <c r="MTV118" s="99"/>
      <c r="MTW118" s="99"/>
      <c r="MTX118" s="99"/>
      <c r="MTY118" s="99"/>
      <c r="MTZ118" s="99"/>
      <c r="MUA118" s="99"/>
      <c r="MUB118" s="99"/>
      <c r="MUC118" s="99"/>
      <c r="MUD118" s="99"/>
      <c r="MUE118" s="99"/>
      <c r="MUF118" s="99"/>
      <c r="MUG118" s="99"/>
      <c r="MUH118" s="99"/>
      <c r="MUI118" s="99"/>
      <c r="MUJ118" s="99"/>
      <c r="MUK118" s="99"/>
      <c r="MUL118" s="99"/>
      <c r="MUM118" s="99"/>
      <c r="MUN118" s="99"/>
      <c r="MUO118" s="99"/>
      <c r="MUP118" s="99"/>
      <c r="MUQ118" s="99"/>
      <c r="MUR118" s="99"/>
      <c r="MUS118" s="99"/>
      <c r="MUT118" s="99"/>
      <c r="MUU118" s="99"/>
      <c r="MUV118" s="99"/>
      <c r="MUW118" s="99"/>
      <c r="MUX118" s="99"/>
      <c r="MUY118" s="99"/>
      <c r="MUZ118" s="99"/>
      <c r="MVA118" s="99"/>
      <c r="MVB118" s="99"/>
      <c r="MVC118" s="99"/>
      <c r="MVD118" s="99"/>
      <c r="MVE118" s="99"/>
      <c r="MVF118" s="99"/>
      <c r="MVG118" s="99"/>
      <c r="MVH118" s="99"/>
      <c r="MVI118" s="99"/>
      <c r="MVJ118" s="99"/>
      <c r="MVK118" s="99"/>
      <c r="MVL118" s="99"/>
      <c r="MVM118" s="99"/>
      <c r="MVN118" s="99"/>
      <c r="MVO118" s="99"/>
      <c r="MVP118" s="99"/>
      <c r="MVQ118" s="99"/>
      <c r="MVR118" s="99"/>
      <c r="MVS118" s="99"/>
      <c r="MVT118" s="99"/>
      <c r="MVU118" s="99"/>
      <c r="MVV118" s="99"/>
      <c r="MVW118" s="99"/>
      <c r="MVX118" s="99"/>
      <c r="MVY118" s="99"/>
      <c r="MVZ118" s="99"/>
      <c r="MWA118" s="99"/>
      <c r="MWB118" s="99"/>
      <c r="MWC118" s="99"/>
      <c r="MWD118" s="99"/>
      <c r="MWE118" s="99"/>
      <c r="MWF118" s="99"/>
      <c r="MWG118" s="99"/>
      <c r="MWH118" s="99"/>
      <c r="MWI118" s="99"/>
      <c r="MWJ118" s="99"/>
      <c r="MWK118" s="99"/>
      <c r="MWL118" s="99"/>
      <c r="MWM118" s="99"/>
      <c r="MWN118" s="99"/>
      <c r="MWO118" s="99"/>
      <c r="MWP118" s="99"/>
      <c r="MWQ118" s="99"/>
      <c r="MWR118" s="99"/>
      <c r="MWS118" s="99"/>
      <c r="MWT118" s="99"/>
      <c r="MWU118" s="99"/>
      <c r="MWV118" s="99"/>
      <c r="MWW118" s="99"/>
      <c r="MWX118" s="99"/>
      <c r="MWY118" s="99"/>
      <c r="MWZ118" s="99"/>
      <c r="MXA118" s="99"/>
      <c r="MXB118" s="99"/>
      <c r="MXC118" s="99"/>
      <c r="MXD118" s="99"/>
      <c r="MXE118" s="99"/>
      <c r="MXF118" s="99"/>
      <c r="MXG118" s="99"/>
      <c r="MXH118" s="99"/>
      <c r="MXI118" s="99"/>
      <c r="MXJ118" s="99"/>
      <c r="MXK118" s="99"/>
      <c r="MXL118" s="99"/>
      <c r="MXM118" s="99"/>
      <c r="MXN118" s="99"/>
      <c r="MXO118" s="99"/>
      <c r="MXP118" s="99"/>
      <c r="MXQ118" s="99"/>
      <c r="MXR118" s="99"/>
      <c r="MXS118" s="99"/>
      <c r="MXT118" s="99"/>
      <c r="MXU118" s="99"/>
      <c r="MXV118" s="99"/>
      <c r="MXW118" s="99"/>
      <c r="MXX118" s="99"/>
      <c r="MXY118" s="99"/>
      <c r="MXZ118" s="99"/>
      <c r="MYA118" s="99"/>
      <c r="MYB118" s="99"/>
      <c r="MYC118" s="99"/>
      <c r="MYD118" s="99"/>
      <c r="MYE118" s="99"/>
      <c r="MYF118" s="99"/>
      <c r="MYG118" s="99"/>
      <c r="MYH118" s="99"/>
      <c r="MYI118" s="99"/>
      <c r="MYJ118" s="99"/>
      <c r="MYK118" s="99"/>
      <c r="MYL118" s="99"/>
      <c r="MYM118" s="99"/>
      <c r="MYN118" s="99"/>
      <c r="MYO118" s="99"/>
      <c r="MYP118" s="99"/>
      <c r="MYQ118" s="99"/>
      <c r="MYR118" s="99"/>
      <c r="MYS118" s="99"/>
      <c r="MYT118" s="99"/>
      <c r="MYU118" s="99"/>
      <c r="MYV118" s="99"/>
      <c r="MYW118" s="99"/>
      <c r="MYX118" s="99"/>
      <c r="MYY118" s="99"/>
      <c r="MYZ118" s="99"/>
      <c r="MZA118" s="99"/>
      <c r="MZB118" s="99"/>
      <c r="MZC118" s="99"/>
      <c r="MZD118" s="99"/>
      <c r="MZE118" s="99"/>
      <c r="MZF118" s="99"/>
      <c r="MZG118" s="99"/>
      <c r="MZH118" s="99"/>
      <c r="MZI118" s="99"/>
      <c r="MZJ118" s="99"/>
      <c r="MZK118" s="99"/>
      <c r="MZL118" s="99"/>
      <c r="MZM118" s="99"/>
      <c r="MZN118" s="99"/>
      <c r="MZO118" s="99"/>
      <c r="MZP118" s="99"/>
      <c r="MZQ118" s="99"/>
      <c r="MZR118" s="99"/>
      <c r="MZS118" s="99"/>
      <c r="MZT118" s="99"/>
      <c r="MZU118" s="99"/>
      <c r="MZV118" s="99"/>
      <c r="MZW118" s="99"/>
      <c r="MZX118" s="99"/>
      <c r="MZY118" s="99"/>
      <c r="MZZ118" s="99"/>
      <c r="NAA118" s="99"/>
      <c r="NAB118" s="99"/>
      <c r="NAC118" s="99"/>
      <c r="NAD118" s="99"/>
      <c r="NAE118" s="99"/>
      <c r="NAF118" s="99"/>
      <c r="NAG118" s="99"/>
      <c r="NAH118" s="99"/>
      <c r="NAI118" s="99"/>
      <c r="NAJ118" s="99"/>
      <c r="NAK118" s="99"/>
      <c r="NAL118" s="99"/>
      <c r="NAM118" s="99"/>
      <c r="NAN118" s="99"/>
      <c r="NAO118" s="99"/>
      <c r="NAP118" s="99"/>
      <c r="NAQ118" s="99"/>
      <c r="NAR118" s="99"/>
      <c r="NAS118" s="99"/>
      <c r="NAT118" s="99"/>
      <c r="NAU118" s="99"/>
      <c r="NAV118" s="99"/>
      <c r="NAW118" s="99"/>
      <c r="NAX118" s="99"/>
      <c r="NAY118" s="99"/>
      <c r="NAZ118" s="99"/>
      <c r="NBA118" s="99"/>
      <c r="NBB118" s="99"/>
      <c r="NBC118" s="99"/>
      <c r="NBD118" s="99"/>
      <c r="NBE118" s="99"/>
      <c r="NBF118" s="99"/>
      <c r="NBG118" s="99"/>
      <c r="NBH118" s="99"/>
      <c r="NBI118" s="99"/>
      <c r="NBJ118" s="99"/>
      <c r="NBK118" s="99"/>
      <c r="NBL118" s="99"/>
      <c r="NBM118" s="99"/>
      <c r="NBN118" s="99"/>
      <c r="NBO118" s="99"/>
      <c r="NBP118" s="99"/>
      <c r="NBQ118" s="99"/>
      <c r="NBR118" s="99"/>
      <c r="NBS118" s="99"/>
      <c r="NBT118" s="99"/>
      <c r="NBU118" s="99"/>
      <c r="NBV118" s="99"/>
      <c r="NBW118" s="99"/>
      <c r="NBX118" s="99"/>
      <c r="NBY118" s="99"/>
      <c r="NBZ118" s="99"/>
      <c r="NCA118" s="99"/>
      <c r="NCB118" s="99"/>
      <c r="NCC118" s="99"/>
      <c r="NCD118" s="99"/>
      <c r="NCE118" s="99"/>
      <c r="NCF118" s="99"/>
      <c r="NCG118" s="99"/>
      <c r="NCH118" s="99"/>
      <c r="NCI118" s="99"/>
      <c r="NCJ118" s="99"/>
      <c r="NCK118" s="99"/>
      <c r="NCL118" s="99"/>
      <c r="NCM118" s="99"/>
      <c r="NCN118" s="99"/>
      <c r="NCO118" s="99"/>
      <c r="NCP118" s="99"/>
      <c r="NCQ118" s="99"/>
      <c r="NCR118" s="99"/>
      <c r="NCS118" s="99"/>
      <c r="NCT118" s="99"/>
      <c r="NCU118" s="99"/>
      <c r="NCV118" s="99"/>
      <c r="NCW118" s="99"/>
      <c r="NCX118" s="99"/>
      <c r="NCY118" s="99"/>
      <c r="NCZ118" s="99"/>
      <c r="NDA118" s="99"/>
      <c r="NDB118" s="99"/>
      <c r="NDC118" s="99"/>
      <c r="NDD118" s="99"/>
      <c r="NDE118" s="99"/>
      <c r="NDF118" s="99"/>
      <c r="NDG118" s="99"/>
      <c r="NDH118" s="99"/>
      <c r="NDI118" s="99"/>
      <c r="NDJ118" s="99"/>
      <c r="NDK118" s="99"/>
      <c r="NDL118" s="99"/>
      <c r="NDM118" s="99"/>
      <c r="NDN118" s="99"/>
      <c r="NDO118" s="99"/>
      <c r="NDP118" s="99"/>
      <c r="NDQ118" s="99"/>
      <c r="NDR118" s="99"/>
      <c r="NDS118" s="99"/>
      <c r="NDT118" s="99"/>
      <c r="NDU118" s="99"/>
      <c r="NDV118" s="99"/>
      <c r="NDW118" s="99"/>
      <c r="NDX118" s="99"/>
      <c r="NDY118" s="99"/>
      <c r="NDZ118" s="99"/>
      <c r="NEA118" s="99"/>
      <c r="NEB118" s="99"/>
      <c r="NEC118" s="99"/>
      <c r="NED118" s="99"/>
      <c r="NEE118" s="99"/>
      <c r="NEF118" s="99"/>
      <c r="NEG118" s="99"/>
      <c r="NEH118" s="99"/>
      <c r="NEI118" s="99"/>
      <c r="NEJ118" s="99"/>
      <c r="NEK118" s="99"/>
      <c r="NEL118" s="99"/>
      <c r="NEM118" s="99"/>
      <c r="NEN118" s="99"/>
      <c r="NEO118" s="99"/>
      <c r="NEP118" s="99"/>
      <c r="NEQ118" s="99"/>
      <c r="NER118" s="99"/>
      <c r="NES118" s="99"/>
      <c r="NET118" s="99"/>
      <c r="NEU118" s="99"/>
      <c r="NEV118" s="99"/>
      <c r="NEW118" s="99"/>
      <c r="NEX118" s="99"/>
      <c r="NEY118" s="99"/>
      <c r="NEZ118" s="99"/>
      <c r="NFA118" s="99"/>
      <c r="NFB118" s="99"/>
      <c r="NFC118" s="99"/>
      <c r="NFD118" s="99"/>
      <c r="NFE118" s="99"/>
      <c r="NFF118" s="99"/>
      <c r="NFG118" s="99"/>
      <c r="NFH118" s="99"/>
      <c r="NFI118" s="99"/>
      <c r="NFJ118" s="99"/>
      <c r="NFK118" s="99"/>
      <c r="NFL118" s="99"/>
      <c r="NFM118" s="99"/>
      <c r="NFN118" s="99"/>
      <c r="NFO118" s="99"/>
      <c r="NFP118" s="99"/>
      <c r="NFQ118" s="99"/>
      <c r="NFR118" s="99"/>
      <c r="NFS118" s="99"/>
      <c r="NFT118" s="99"/>
      <c r="NFU118" s="99"/>
      <c r="NFV118" s="99"/>
      <c r="NFW118" s="99"/>
      <c r="NFX118" s="99"/>
      <c r="NFY118" s="99"/>
      <c r="NFZ118" s="99"/>
      <c r="NGA118" s="99"/>
      <c r="NGB118" s="99"/>
      <c r="NGC118" s="99"/>
      <c r="NGD118" s="99"/>
      <c r="NGE118" s="99"/>
      <c r="NGF118" s="99"/>
      <c r="NGG118" s="99"/>
      <c r="NGH118" s="99"/>
      <c r="NGI118" s="99"/>
      <c r="NGJ118" s="99"/>
      <c r="NGK118" s="99"/>
      <c r="NGL118" s="99"/>
      <c r="NGM118" s="99"/>
      <c r="NGN118" s="99"/>
      <c r="NGO118" s="99"/>
      <c r="NGP118" s="99"/>
      <c r="NGQ118" s="99"/>
      <c r="NGR118" s="99"/>
      <c r="NGS118" s="99"/>
      <c r="NGT118" s="99"/>
      <c r="NGU118" s="99"/>
      <c r="NGV118" s="99"/>
      <c r="NGW118" s="99"/>
      <c r="NGX118" s="99"/>
      <c r="NGY118" s="99"/>
      <c r="NGZ118" s="99"/>
      <c r="NHA118" s="99"/>
      <c r="NHB118" s="99"/>
      <c r="NHC118" s="99"/>
      <c r="NHD118" s="99"/>
      <c r="NHE118" s="99"/>
      <c r="NHF118" s="99"/>
      <c r="NHG118" s="99"/>
      <c r="NHH118" s="99"/>
      <c r="NHI118" s="99"/>
      <c r="NHJ118" s="99"/>
      <c r="NHK118" s="99"/>
      <c r="NHL118" s="99"/>
      <c r="NHM118" s="99"/>
      <c r="NHN118" s="99"/>
      <c r="NHO118" s="99"/>
      <c r="NHP118" s="99"/>
      <c r="NHQ118" s="99"/>
      <c r="NHR118" s="99"/>
      <c r="NHS118" s="99"/>
      <c r="NHT118" s="99"/>
      <c r="NHU118" s="99"/>
      <c r="NHV118" s="99"/>
      <c r="NHW118" s="99"/>
      <c r="NHX118" s="99"/>
      <c r="NHY118" s="99"/>
      <c r="NHZ118" s="99"/>
      <c r="NIA118" s="99"/>
      <c r="NIB118" s="99"/>
      <c r="NIC118" s="99"/>
      <c r="NID118" s="99"/>
      <c r="NIE118" s="99"/>
      <c r="NIF118" s="99"/>
      <c r="NIG118" s="99"/>
      <c r="NIH118" s="99"/>
      <c r="NII118" s="99"/>
      <c r="NIJ118" s="99"/>
      <c r="NIK118" s="99"/>
      <c r="NIL118" s="99"/>
      <c r="NIM118" s="99"/>
      <c r="NIN118" s="99"/>
      <c r="NIO118" s="99"/>
      <c r="NIP118" s="99"/>
      <c r="NIQ118" s="99"/>
      <c r="NIR118" s="99"/>
      <c r="NIS118" s="99"/>
      <c r="NIT118" s="99"/>
      <c r="NIU118" s="99"/>
      <c r="NIV118" s="99"/>
      <c r="NIW118" s="99"/>
      <c r="NIX118" s="99"/>
      <c r="NIY118" s="99"/>
      <c r="NIZ118" s="99"/>
      <c r="NJA118" s="99"/>
      <c r="NJB118" s="99"/>
      <c r="NJC118" s="99"/>
      <c r="NJD118" s="99"/>
      <c r="NJE118" s="99"/>
      <c r="NJF118" s="99"/>
      <c r="NJG118" s="99"/>
      <c r="NJH118" s="99"/>
      <c r="NJI118" s="99"/>
      <c r="NJJ118" s="99"/>
      <c r="NJK118" s="99"/>
      <c r="NJL118" s="99"/>
      <c r="NJM118" s="99"/>
      <c r="NJN118" s="99"/>
      <c r="NJO118" s="99"/>
      <c r="NJP118" s="99"/>
      <c r="NJQ118" s="99"/>
      <c r="NJR118" s="99"/>
      <c r="NJS118" s="99"/>
      <c r="NJT118" s="99"/>
      <c r="NJU118" s="99"/>
      <c r="NJV118" s="99"/>
      <c r="NJW118" s="99"/>
      <c r="NJX118" s="99"/>
      <c r="NJY118" s="99"/>
      <c r="NJZ118" s="99"/>
      <c r="NKA118" s="99"/>
      <c r="NKB118" s="99"/>
      <c r="NKC118" s="99"/>
      <c r="NKD118" s="99"/>
      <c r="NKE118" s="99"/>
      <c r="NKF118" s="99"/>
      <c r="NKG118" s="99"/>
      <c r="NKH118" s="99"/>
      <c r="NKI118" s="99"/>
      <c r="NKJ118" s="99"/>
      <c r="NKK118" s="99"/>
      <c r="NKL118" s="99"/>
      <c r="NKM118" s="99"/>
      <c r="NKN118" s="99"/>
      <c r="NKO118" s="99"/>
      <c r="NKP118" s="99"/>
      <c r="NKQ118" s="99"/>
      <c r="NKR118" s="99"/>
      <c r="NKS118" s="99"/>
      <c r="NKT118" s="99"/>
      <c r="NKU118" s="99"/>
      <c r="NKV118" s="99"/>
      <c r="NKW118" s="99"/>
      <c r="NKX118" s="99"/>
      <c r="NKY118" s="99"/>
      <c r="NKZ118" s="99"/>
      <c r="NLA118" s="99"/>
      <c r="NLB118" s="99"/>
      <c r="NLC118" s="99"/>
      <c r="NLD118" s="99"/>
      <c r="NLE118" s="99"/>
      <c r="NLF118" s="99"/>
      <c r="NLG118" s="99"/>
      <c r="NLH118" s="99"/>
      <c r="NLI118" s="99"/>
      <c r="NLJ118" s="99"/>
      <c r="NLK118" s="99"/>
      <c r="NLL118" s="99"/>
      <c r="NLM118" s="99"/>
      <c r="NLN118" s="99"/>
      <c r="NLO118" s="99"/>
      <c r="NLP118" s="99"/>
      <c r="NLQ118" s="99"/>
      <c r="NLR118" s="99"/>
      <c r="NLS118" s="99"/>
      <c r="NLT118" s="99"/>
      <c r="NLU118" s="99"/>
      <c r="NLV118" s="99"/>
      <c r="NLW118" s="99"/>
      <c r="NLX118" s="99"/>
      <c r="NLY118" s="99"/>
      <c r="NLZ118" s="99"/>
      <c r="NMA118" s="99"/>
      <c r="NMB118" s="99"/>
      <c r="NMC118" s="99"/>
      <c r="NMD118" s="99"/>
      <c r="NME118" s="99"/>
      <c r="NMF118" s="99"/>
      <c r="NMG118" s="99"/>
      <c r="NMH118" s="99"/>
      <c r="NMI118" s="99"/>
      <c r="NMJ118" s="99"/>
      <c r="NMK118" s="99"/>
      <c r="NML118" s="99"/>
      <c r="NMM118" s="99"/>
      <c r="NMN118" s="99"/>
      <c r="NMO118" s="99"/>
      <c r="NMP118" s="99"/>
      <c r="NMQ118" s="99"/>
      <c r="NMR118" s="99"/>
      <c r="NMS118" s="99"/>
      <c r="NMT118" s="99"/>
      <c r="NMU118" s="99"/>
      <c r="NMV118" s="99"/>
      <c r="NMW118" s="99"/>
      <c r="NMX118" s="99"/>
      <c r="NMY118" s="99"/>
      <c r="NMZ118" s="99"/>
      <c r="NNA118" s="99"/>
      <c r="NNB118" s="99"/>
      <c r="NNC118" s="99"/>
      <c r="NND118" s="99"/>
      <c r="NNE118" s="99"/>
      <c r="NNF118" s="99"/>
      <c r="NNG118" s="99"/>
      <c r="NNH118" s="99"/>
      <c r="NNI118" s="99"/>
      <c r="NNJ118" s="99"/>
      <c r="NNK118" s="99"/>
      <c r="NNL118" s="99"/>
      <c r="NNM118" s="99"/>
      <c r="NNN118" s="99"/>
      <c r="NNO118" s="99"/>
      <c r="NNP118" s="99"/>
      <c r="NNQ118" s="99"/>
      <c r="NNR118" s="99"/>
      <c r="NNS118" s="99"/>
      <c r="NNT118" s="99"/>
      <c r="NNU118" s="99"/>
      <c r="NNV118" s="99"/>
      <c r="NNW118" s="99"/>
      <c r="NNX118" s="99"/>
      <c r="NNY118" s="99"/>
      <c r="NNZ118" s="99"/>
      <c r="NOA118" s="99"/>
      <c r="NOB118" s="99"/>
      <c r="NOC118" s="99"/>
      <c r="NOD118" s="99"/>
      <c r="NOE118" s="99"/>
      <c r="NOF118" s="99"/>
      <c r="NOG118" s="99"/>
      <c r="NOH118" s="99"/>
      <c r="NOI118" s="99"/>
      <c r="NOJ118" s="99"/>
      <c r="NOK118" s="99"/>
      <c r="NOL118" s="99"/>
      <c r="NOM118" s="99"/>
      <c r="NON118" s="99"/>
      <c r="NOO118" s="99"/>
      <c r="NOP118" s="99"/>
      <c r="NOQ118" s="99"/>
      <c r="NOR118" s="99"/>
      <c r="NOS118" s="99"/>
      <c r="NOT118" s="99"/>
      <c r="NOU118" s="99"/>
      <c r="NOV118" s="99"/>
      <c r="NOW118" s="99"/>
      <c r="NOX118" s="99"/>
      <c r="NOY118" s="99"/>
      <c r="NOZ118" s="99"/>
      <c r="NPA118" s="99"/>
      <c r="NPB118" s="99"/>
      <c r="NPC118" s="99"/>
      <c r="NPD118" s="99"/>
      <c r="NPE118" s="99"/>
      <c r="NPF118" s="99"/>
      <c r="NPG118" s="99"/>
      <c r="NPH118" s="99"/>
      <c r="NPI118" s="99"/>
      <c r="NPJ118" s="99"/>
      <c r="NPK118" s="99"/>
      <c r="NPL118" s="99"/>
      <c r="NPM118" s="99"/>
      <c r="NPN118" s="99"/>
      <c r="NPO118" s="99"/>
      <c r="NPP118" s="99"/>
      <c r="NPQ118" s="99"/>
      <c r="NPR118" s="99"/>
      <c r="NPS118" s="99"/>
      <c r="NPT118" s="99"/>
      <c r="NPU118" s="99"/>
      <c r="NPV118" s="99"/>
      <c r="NPW118" s="99"/>
      <c r="NPX118" s="99"/>
      <c r="NPY118" s="99"/>
      <c r="NPZ118" s="99"/>
      <c r="NQA118" s="99"/>
      <c r="NQB118" s="99"/>
      <c r="NQC118" s="99"/>
      <c r="NQD118" s="99"/>
      <c r="NQE118" s="99"/>
      <c r="NQF118" s="99"/>
      <c r="NQG118" s="99"/>
      <c r="NQH118" s="99"/>
      <c r="NQI118" s="99"/>
      <c r="NQJ118" s="99"/>
      <c r="NQK118" s="99"/>
      <c r="NQL118" s="99"/>
      <c r="NQM118" s="99"/>
      <c r="NQN118" s="99"/>
      <c r="NQO118" s="99"/>
      <c r="NQP118" s="99"/>
      <c r="NQQ118" s="99"/>
      <c r="NQR118" s="99"/>
      <c r="NQS118" s="99"/>
      <c r="NQT118" s="99"/>
      <c r="NQU118" s="99"/>
      <c r="NQV118" s="99"/>
      <c r="NQW118" s="99"/>
      <c r="NQX118" s="99"/>
      <c r="NQY118" s="99"/>
      <c r="NQZ118" s="99"/>
      <c r="NRA118" s="99"/>
      <c r="NRB118" s="99"/>
      <c r="NRC118" s="99"/>
      <c r="NRD118" s="99"/>
      <c r="NRE118" s="99"/>
      <c r="NRF118" s="99"/>
      <c r="NRG118" s="99"/>
      <c r="NRH118" s="99"/>
      <c r="NRI118" s="99"/>
      <c r="NRJ118" s="99"/>
      <c r="NRK118" s="99"/>
      <c r="NRL118" s="99"/>
      <c r="NRM118" s="99"/>
      <c r="NRN118" s="99"/>
      <c r="NRO118" s="99"/>
      <c r="NRP118" s="99"/>
      <c r="NRQ118" s="99"/>
      <c r="NRR118" s="99"/>
      <c r="NRS118" s="99"/>
      <c r="NRT118" s="99"/>
      <c r="NRU118" s="99"/>
      <c r="NRV118" s="99"/>
      <c r="NRW118" s="99"/>
      <c r="NRX118" s="99"/>
      <c r="NRY118" s="99"/>
      <c r="NRZ118" s="99"/>
      <c r="NSA118" s="99"/>
      <c r="NSB118" s="99"/>
      <c r="NSC118" s="99"/>
      <c r="NSD118" s="99"/>
      <c r="NSE118" s="99"/>
      <c r="NSF118" s="99"/>
      <c r="NSG118" s="99"/>
      <c r="NSH118" s="99"/>
      <c r="NSI118" s="99"/>
      <c r="NSJ118" s="99"/>
      <c r="NSK118" s="99"/>
      <c r="NSL118" s="99"/>
      <c r="NSM118" s="99"/>
      <c r="NSN118" s="99"/>
      <c r="NSO118" s="99"/>
      <c r="NSP118" s="99"/>
      <c r="NSQ118" s="99"/>
      <c r="NSR118" s="99"/>
      <c r="NSS118" s="99"/>
      <c r="NST118" s="99"/>
      <c r="NSU118" s="99"/>
      <c r="NSV118" s="99"/>
      <c r="NSW118" s="99"/>
      <c r="NSX118" s="99"/>
      <c r="NSY118" s="99"/>
      <c r="NSZ118" s="99"/>
      <c r="NTA118" s="99"/>
      <c r="NTB118" s="99"/>
      <c r="NTC118" s="99"/>
      <c r="NTD118" s="99"/>
      <c r="NTE118" s="99"/>
      <c r="NTF118" s="99"/>
      <c r="NTG118" s="99"/>
      <c r="NTH118" s="99"/>
      <c r="NTI118" s="99"/>
      <c r="NTJ118" s="99"/>
      <c r="NTK118" s="99"/>
      <c r="NTL118" s="99"/>
      <c r="NTM118" s="99"/>
      <c r="NTN118" s="99"/>
      <c r="NTO118" s="99"/>
      <c r="NTP118" s="99"/>
      <c r="NTQ118" s="99"/>
      <c r="NTR118" s="99"/>
      <c r="NTS118" s="99"/>
      <c r="NTT118" s="99"/>
      <c r="NTU118" s="99"/>
      <c r="NTV118" s="99"/>
      <c r="NTW118" s="99"/>
      <c r="NTX118" s="99"/>
      <c r="NTY118" s="99"/>
      <c r="NTZ118" s="99"/>
      <c r="NUA118" s="99"/>
      <c r="NUB118" s="99"/>
      <c r="NUC118" s="99"/>
      <c r="NUD118" s="99"/>
      <c r="NUE118" s="99"/>
      <c r="NUF118" s="99"/>
      <c r="NUG118" s="99"/>
      <c r="NUH118" s="99"/>
      <c r="NUI118" s="99"/>
      <c r="NUJ118" s="99"/>
      <c r="NUK118" s="99"/>
      <c r="NUL118" s="99"/>
      <c r="NUM118" s="99"/>
      <c r="NUN118" s="99"/>
      <c r="NUO118" s="99"/>
      <c r="NUP118" s="99"/>
      <c r="NUQ118" s="99"/>
      <c r="NUR118" s="99"/>
      <c r="NUS118" s="99"/>
      <c r="NUT118" s="99"/>
      <c r="NUU118" s="99"/>
      <c r="NUV118" s="99"/>
      <c r="NUW118" s="99"/>
      <c r="NUX118" s="99"/>
      <c r="NUY118" s="99"/>
      <c r="NUZ118" s="99"/>
      <c r="NVA118" s="99"/>
      <c r="NVB118" s="99"/>
      <c r="NVC118" s="99"/>
      <c r="NVD118" s="99"/>
      <c r="NVE118" s="99"/>
      <c r="NVF118" s="99"/>
      <c r="NVG118" s="99"/>
      <c r="NVH118" s="99"/>
      <c r="NVI118" s="99"/>
      <c r="NVJ118" s="99"/>
      <c r="NVK118" s="99"/>
      <c r="NVL118" s="99"/>
      <c r="NVM118" s="99"/>
      <c r="NVN118" s="99"/>
      <c r="NVO118" s="99"/>
      <c r="NVP118" s="99"/>
      <c r="NVQ118" s="99"/>
      <c r="NVR118" s="99"/>
      <c r="NVS118" s="99"/>
      <c r="NVT118" s="99"/>
      <c r="NVU118" s="99"/>
      <c r="NVV118" s="99"/>
      <c r="NVW118" s="99"/>
      <c r="NVX118" s="99"/>
      <c r="NVY118" s="99"/>
      <c r="NVZ118" s="99"/>
      <c r="NWA118" s="99"/>
      <c r="NWB118" s="99"/>
      <c r="NWC118" s="99"/>
      <c r="NWD118" s="99"/>
      <c r="NWE118" s="99"/>
      <c r="NWF118" s="99"/>
      <c r="NWG118" s="99"/>
      <c r="NWH118" s="99"/>
      <c r="NWI118" s="99"/>
      <c r="NWJ118" s="99"/>
      <c r="NWK118" s="99"/>
      <c r="NWL118" s="99"/>
      <c r="NWM118" s="99"/>
      <c r="NWN118" s="99"/>
      <c r="NWO118" s="99"/>
      <c r="NWP118" s="99"/>
      <c r="NWQ118" s="99"/>
      <c r="NWR118" s="99"/>
      <c r="NWS118" s="99"/>
      <c r="NWT118" s="99"/>
      <c r="NWU118" s="99"/>
      <c r="NWV118" s="99"/>
      <c r="NWW118" s="99"/>
      <c r="NWX118" s="99"/>
      <c r="NWY118" s="99"/>
      <c r="NWZ118" s="99"/>
      <c r="NXA118" s="99"/>
      <c r="NXB118" s="99"/>
      <c r="NXC118" s="99"/>
      <c r="NXD118" s="99"/>
      <c r="NXE118" s="99"/>
      <c r="NXF118" s="99"/>
      <c r="NXG118" s="99"/>
      <c r="NXH118" s="99"/>
      <c r="NXI118" s="99"/>
      <c r="NXJ118" s="99"/>
      <c r="NXK118" s="99"/>
      <c r="NXL118" s="99"/>
      <c r="NXM118" s="99"/>
      <c r="NXN118" s="99"/>
      <c r="NXO118" s="99"/>
      <c r="NXP118" s="99"/>
      <c r="NXQ118" s="99"/>
      <c r="NXR118" s="99"/>
      <c r="NXS118" s="99"/>
      <c r="NXT118" s="99"/>
      <c r="NXU118" s="99"/>
      <c r="NXV118" s="99"/>
      <c r="NXW118" s="99"/>
      <c r="NXX118" s="99"/>
      <c r="NXY118" s="99"/>
      <c r="NXZ118" s="99"/>
      <c r="NYA118" s="99"/>
      <c r="NYB118" s="99"/>
      <c r="NYC118" s="99"/>
      <c r="NYD118" s="99"/>
      <c r="NYE118" s="99"/>
      <c r="NYF118" s="99"/>
      <c r="NYG118" s="99"/>
      <c r="NYH118" s="99"/>
      <c r="NYI118" s="99"/>
      <c r="NYJ118" s="99"/>
      <c r="NYK118" s="99"/>
      <c r="NYL118" s="99"/>
      <c r="NYM118" s="99"/>
      <c r="NYN118" s="99"/>
      <c r="NYO118" s="99"/>
      <c r="NYP118" s="99"/>
      <c r="NYQ118" s="99"/>
      <c r="NYR118" s="99"/>
      <c r="NYS118" s="99"/>
      <c r="NYT118" s="99"/>
      <c r="NYU118" s="99"/>
      <c r="NYV118" s="99"/>
      <c r="NYW118" s="99"/>
      <c r="NYX118" s="99"/>
      <c r="NYY118" s="99"/>
      <c r="NYZ118" s="99"/>
      <c r="NZA118" s="99"/>
      <c r="NZB118" s="99"/>
      <c r="NZC118" s="99"/>
      <c r="NZD118" s="99"/>
      <c r="NZE118" s="99"/>
      <c r="NZF118" s="99"/>
      <c r="NZG118" s="99"/>
      <c r="NZH118" s="99"/>
      <c r="NZI118" s="99"/>
      <c r="NZJ118" s="99"/>
      <c r="NZK118" s="99"/>
      <c r="NZL118" s="99"/>
      <c r="NZM118" s="99"/>
      <c r="NZN118" s="99"/>
      <c r="NZO118" s="99"/>
      <c r="NZP118" s="99"/>
      <c r="NZQ118" s="99"/>
      <c r="NZR118" s="99"/>
      <c r="NZS118" s="99"/>
      <c r="NZT118" s="99"/>
      <c r="NZU118" s="99"/>
      <c r="NZV118" s="99"/>
      <c r="NZW118" s="99"/>
      <c r="NZX118" s="99"/>
      <c r="NZY118" s="99"/>
      <c r="NZZ118" s="99"/>
      <c r="OAA118" s="99"/>
      <c r="OAB118" s="99"/>
      <c r="OAC118" s="99"/>
      <c r="OAD118" s="99"/>
      <c r="OAE118" s="99"/>
      <c r="OAF118" s="99"/>
      <c r="OAG118" s="99"/>
      <c r="OAH118" s="99"/>
      <c r="OAI118" s="99"/>
      <c r="OAJ118" s="99"/>
      <c r="OAK118" s="99"/>
      <c r="OAL118" s="99"/>
      <c r="OAM118" s="99"/>
      <c r="OAN118" s="99"/>
      <c r="OAO118" s="99"/>
      <c r="OAP118" s="99"/>
      <c r="OAQ118" s="99"/>
      <c r="OAR118" s="99"/>
      <c r="OAS118" s="99"/>
      <c r="OAT118" s="99"/>
      <c r="OAU118" s="99"/>
      <c r="OAV118" s="99"/>
      <c r="OAW118" s="99"/>
      <c r="OAX118" s="99"/>
      <c r="OAY118" s="99"/>
      <c r="OAZ118" s="99"/>
      <c r="OBA118" s="99"/>
      <c r="OBB118" s="99"/>
      <c r="OBC118" s="99"/>
      <c r="OBD118" s="99"/>
      <c r="OBE118" s="99"/>
      <c r="OBF118" s="99"/>
      <c r="OBG118" s="99"/>
      <c r="OBH118" s="99"/>
      <c r="OBI118" s="99"/>
      <c r="OBJ118" s="99"/>
      <c r="OBK118" s="99"/>
      <c r="OBL118" s="99"/>
      <c r="OBM118" s="99"/>
      <c r="OBN118" s="99"/>
      <c r="OBO118" s="99"/>
      <c r="OBP118" s="99"/>
      <c r="OBQ118" s="99"/>
      <c r="OBR118" s="99"/>
      <c r="OBS118" s="99"/>
      <c r="OBT118" s="99"/>
      <c r="OBU118" s="99"/>
      <c r="OBV118" s="99"/>
      <c r="OBW118" s="99"/>
      <c r="OBX118" s="99"/>
      <c r="OBY118" s="99"/>
      <c r="OBZ118" s="99"/>
      <c r="OCA118" s="99"/>
      <c r="OCB118" s="99"/>
      <c r="OCC118" s="99"/>
      <c r="OCD118" s="99"/>
      <c r="OCE118" s="99"/>
      <c r="OCF118" s="99"/>
      <c r="OCG118" s="99"/>
      <c r="OCH118" s="99"/>
      <c r="OCI118" s="99"/>
      <c r="OCJ118" s="99"/>
      <c r="OCK118" s="99"/>
      <c r="OCL118" s="99"/>
      <c r="OCM118" s="99"/>
      <c r="OCN118" s="99"/>
      <c r="OCO118" s="99"/>
      <c r="OCP118" s="99"/>
      <c r="OCQ118" s="99"/>
      <c r="OCR118" s="99"/>
      <c r="OCS118" s="99"/>
      <c r="OCT118" s="99"/>
      <c r="OCU118" s="99"/>
      <c r="OCV118" s="99"/>
      <c r="OCW118" s="99"/>
      <c r="OCX118" s="99"/>
      <c r="OCY118" s="99"/>
      <c r="OCZ118" s="99"/>
      <c r="ODA118" s="99"/>
      <c r="ODB118" s="99"/>
      <c r="ODC118" s="99"/>
      <c r="ODD118" s="99"/>
      <c r="ODE118" s="99"/>
      <c r="ODF118" s="99"/>
      <c r="ODG118" s="99"/>
      <c r="ODH118" s="99"/>
      <c r="ODI118" s="99"/>
      <c r="ODJ118" s="99"/>
      <c r="ODK118" s="99"/>
      <c r="ODL118" s="99"/>
      <c r="ODM118" s="99"/>
      <c r="ODN118" s="99"/>
      <c r="ODO118" s="99"/>
      <c r="ODP118" s="99"/>
      <c r="ODQ118" s="99"/>
      <c r="ODR118" s="99"/>
      <c r="ODS118" s="99"/>
      <c r="ODT118" s="99"/>
      <c r="ODU118" s="99"/>
      <c r="ODV118" s="99"/>
      <c r="ODW118" s="99"/>
      <c r="ODX118" s="99"/>
      <c r="ODY118" s="99"/>
      <c r="ODZ118" s="99"/>
      <c r="OEA118" s="99"/>
      <c r="OEB118" s="99"/>
      <c r="OEC118" s="99"/>
      <c r="OED118" s="99"/>
      <c r="OEE118" s="99"/>
      <c r="OEF118" s="99"/>
      <c r="OEG118" s="99"/>
      <c r="OEH118" s="99"/>
      <c r="OEI118" s="99"/>
      <c r="OEJ118" s="99"/>
      <c r="OEK118" s="99"/>
      <c r="OEL118" s="99"/>
      <c r="OEM118" s="99"/>
      <c r="OEN118" s="99"/>
      <c r="OEO118" s="99"/>
      <c r="OEP118" s="99"/>
      <c r="OEQ118" s="99"/>
      <c r="OER118" s="99"/>
      <c r="OES118" s="99"/>
      <c r="OET118" s="99"/>
      <c r="OEU118" s="99"/>
      <c r="OEV118" s="99"/>
      <c r="OEW118" s="99"/>
      <c r="OEX118" s="99"/>
      <c r="OEY118" s="99"/>
      <c r="OEZ118" s="99"/>
      <c r="OFA118" s="99"/>
      <c r="OFB118" s="99"/>
      <c r="OFC118" s="99"/>
      <c r="OFD118" s="99"/>
      <c r="OFE118" s="99"/>
      <c r="OFF118" s="99"/>
      <c r="OFG118" s="99"/>
      <c r="OFH118" s="99"/>
      <c r="OFI118" s="99"/>
      <c r="OFJ118" s="99"/>
      <c r="OFK118" s="99"/>
      <c r="OFL118" s="99"/>
      <c r="OFM118" s="99"/>
      <c r="OFN118" s="99"/>
      <c r="OFO118" s="99"/>
      <c r="OFP118" s="99"/>
      <c r="OFQ118" s="99"/>
      <c r="OFR118" s="99"/>
      <c r="OFS118" s="99"/>
      <c r="OFT118" s="99"/>
      <c r="OFU118" s="99"/>
      <c r="OFV118" s="99"/>
      <c r="OFW118" s="99"/>
      <c r="OFX118" s="99"/>
      <c r="OFY118" s="99"/>
      <c r="OFZ118" s="99"/>
      <c r="OGA118" s="99"/>
      <c r="OGB118" s="99"/>
      <c r="OGC118" s="99"/>
      <c r="OGD118" s="99"/>
      <c r="OGE118" s="99"/>
      <c r="OGF118" s="99"/>
      <c r="OGG118" s="99"/>
      <c r="OGH118" s="99"/>
      <c r="OGI118" s="99"/>
      <c r="OGJ118" s="99"/>
      <c r="OGK118" s="99"/>
      <c r="OGL118" s="99"/>
      <c r="OGM118" s="99"/>
      <c r="OGN118" s="99"/>
      <c r="OGO118" s="99"/>
      <c r="OGP118" s="99"/>
      <c r="OGQ118" s="99"/>
      <c r="OGR118" s="99"/>
      <c r="OGS118" s="99"/>
      <c r="OGT118" s="99"/>
      <c r="OGU118" s="99"/>
      <c r="OGV118" s="99"/>
      <c r="OGW118" s="99"/>
      <c r="OGX118" s="99"/>
      <c r="OGY118" s="99"/>
      <c r="OGZ118" s="99"/>
      <c r="OHA118" s="99"/>
      <c r="OHB118" s="99"/>
      <c r="OHC118" s="99"/>
      <c r="OHD118" s="99"/>
      <c r="OHE118" s="99"/>
      <c r="OHF118" s="99"/>
      <c r="OHG118" s="99"/>
      <c r="OHH118" s="99"/>
      <c r="OHI118" s="99"/>
      <c r="OHJ118" s="99"/>
      <c r="OHK118" s="99"/>
      <c r="OHL118" s="99"/>
      <c r="OHM118" s="99"/>
      <c r="OHN118" s="99"/>
      <c r="OHO118" s="99"/>
      <c r="OHP118" s="99"/>
      <c r="OHQ118" s="99"/>
      <c r="OHR118" s="99"/>
      <c r="OHS118" s="99"/>
      <c r="OHT118" s="99"/>
      <c r="OHU118" s="99"/>
      <c r="OHV118" s="99"/>
      <c r="OHW118" s="99"/>
      <c r="OHX118" s="99"/>
      <c r="OHY118" s="99"/>
      <c r="OHZ118" s="99"/>
      <c r="OIA118" s="99"/>
      <c r="OIB118" s="99"/>
      <c r="OIC118" s="99"/>
      <c r="OID118" s="99"/>
      <c r="OIE118" s="99"/>
      <c r="OIF118" s="99"/>
      <c r="OIG118" s="99"/>
      <c r="OIH118" s="99"/>
      <c r="OII118" s="99"/>
      <c r="OIJ118" s="99"/>
      <c r="OIK118" s="99"/>
      <c r="OIL118" s="99"/>
      <c r="OIM118" s="99"/>
      <c r="OIN118" s="99"/>
      <c r="OIO118" s="99"/>
      <c r="OIP118" s="99"/>
      <c r="OIQ118" s="99"/>
      <c r="OIR118" s="99"/>
      <c r="OIS118" s="99"/>
      <c r="OIT118" s="99"/>
      <c r="OIU118" s="99"/>
      <c r="OIV118" s="99"/>
      <c r="OIW118" s="99"/>
      <c r="OIX118" s="99"/>
      <c r="OIY118" s="99"/>
      <c r="OIZ118" s="99"/>
      <c r="OJA118" s="99"/>
      <c r="OJB118" s="99"/>
      <c r="OJC118" s="99"/>
      <c r="OJD118" s="99"/>
      <c r="OJE118" s="99"/>
      <c r="OJF118" s="99"/>
      <c r="OJG118" s="99"/>
      <c r="OJH118" s="99"/>
      <c r="OJI118" s="99"/>
      <c r="OJJ118" s="99"/>
      <c r="OJK118" s="99"/>
      <c r="OJL118" s="99"/>
      <c r="OJM118" s="99"/>
      <c r="OJN118" s="99"/>
      <c r="OJO118" s="99"/>
      <c r="OJP118" s="99"/>
      <c r="OJQ118" s="99"/>
      <c r="OJR118" s="99"/>
      <c r="OJS118" s="99"/>
      <c r="OJT118" s="99"/>
      <c r="OJU118" s="99"/>
      <c r="OJV118" s="99"/>
      <c r="OJW118" s="99"/>
      <c r="OJX118" s="99"/>
      <c r="OJY118" s="99"/>
      <c r="OJZ118" s="99"/>
      <c r="OKA118" s="99"/>
      <c r="OKB118" s="99"/>
      <c r="OKC118" s="99"/>
      <c r="OKD118" s="99"/>
      <c r="OKE118" s="99"/>
      <c r="OKF118" s="99"/>
      <c r="OKG118" s="99"/>
      <c r="OKH118" s="99"/>
      <c r="OKI118" s="99"/>
      <c r="OKJ118" s="99"/>
      <c r="OKK118" s="99"/>
      <c r="OKL118" s="99"/>
      <c r="OKM118" s="99"/>
      <c r="OKN118" s="99"/>
      <c r="OKO118" s="99"/>
      <c r="OKP118" s="99"/>
      <c r="OKQ118" s="99"/>
      <c r="OKR118" s="99"/>
      <c r="OKS118" s="99"/>
      <c r="OKT118" s="99"/>
      <c r="OKU118" s="99"/>
      <c r="OKV118" s="99"/>
      <c r="OKW118" s="99"/>
      <c r="OKX118" s="99"/>
      <c r="OKY118" s="99"/>
      <c r="OKZ118" s="99"/>
      <c r="OLA118" s="99"/>
      <c r="OLB118" s="99"/>
      <c r="OLC118" s="99"/>
      <c r="OLD118" s="99"/>
      <c r="OLE118" s="99"/>
      <c r="OLF118" s="99"/>
      <c r="OLG118" s="99"/>
      <c r="OLH118" s="99"/>
      <c r="OLI118" s="99"/>
      <c r="OLJ118" s="99"/>
      <c r="OLK118" s="99"/>
      <c r="OLL118" s="99"/>
      <c r="OLM118" s="99"/>
      <c r="OLN118" s="99"/>
      <c r="OLO118" s="99"/>
      <c r="OLP118" s="99"/>
      <c r="OLQ118" s="99"/>
      <c r="OLR118" s="99"/>
      <c r="OLS118" s="99"/>
      <c r="OLT118" s="99"/>
      <c r="OLU118" s="99"/>
      <c r="OLV118" s="99"/>
      <c r="OLW118" s="99"/>
      <c r="OLX118" s="99"/>
      <c r="OLY118" s="99"/>
      <c r="OLZ118" s="99"/>
      <c r="OMA118" s="99"/>
      <c r="OMB118" s="99"/>
      <c r="OMC118" s="99"/>
      <c r="OMD118" s="99"/>
      <c r="OME118" s="99"/>
      <c r="OMF118" s="99"/>
      <c r="OMG118" s="99"/>
      <c r="OMH118" s="99"/>
      <c r="OMI118" s="99"/>
      <c r="OMJ118" s="99"/>
      <c r="OMK118" s="99"/>
      <c r="OML118" s="99"/>
      <c r="OMM118" s="99"/>
      <c r="OMN118" s="99"/>
      <c r="OMO118" s="99"/>
      <c r="OMP118" s="99"/>
      <c r="OMQ118" s="99"/>
      <c r="OMR118" s="99"/>
      <c r="OMS118" s="99"/>
      <c r="OMT118" s="99"/>
      <c r="OMU118" s="99"/>
      <c r="OMV118" s="99"/>
      <c r="OMW118" s="99"/>
      <c r="OMX118" s="99"/>
      <c r="OMY118" s="99"/>
      <c r="OMZ118" s="99"/>
      <c r="ONA118" s="99"/>
      <c r="ONB118" s="99"/>
      <c r="ONC118" s="99"/>
      <c r="OND118" s="99"/>
      <c r="ONE118" s="99"/>
      <c r="ONF118" s="99"/>
      <c r="ONG118" s="99"/>
      <c r="ONH118" s="99"/>
      <c r="ONI118" s="99"/>
      <c r="ONJ118" s="99"/>
      <c r="ONK118" s="99"/>
      <c r="ONL118" s="99"/>
      <c r="ONM118" s="99"/>
      <c r="ONN118" s="99"/>
      <c r="ONO118" s="99"/>
      <c r="ONP118" s="99"/>
      <c r="ONQ118" s="99"/>
      <c r="ONR118" s="99"/>
      <c r="ONS118" s="99"/>
      <c r="ONT118" s="99"/>
      <c r="ONU118" s="99"/>
      <c r="ONV118" s="99"/>
      <c r="ONW118" s="99"/>
      <c r="ONX118" s="99"/>
      <c r="ONY118" s="99"/>
      <c r="ONZ118" s="99"/>
      <c r="OOA118" s="99"/>
      <c r="OOB118" s="99"/>
      <c r="OOC118" s="99"/>
      <c r="OOD118" s="99"/>
      <c r="OOE118" s="99"/>
      <c r="OOF118" s="99"/>
      <c r="OOG118" s="99"/>
      <c r="OOH118" s="99"/>
      <c r="OOI118" s="99"/>
      <c r="OOJ118" s="99"/>
      <c r="OOK118" s="99"/>
      <c r="OOL118" s="99"/>
      <c r="OOM118" s="99"/>
      <c r="OON118" s="99"/>
      <c r="OOO118" s="99"/>
      <c r="OOP118" s="99"/>
      <c r="OOQ118" s="99"/>
      <c r="OOR118" s="99"/>
      <c r="OOS118" s="99"/>
      <c r="OOT118" s="99"/>
      <c r="OOU118" s="99"/>
      <c r="OOV118" s="99"/>
      <c r="OOW118" s="99"/>
      <c r="OOX118" s="99"/>
      <c r="OOY118" s="99"/>
      <c r="OOZ118" s="99"/>
      <c r="OPA118" s="99"/>
      <c r="OPB118" s="99"/>
      <c r="OPC118" s="99"/>
      <c r="OPD118" s="99"/>
      <c r="OPE118" s="99"/>
      <c r="OPF118" s="99"/>
      <c r="OPG118" s="99"/>
      <c r="OPH118" s="99"/>
      <c r="OPI118" s="99"/>
      <c r="OPJ118" s="99"/>
      <c r="OPK118" s="99"/>
      <c r="OPL118" s="99"/>
      <c r="OPM118" s="99"/>
      <c r="OPN118" s="99"/>
      <c r="OPO118" s="99"/>
      <c r="OPP118" s="99"/>
      <c r="OPQ118" s="99"/>
      <c r="OPR118" s="99"/>
      <c r="OPS118" s="99"/>
      <c r="OPT118" s="99"/>
      <c r="OPU118" s="99"/>
      <c r="OPV118" s="99"/>
      <c r="OPW118" s="99"/>
      <c r="OPX118" s="99"/>
      <c r="OPY118" s="99"/>
      <c r="OPZ118" s="99"/>
      <c r="OQA118" s="99"/>
      <c r="OQB118" s="99"/>
      <c r="OQC118" s="99"/>
      <c r="OQD118" s="99"/>
      <c r="OQE118" s="99"/>
      <c r="OQF118" s="99"/>
      <c r="OQG118" s="99"/>
      <c r="OQH118" s="99"/>
      <c r="OQI118" s="99"/>
      <c r="OQJ118" s="99"/>
      <c r="OQK118" s="99"/>
      <c r="OQL118" s="99"/>
      <c r="OQM118" s="99"/>
      <c r="OQN118" s="99"/>
      <c r="OQO118" s="99"/>
      <c r="OQP118" s="99"/>
      <c r="OQQ118" s="99"/>
      <c r="OQR118" s="99"/>
      <c r="OQS118" s="99"/>
      <c r="OQT118" s="99"/>
      <c r="OQU118" s="99"/>
      <c r="OQV118" s="99"/>
      <c r="OQW118" s="99"/>
      <c r="OQX118" s="99"/>
      <c r="OQY118" s="99"/>
      <c r="OQZ118" s="99"/>
      <c r="ORA118" s="99"/>
      <c r="ORB118" s="99"/>
      <c r="ORC118" s="99"/>
      <c r="ORD118" s="99"/>
      <c r="ORE118" s="99"/>
      <c r="ORF118" s="99"/>
      <c r="ORG118" s="99"/>
      <c r="ORH118" s="99"/>
      <c r="ORI118" s="99"/>
      <c r="ORJ118" s="99"/>
      <c r="ORK118" s="99"/>
      <c r="ORL118" s="99"/>
      <c r="ORM118" s="99"/>
      <c r="ORN118" s="99"/>
      <c r="ORO118" s="99"/>
      <c r="ORP118" s="99"/>
      <c r="ORQ118" s="99"/>
      <c r="ORR118" s="99"/>
      <c r="ORS118" s="99"/>
      <c r="ORT118" s="99"/>
      <c r="ORU118" s="99"/>
      <c r="ORV118" s="99"/>
      <c r="ORW118" s="99"/>
      <c r="ORX118" s="99"/>
      <c r="ORY118" s="99"/>
      <c r="ORZ118" s="99"/>
      <c r="OSA118" s="99"/>
      <c r="OSB118" s="99"/>
      <c r="OSC118" s="99"/>
      <c r="OSD118" s="99"/>
      <c r="OSE118" s="99"/>
      <c r="OSF118" s="99"/>
      <c r="OSG118" s="99"/>
      <c r="OSH118" s="99"/>
      <c r="OSI118" s="99"/>
      <c r="OSJ118" s="99"/>
      <c r="OSK118" s="99"/>
      <c r="OSL118" s="99"/>
      <c r="OSM118" s="99"/>
      <c r="OSN118" s="99"/>
      <c r="OSO118" s="99"/>
      <c r="OSP118" s="99"/>
      <c r="OSQ118" s="99"/>
      <c r="OSR118" s="99"/>
      <c r="OSS118" s="99"/>
      <c r="OST118" s="99"/>
      <c r="OSU118" s="99"/>
      <c r="OSV118" s="99"/>
      <c r="OSW118" s="99"/>
      <c r="OSX118" s="99"/>
      <c r="OSY118" s="99"/>
      <c r="OSZ118" s="99"/>
      <c r="OTA118" s="99"/>
      <c r="OTB118" s="99"/>
      <c r="OTC118" s="99"/>
      <c r="OTD118" s="99"/>
      <c r="OTE118" s="99"/>
      <c r="OTF118" s="99"/>
      <c r="OTG118" s="99"/>
      <c r="OTH118" s="99"/>
      <c r="OTI118" s="99"/>
      <c r="OTJ118" s="99"/>
      <c r="OTK118" s="99"/>
      <c r="OTL118" s="99"/>
      <c r="OTM118" s="99"/>
      <c r="OTN118" s="99"/>
      <c r="OTO118" s="99"/>
      <c r="OTP118" s="99"/>
      <c r="OTQ118" s="99"/>
      <c r="OTR118" s="99"/>
      <c r="OTS118" s="99"/>
      <c r="OTT118" s="99"/>
      <c r="OTU118" s="99"/>
      <c r="OTV118" s="99"/>
      <c r="OTW118" s="99"/>
      <c r="OTX118" s="99"/>
      <c r="OTY118" s="99"/>
      <c r="OTZ118" s="99"/>
      <c r="OUA118" s="99"/>
      <c r="OUB118" s="99"/>
      <c r="OUC118" s="99"/>
      <c r="OUD118" s="99"/>
      <c r="OUE118" s="99"/>
      <c r="OUF118" s="99"/>
      <c r="OUG118" s="99"/>
      <c r="OUH118" s="99"/>
      <c r="OUI118" s="99"/>
      <c r="OUJ118" s="99"/>
      <c r="OUK118" s="99"/>
      <c r="OUL118" s="99"/>
      <c r="OUM118" s="99"/>
      <c r="OUN118" s="99"/>
      <c r="OUO118" s="99"/>
      <c r="OUP118" s="99"/>
      <c r="OUQ118" s="99"/>
      <c r="OUR118" s="99"/>
      <c r="OUS118" s="99"/>
      <c r="OUT118" s="99"/>
      <c r="OUU118" s="99"/>
      <c r="OUV118" s="99"/>
      <c r="OUW118" s="99"/>
      <c r="OUX118" s="99"/>
      <c r="OUY118" s="99"/>
      <c r="OUZ118" s="99"/>
      <c r="OVA118" s="99"/>
      <c r="OVB118" s="99"/>
      <c r="OVC118" s="99"/>
      <c r="OVD118" s="99"/>
      <c r="OVE118" s="99"/>
      <c r="OVF118" s="99"/>
      <c r="OVG118" s="99"/>
      <c r="OVH118" s="99"/>
      <c r="OVI118" s="99"/>
      <c r="OVJ118" s="99"/>
      <c r="OVK118" s="99"/>
      <c r="OVL118" s="99"/>
      <c r="OVM118" s="99"/>
      <c r="OVN118" s="99"/>
      <c r="OVO118" s="99"/>
      <c r="OVP118" s="99"/>
      <c r="OVQ118" s="99"/>
      <c r="OVR118" s="99"/>
      <c r="OVS118" s="99"/>
      <c r="OVT118" s="99"/>
      <c r="OVU118" s="99"/>
      <c r="OVV118" s="99"/>
      <c r="OVW118" s="99"/>
      <c r="OVX118" s="99"/>
      <c r="OVY118" s="99"/>
      <c r="OVZ118" s="99"/>
      <c r="OWA118" s="99"/>
      <c r="OWB118" s="99"/>
      <c r="OWC118" s="99"/>
      <c r="OWD118" s="99"/>
      <c r="OWE118" s="99"/>
      <c r="OWF118" s="99"/>
      <c r="OWG118" s="99"/>
      <c r="OWH118" s="99"/>
      <c r="OWI118" s="99"/>
      <c r="OWJ118" s="99"/>
      <c r="OWK118" s="99"/>
      <c r="OWL118" s="99"/>
      <c r="OWM118" s="99"/>
      <c r="OWN118" s="99"/>
      <c r="OWO118" s="99"/>
      <c r="OWP118" s="99"/>
      <c r="OWQ118" s="99"/>
      <c r="OWR118" s="99"/>
      <c r="OWS118" s="99"/>
      <c r="OWT118" s="99"/>
      <c r="OWU118" s="99"/>
      <c r="OWV118" s="99"/>
      <c r="OWW118" s="99"/>
      <c r="OWX118" s="99"/>
      <c r="OWY118" s="99"/>
      <c r="OWZ118" s="99"/>
      <c r="OXA118" s="99"/>
      <c r="OXB118" s="99"/>
      <c r="OXC118" s="99"/>
      <c r="OXD118" s="99"/>
      <c r="OXE118" s="99"/>
      <c r="OXF118" s="99"/>
      <c r="OXG118" s="99"/>
      <c r="OXH118" s="99"/>
      <c r="OXI118" s="99"/>
      <c r="OXJ118" s="99"/>
      <c r="OXK118" s="99"/>
      <c r="OXL118" s="99"/>
      <c r="OXM118" s="99"/>
      <c r="OXN118" s="99"/>
      <c r="OXO118" s="99"/>
      <c r="OXP118" s="99"/>
      <c r="OXQ118" s="99"/>
      <c r="OXR118" s="99"/>
      <c r="OXS118" s="99"/>
      <c r="OXT118" s="99"/>
      <c r="OXU118" s="99"/>
      <c r="OXV118" s="99"/>
      <c r="OXW118" s="99"/>
      <c r="OXX118" s="99"/>
      <c r="OXY118" s="99"/>
      <c r="OXZ118" s="99"/>
      <c r="OYA118" s="99"/>
      <c r="OYB118" s="99"/>
      <c r="OYC118" s="99"/>
      <c r="OYD118" s="99"/>
      <c r="OYE118" s="99"/>
      <c r="OYF118" s="99"/>
      <c r="OYG118" s="99"/>
      <c r="OYH118" s="99"/>
      <c r="OYI118" s="99"/>
      <c r="OYJ118" s="99"/>
      <c r="OYK118" s="99"/>
      <c r="OYL118" s="99"/>
      <c r="OYM118" s="99"/>
      <c r="OYN118" s="99"/>
      <c r="OYO118" s="99"/>
      <c r="OYP118" s="99"/>
      <c r="OYQ118" s="99"/>
      <c r="OYR118" s="99"/>
      <c r="OYS118" s="99"/>
      <c r="OYT118" s="99"/>
      <c r="OYU118" s="99"/>
      <c r="OYV118" s="99"/>
      <c r="OYW118" s="99"/>
      <c r="OYX118" s="99"/>
      <c r="OYY118" s="99"/>
      <c r="OYZ118" s="99"/>
      <c r="OZA118" s="99"/>
      <c r="OZB118" s="99"/>
      <c r="OZC118" s="99"/>
      <c r="OZD118" s="99"/>
      <c r="OZE118" s="99"/>
      <c r="OZF118" s="99"/>
      <c r="OZG118" s="99"/>
      <c r="OZH118" s="99"/>
      <c r="OZI118" s="99"/>
      <c r="OZJ118" s="99"/>
      <c r="OZK118" s="99"/>
      <c r="OZL118" s="99"/>
      <c r="OZM118" s="99"/>
      <c r="OZN118" s="99"/>
      <c r="OZO118" s="99"/>
      <c r="OZP118" s="99"/>
      <c r="OZQ118" s="99"/>
      <c r="OZR118" s="99"/>
      <c r="OZS118" s="99"/>
      <c r="OZT118" s="99"/>
      <c r="OZU118" s="99"/>
      <c r="OZV118" s="99"/>
      <c r="OZW118" s="99"/>
      <c r="OZX118" s="99"/>
      <c r="OZY118" s="99"/>
      <c r="OZZ118" s="99"/>
      <c r="PAA118" s="99"/>
      <c r="PAB118" s="99"/>
      <c r="PAC118" s="99"/>
      <c r="PAD118" s="99"/>
      <c r="PAE118" s="99"/>
      <c r="PAF118" s="99"/>
      <c r="PAG118" s="99"/>
      <c r="PAH118" s="99"/>
      <c r="PAI118" s="99"/>
      <c r="PAJ118" s="99"/>
      <c r="PAK118" s="99"/>
      <c r="PAL118" s="99"/>
      <c r="PAM118" s="99"/>
      <c r="PAN118" s="99"/>
      <c r="PAO118" s="99"/>
      <c r="PAP118" s="99"/>
      <c r="PAQ118" s="99"/>
      <c r="PAR118" s="99"/>
      <c r="PAS118" s="99"/>
      <c r="PAT118" s="99"/>
      <c r="PAU118" s="99"/>
      <c r="PAV118" s="99"/>
      <c r="PAW118" s="99"/>
      <c r="PAX118" s="99"/>
      <c r="PAY118" s="99"/>
      <c r="PAZ118" s="99"/>
      <c r="PBA118" s="99"/>
      <c r="PBB118" s="99"/>
      <c r="PBC118" s="99"/>
      <c r="PBD118" s="99"/>
      <c r="PBE118" s="99"/>
      <c r="PBF118" s="99"/>
      <c r="PBG118" s="99"/>
      <c r="PBH118" s="99"/>
      <c r="PBI118" s="99"/>
      <c r="PBJ118" s="99"/>
      <c r="PBK118" s="99"/>
      <c r="PBL118" s="99"/>
      <c r="PBM118" s="99"/>
      <c r="PBN118" s="99"/>
      <c r="PBO118" s="99"/>
      <c r="PBP118" s="99"/>
      <c r="PBQ118" s="99"/>
      <c r="PBR118" s="99"/>
      <c r="PBS118" s="99"/>
      <c r="PBT118" s="99"/>
      <c r="PBU118" s="99"/>
      <c r="PBV118" s="99"/>
      <c r="PBW118" s="99"/>
      <c r="PBX118" s="99"/>
      <c r="PBY118" s="99"/>
      <c r="PBZ118" s="99"/>
      <c r="PCA118" s="99"/>
      <c r="PCB118" s="99"/>
      <c r="PCC118" s="99"/>
      <c r="PCD118" s="99"/>
      <c r="PCE118" s="99"/>
      <c r="PCF118" s="99"/>
      <c r="PCG118" s="99"/>
      <c r="PCH118" s="99"/>
      <c r="PCI118" s="99"/>
      <c r="PCJ118" s="99"/>
      <c r="PCK118" s="99"/>
      <c r="PCL118" s="99"/>
      <c r="PCM118" s="99"/>
      <c r="PCN118" s="99"/>
      <c r="PCO118" s="99"/>
      <c r="PCP118" s="99"/>
      <c r="PCQ118" s="99"/>
      <c r="PCR118" s="99"/>
      <c r="PCS118" s="99"/>
      <c r="PCT118" s="99"/>
      <c r="PCU118" s="99"/>
      <c r="PCV118" s="99"/>
      <c r="PCW118" s="99"/>
      <c r="PCX118" s="99"/>
      <c r="PCY118" s="99"/>
      <c r="PCZ118" s="99"/>
      <c r="PDA118" s="99"/>
      <c r="PDB118" s="99"/>
      <c r="PDC118" s="99"/>
      <c r="PDD118" s="99"/>
      <c r="PDE118" s="99"/>
      <c r="PDF118" s="99"/>
      <c r="PDG118" s="99"/>
      <c r="PDH118" s="99"/>
      <c r="PDI118" s="99"/>
      <c r="PDJ118" s="99"/>
      <c r="PDK118" s="99"/>
      <c r="PDL118" s="99"/>
      <c r="PDM118" s="99"/>
      <c r="PDN118" s="99"/>
      <c r="PDO118" s="99"/>
      <c r="PDP118" s="99"/>
      <c r="PDQ118" s="99"/>
      <c r="PDR118" s="99"/>
      <c r="PDS118" s="99"/>
      <c r="PDT118" s="99"/>
      <c r="PDU118" s="99"/>
      <c r="PDV118" s="99"/>
      <c r="PDW118" s="99"/>
      <c r="PDX118" s="99"/>
      <c r="PDY118" s="99"/>
      <c r="PDZ118" s="99"/>
      <c r="PEA118" s="99"/>
      <c r="PEB118" s="99"/>
      <c r="PEC118" s="99"/>
      <c r="PED118" s="99"/>
      <c r="PEE118" s="99"/>
      <c r="PEF118" s="99"/>
      <c r="PEG118" s="99"/>
      <c r="PEH118" s="99"/>
      <c r="PEI118" s="99"/>
      <c r="PEJ118" s="99"/>
      <c r="PEK118" s="99"/>
      <c r="PEL118" s="99"/>
      <c r="PEM118" s="99"/>
      <c r="PEN118" s="99"/>
      <c r="PEO118" s="99"/>
      <c r="PEP118" s="99"/>
      <c r="PEQ118" s="99"/>
      <c r="PER118" s="99"/>
      <c r="PES118" s="99"/>
      <c r="PET118" s="99"/>
      <c r="PEU118" s="99"/>
      <c r="PEV118" s="99"/>
      <c r="PEW118" s="99"/>
      <c r="PEX118" s="99"/>
      <c r="PEY118" s="99"/>
      <c r="PEZ118" s="99"/>
      <c r="PFA118" s="99"/>
      <c r="PFB118" s="99"/>
      <c r="PFC118" s="99"/>
      <c r="PFD118" s="99"/>
      <c r="PFE118" s="99"/>
      <c r="PFF118" s="99"/>
      <c r="PFG118" s="99"/>
      <c r="PFH118" s="99"/>
      <c r="PFI118" s="99"/>
      <c r="PFJ118" s="99"/>
      <c r="PFK118" s="99"/>
      <c r="PFL118" s="99"/>
      <c r="PFM118" s="99"/>
      <c r="PFN118" s="99"/>
      <c r="PFO118" s="99"/>
      <c r="PFP118" s="99"/>
      <c r="PFQ118" s="99"/>
      <c r="PFR118" s="99"/>
      <c r="PFS118" s="99"/>
      <c r="PFT118" s="99"/>
      <c r="PFU118" s="99"/>
      <c r="PFV118" s="99"/>
      <c r="PFW118" s="99"/>
      <c r="PFX118" s="99"/>
      <c r="PFY118" s="99"/>
      <c r="PFZ118" s="99"/>
      <c r="PGA118" s="99"/>
      <c r="PGB118" s="99"/>
      <c r="PGC118" s="99"/>
      <c r="PGD118" s="99"/>
      <c r="PGE118" s="99"/>
      <c r="PGF118" s="99"/>
      <c r="PGG118" s="99"/>
      <c r="PGH118" s="99"/>
      <c r="PGI118" s="99"/>
      <c r="PGJ118" s="99"/>
      <c r="PGK118" s="99"/>
      <c r="PGL118" s="99"/>
      <c r="PGM118" s="99"/>
      <c r="PGN118" s="99"/>
      <c r="PGO118" s="99"/>
      <c r="PGP118" s="99"/>
      <c r="PGQ118" s="99"/>
      <c r="PGR118" s="99"/>
      <c r="PGS118" s="99"/>
      <c r="PGT118" s="99"/>
      <c r="PGU118" s="99"/>
      <c r="PGV118" s="99"/>
      <c r="PGW118" s="99"/>
      <c r="PGX118" s="99"/>
      <c r="PGY118" s="99"/>
      <c r="PGZ118" s="99"/>
      <c r="PHA118" s="99"/>
      <c r="PHB118" s="99"/>
      <c r="PHC118" s="99"/>
      <c r="PHD118" s="99"/>
      <c r="PHE118" s="99"/>
      <c r="PHF118" s="99"/>
      <c r="PHG118" s="99"/>
      <c r="PHH118" s="99"/>
      <c r="PHI118" s="99"/>
      <c r="PHJ118" s="99"/>
      <c r="PHK118" s="99"/>
      <c r="PHL118" s="99"/>
      <c r="PHM118" s="99"/>
      <c r="PHN118" s="99"/>
      <c r="PHO118" s="99"/>
      <c r="PHP118" s="99"/>
      <c r="PHQ118" s="99"/>
      <c r="PHR118" s="99"/>
      <c r="PHS118" s="99"/>
      <c r="PHT118" s="99"/>
      <c r="PHU118" s="99"/>
      <c r="PHV118" s="99"/>
      <c r="PHW118" s="99"/>
      <c r="PHX118" s="99"/>
      <c r="PHY118" s="99"/>
      <c r="PHZ118" s="99"/>
      <c r="PIA118" s="99"/>
      <c r="PIB118" s="99"/>
      <c r="PIC118" s="99"/>
      <c r="PID118" s="99"/>
      <c r="PIE118" s="99"/>
      <c r="PIF118" s="99"/>
      <c r="PIG118" s="99"/>
      <c r="PIH118" s="99"/>
      <c r="PII118" s="99"/>
      <c r="PIJ118" s="99"/>
      <c r="PIK118" s="99"/>
      <c r="PIL118" s="99"/>
      <c r="PIM118" s="99"/>
      <c r="PIN118" s="99"/>
      <c r="PIO118" s="99"/>
      <c r="PIP118" s="99"/>
      <c r="PIQ118" s="99"/>
      <c r="PIR118" s="99"/>
      <c r="PIS118" s="99"/>
      <c r="PIT118" s="99"/>
      <c r="PIU118" s="99"/>
      <c r="PIV118" s="99"/>
      <c r="PIW118" s="99"/>
      <c r="PIX118" s="99"/>
      <c r="PIY118" s="99"/>
      <c r="PIZ118" s="99"/>
      <c r="PJA118" s="99"/>
      <c r="PJB118" s="99"/>
      <c r="PJC118" s="99"/>
      <c r="PJD118" s="99"/>
      <c r="PJE118" s="99"/>
      <c r="PJF118" s="99"/>
      <c r="PJG118" s="99"/>
      <c r="PJH118" s="99"/>
      <c r="PJI118" s="99"/>
      <c r="PJJ118" s="99"/>
      <c r="PJK118" s="99"/>
      <c r="PJL118" s="99"/>
      <c r="PJM118" s="99"/>
      <c r="PJN118" s="99"/>
      <c r="PJO118" s="99"/>
      <c r="PJP118" s="99"/>
      <c r="PJQ118" s="99"/>
      <c r="PJR118" s="99"/>
      <c r="PJS118" s="99"/>
      <c r="PJT118" s="99"/>
      <c r="PJU118" s="99"/>
      <c r="PJV118" s="99"/>
      <c r="PJW118" s="99"/>
      <c r="PJX118" s="99"/>
      <c r="PJY118" s="99"/>
      <c r="PJZ118" s="99"/>
      <c r="PKA118" s="99"/>
      <c r="PKB118" s="99"/>
      <c r="PKC118" s="99"/>
      <c r="PKD118" s="99"/>
      <c r="PKE118" s="99"/>
      <c r="PKF118" s="99"/>
      <c r="PKG118" s="99"/>
      <c r="PKH118" s="99"/>
      <c r="PKI118" s="99"/>
      <c r="PKJ118" s="99"/>
      <c r="PKK118" s="99"/>
      <c r="PKL118" s="99"/>
      <c r="PKM118" s="99"/>
      <c r="PKN118" s="99"/>
      <c r="PKO118" s="99"/>
      <c r="PKP118" s="99"/>
      <c r="PKQ118" s="99"/>
      <c r="PKR118" s="99"/>
      <c r="PKS118" s="99"/>
      <c r="PKT118" s="99"/>
      <c r="PKU118" s="99"/>
      <c r="PKV118" s="99"/>
      <c r="PKW118" s="99"/>
      <c r="PKX118" s="99"/>
      <c r="PKY118" s="99"/>
      <c r="PKZ118" s="99"/>
      <c r="PLA118" s="99"/>
      <c r="PLB118" s="99"/>
      <c r="PLC118" s="99"/>
      <c r="PLD118" s="99"/>
      <c r="PLE118" s="99"/>
      <c r="PLF118" s="99"/>
      <c r="PLG118" s="99"/>
      <c r="PLH118" s="99"/>
      <c r="PLI118" s="99"/>
      <c r="PLJ118" s="99"/>
      <c r="PLK118" s="99"/>
      <c r="PLL118" s="99"/>
      <c r="PLM118" s="99"/>
      <c r="PLN118" s="99"/>
      <c r="PLO118" s="99"/>
      <c r="PLP118" s="99"/>
      <c r="PLQ118" s="99"/>
      <c r="PLR118" s="99"/>
      <c r="PLS118" s="99"/>
      <c r="PLT118" s="99"/>
      <c r="PLU118" s="99"/>
      <c r="PLV118" s="99"/>
      <c r="PLW118" s="99"/>
      <c r="PLX118" s="99"/>
      <c r="PLY118" s="99"/>
      <c r="PLZ118" s="99"/>
      <c r="PMA118" s="99"/>
      <c r="PMB118" s="99"/>
      <c r="PMC118" s="99"/>
      <c r="PMD118" s="99"/>
      <c r="PME118" s="99"/>
      <c r="PMF118" s="99"/>
      <c r="PMG118" s="99"/>
      <c r="PMH118" s="99"/>
      <c r="PMI118" s="99"/>
      <c r="PMJ118" s="99"/>
      <c r="PMK118" s="99"/>
      <c r="PML118" s="99"/>
      <c r="PMM118" s="99"/>
      <c r="PMN118" s="99"/>
      <c r="PMO118" s="99"/>
      <c r="PMP118" s="99"/>
      <c r="PMQ118" s="99"/>
      <c r="PMR118" s="99"/>
      <c r="PMS118" s="99"/>
      <c r="PMT118" s="99"/>
      <c r="PMU118" s="99"/>
      <c r="PMV118" s="99"/>
      <c r="PMW118" s="99"/>
      <c r="PMX118" s="99"/>
      <c r="PMY118" s="99"/>
      <c r="PMZ118" s="99"/>
      <c r="PNA118" s="99"/>
      <c r="PNB118" s="99"/>
      <c r="PNC118" s="99"/>
      <c r="PND118" s="99"/>
      <c r="PNE118" s="99"/>
      <c r="PNF118" s="99"/>
      <c r="PNG118" s="99"/>
      <c r="PNH118" s="99"/>
      <c r="PNI118" s="99"/>
      <c r="PNJ118" s="99"/>
      <c r="PNK118" s="99"/>
      <c r="PNL118" s="99"/>
      <c r="PNM118" s="99"/>
      <c r="PNN118" s="99"/>
      <c r="PNO118" s="99"/>
      <c r="PNP118" s="99"/>
      <c r="PNQ118" s="99"/>
      <c r="PNR118" s="99"/>
      <c r="PNS118" s="99"/>
      <c r="PNT118" s="99"/>
      <c r="PNU118" s="99"/>
      <c r="PNV118" s="99"/>
      <c r="PNW118" s="99"/>
      <c r="PNX118" s="99"/>
      <c r="PNY118" s="99"/>
      <c r="PNZ118" s="99"/>
      <c r="POA118" s="99"/>
      <c r="POB118" s="99"/>
      <c r="POC118" s="99"/>
      <c r="POD118" s="99"/>
      <c r="POE118" s="99"/>
      <c r="POF118" s="99"/>
      <c r="POG118" s="99"/>
      <c r="POH118" s="99"/>
      <c r="POI118" s="99"/>
      <c r="POJ118" s="99"/>
      <c r="POK118" s="99"/>
      <c r="POL118" s="99"/>
      <c r="POM118" s="99"/>
      <c r="PON118" s="99"/>
      <c r="POO118" s="99"/>
      <c r="POP118" s="99"/>
      <c r="POQ118" s="99"/>
      <c r="POR118" s="99"/>
      <c r="POS118" s="99"/>
      <c r="POT118" s="99"/>
      <c r="POU118" s="99"/>
      <c r="POV118" s="99"/>
      <c r="POW118" s="99"/>
      <c r="POX118" s="99"/>
      <c r="POY118" s="99"/>
      <c r="POZ118" s="99"/>
      <c r="PPA118" s="99"/>
      <c r="PPB118" s="99"/>
      <c r="PPC118" s="99"/>
      <c r="PPD118" s="99"/>
      <c r="PPE118" s="99"/>
      <c r="PPF118" s="99"/>
      <c r="PPG118" s="99"/>
      <c r="PPH118" s="99"/>
      <c r="PPI118" s="99"/>
      <c r="PPJ118" s="99"/>
      <c r="PPK118" s="99"/>
      <c r="PPL118" s="99"/>
      <c r="PPM118" s="99"/>
      <c r="PPN118" s="99"/>
      <c r="PPO118" s="99"/>
      <c r="PPP118" s="99"/>
      <c r="PPQ118" s="99"/>
      <c r="PPR118" s="99"/>
      <c r="PPS118" s="99"/>
      <c r="PPT118" s="99"/>
      <c r="PPU118" s="99"/>
      <c r="PPV118" s="99"/>
      <c r="PPW118" s="99"/>
      <c r="PPX118" s="99"/>
      <c r="PPY118" s="99"/>
      <c r="PPZ118" s="99"/>
      <c r="PQA118" s="99"/>
      <c r="PQB118" s="99"/>
      <c r="PQC118" s="99"/>
      <c r="PQD118" s="99"/>
      <c r="PQE118" s="99"/>
      <c r="PQF118" s="99"/>
      <c r="PQG118" s="99"/>
      <c r="PQH118" s="99"/>
      <c r="PQI118" s="99"/>
      <c r="PQJ118" s="99"/>
      <c r="PQK118" s="99"/>
      <c r="PQL118" s="99"/>
      <c r="PQM118" s="99"/>
      <c r="PQN118" s="99"/>
      <c r="PQO118" s="99"/>
      <c r="PQP118" s="99"/>
      <c r="PQQ118" s="99"/>
      <c r="PQR118" s="99"/>
      <c r="PQS118" s="99"/>
      <c r="PQT118" s="99"/>
      <c r="PQU118" s="99"/>
      <c r="PQV118" s="99"/>
      <c r="PQW118" s="99"/>
      <c r="PQX118" s="99"/>
      <c r="PQY118" s="99"/>
      <c r="PQZ118" s="99"/>
      <c r="PRA118" s="99"/>
      <c r="PRB118" s="99"/>
      <c r="PRC118" s="99"/>
      <c r="PRD118" s="99"/>
      <c r="PRE118" s="99"/>
      <c r="PRF118" s="99"/>
      <c r="PRG118" s="99"/>
      <c r="PRH118" s="99"/>
      <c r="PRI118" s="99"/>
      <c r="PRJ118" s="99"/>
      <c r="PRK118" s="99"/>
      <c r="PRL118" s="99"/>
      <c r="PRM118" s="99"/>
      <c r="PRN118" s="99"/>
      <c r="PRO118" s="99"/>
      <c r="PRP118" s="99"/>
      <c r="PRQ118" s="99"/>
      <c r="PRR118" s="99"/>
      <c r="PRS118" s="99"/>
      <c r="PRT118" s="99"/>
      <c r="PRU118" s="99"/>
      <c r="PRV118" s="99"/>
      <c r="PRW118" s="99"/>
      <c r="PRX118" s="99"/>
      <c r="PRY118" s="99"/>
      <c r="PRZ118" s="99"/>
      <c r="PSA118" s="99"/>
      <c r="PSB118" s="99"/>
      <c r="PSC118" s="99"/>
      <c r="PSD118" s="99"/>
      <c r="PSE118" s="99"/>
      <c r="PSF118" s="99"/>
      <c r="PSG118" s="99"/>
      <c r="PSH118" s="99"/>
      <c r="PSI118" s="99"/>
      <c r="PSJ118" s="99"/>
      <c r="PSK118" s="99"/>
      <c r="PSL118" s="99"/>
      <c r="PSM118" s="99"/>
      <c r="PSN118" s="99"/>
      <c r="PSO118" s="99"/>
      <c r="PSP118" s="99"/>
      <c r="PSQ118" s="99"/>
      <c r="PSR118" s="99"/>
      <c r="PSS118" s="99"/>
      <c r="PST118" s="99"/>
      <c r="PSU118" s="99"/>
      <c r="PSV118" s="99"/>
      <c r="PSW118" s="99"/>
      <c r="PSX118" s="99"/>
      <c r="PSY118" s="99"/>
      <c r="PSZ118" s="99"/>
      <c r="PTA118" s="99"/>
      <c r="PTB118" s="99"/>
      <c r="PTC118" s="99"/>
      <c r="PTD118" s="99"/>
      <c r="PTE118" s="99"/>
      <c r="PTF118" s="99"/>
      <c r="PTG118" s="99"/>
      <c r="PTH118" s="99"/>
      <c r="PTI118" s="99"/>
      <c r="PTJ118" s="99"/>
      <c r="PTK118" s="99"/>
      <c r="PTL118" s="99"/>
      <c r="PTM118" s="99"/>
      <c r="PTN118" s="99"/>
      <c r="PTO118" s="99"/>
      <c r="PTP118" s="99"/>
      <c r="PTQ118" s="99"/>
      <c r="PTR118" s="99"/>
      <c r="PTS118" s="99"/>
      <c r="PTT118" s="99"/>
      <c r="PTU118" s="99"/>
      <c r="PTV118" s="99"/>
      <c r="PTW118" s="99"/>
      <c r="PTX118" s="99"/>
      <c r="PTY118" s="99"/>
      <c r="PTZ118" s="99"/>
      <c r="PUA118" s="99"/>
      <c r="PUB118" s="99"/>
      <c r="PUC118" s="99"/>
      <c r="PUD118" s="99"/>
      <c r="PUE118" s="99"/>
      <c r="PUF118" s="99"/>
      <c r="PUG118" s="99"/>
      <c r="PUH118" s="99"/>
      <c r="PUI118" s="99"/>
      <c r="PUJ118" s="99"/>
      <c r="PUK118" s="99"/>
      <c r="PUL118" s="99"/>
      <c r="PUM118" s="99"/>
      <c r="PUN118" s="99"/>
      <c r="PUO118" s="99"/>
      <c r="PUP118" s="99"/>
      <c r="PUQ118" s="99"/>
      <c r="PUR118" s="99"/>
      <c r="PUS118" s="99"/>
      <c r="PUT118" s="99"/>
      <c r="PUU118" s="99"/>
      <c r="PUV118" s="99"/>
      <c r="PUW118" s="99"/>
      <c r="PUX118" s="99"/>
      <c r="PUY118" s="99"/>
      <c r="PUZ118" s="99"/>
      <c r="PVA118" s="99"/>
      <c r="PVB118" s="99"/>
      <c r="PVC118" s="99"/>
      <c r="PVD118" s="99"/>
      <c r="PVE118" s="99"/>
      <c r="PVF118" s="99"/>
      <c r="PVG118" s="99"/>
      <c r="PVH118" s="99"/>
      <c r="PVI118" s="99"/>
      <c r="PVJ118" s="99"/>
      <c r="PVK118" s="99"/>
      <c r="PVL118" s="99"/>
      <c r="PVM118" s="99"/>
      <c r="PVN118" s="99"/>
      <c r="PVO118" s="99"/>
      <c r="PVP118" s="99"/>
      <c r="PVQ118" s="99"/>
      <c r="PVR118" s="99"/>
      <c r="PVS118" s="99"/>
      <c r="PVT118" s="99"/>
      <c r="PVU118" s="99"/>
      <c r="PVV118" s="99"/>
      <c r="PVW118" s="99"/>
      <c r="PVX118" s="99"/>
      <c r="PVY118" s="99"/>
      <c r="PVZ118" s="99"/>
      <c r="PWA118" s="99"/>
      <c r="PWB118" s="99"/>
      <c r="PWC118" s="99"/>
      <c r="PWD118" s="99"/>
      <c r="PWE118" s="99"/>
      <c r="PWF118" s="99"/>
      <c r="PWG118" s="99"/>
      <c r="PWH118" s="99"/>
      <c r="PWI118" s="99"/>
      <c r="PWJ118" s="99"/>
      <c r="PWK118" s="99"/>
      <c r="PWL118" s="99"/>
      <c r="PWM118" s="99"/>
      <c r="PWN118" s="99"/>
      <c r="PWO118" s="99"/>
      <c r="PWP118" s="99"/>
      <c r="PWQ118" s="99"/>
      <c r="PWR118" s="99"/>
      <c r="PWS118" s="99"/>
      <c r="PWT118" s="99"/>
      <c r="PWU118" s="99"/>
      <c r="PWV118" s="99"/>
      <c r="PWW118" s="99"/>
      <c r="PWX118" s="99"/>
      <c r="PWY118" s="99"/>
      <c r="PWZ118" s="99"/>
      <c r="PXA118" s="99"/>
      <c r="PXB118" s="99"/>
      <c r="PXC118" s="99"/>
      <c r="PXD118" s="99"/>
      <c r="PXE118" s="99"/>
      <c r="PXF118" s="99"/>
      <c r="PXG118" s="99"/>
      <c r="PXH118" s="99"/>
      <c r="PXI118" s="99"/>
      <c r="PXJ118" s="99"/>
      <c r="PXK118" s="99"/>
      <c r="PXL118" s="99"/>
      <c r="PXM118" s="99"/>
      <c r="PXN118" s="99"/>
      <c r="PXO118" s="99"/>
      <c r="PXP118" s="99"/>
      <c r="PXQ118" s="99"/>
      <c r="PXR118" s="99"/>
      <c r="PXS118" s="99"/>
      <c r="PXT118" s="99"/>
      <c r="PXU118" s="99"/>
      <c r="PXV118" s="99"/>
      <c r="PXW118" s="99"/>
      <c r="PXX118" s="99"/>
      <c r="PXY118" s="99"/>
      <c r="PXZ118" s="99"/>
      <c r="PYA118" s="99"/>
      <c r="PYB118" s="99"/>
      <c r="PYC118" s="99"/>
      <c r="PYD118" s="99"/>
      <c r="PYE118" s="99"/>
      <c r="PYF118" s="99"/>
      <c r="PYG118" s="99"/>
      <c r="PYH118" s="99"/>
      <c r="PYI118" s="99"/>
      <c r="PYJ118" s="99"/>
      <c r="PYK118" s="99"/>
      <c r="PYL118" s="99"/>
      <c r="PYM118" s="99"/>
      <c r="PYN118" s="99"/>
      <c r="PYO118" s="99"/>
      <c r="PYP118" s="99"/>
      <c r="PYQ118" s="99"/>
      <c r="PYR118" s="99"/>
      <c r="PYS118" s="99"/>
      <c r="PYT118" s="99"/>
      <c r="PYU118" s="99"/>
      <c r="PYV118" s="99"/>
      <c r="PYW118" s="99"/>
      <c r="PYX118" s="99"/>
      <c r="PYY118" s="99"/>
      <c r="PYZ118" s="99"/>
      <c r="PZA118" s="99"/>
      <c r="PZB118" s="99"/>
      <c r="PZC118" s="99"/>
      <c r="PZD118" s="99"/>
      <c r="PZE118" s="99"/>
      <c r="PZF118" s="99"/>
      <c r="PZG118" s="99"/>
      <c r="PZH118" s="99"/>
      <c r="PZI118" s="99"/>
      <c r="PZJ118" s="99"/>
      <c r="PZK118" s="99"/>
      <c r="PZL118" s="99"/>
      <c r="PZM118" s="99"/>
      <c r="PZN118" s="99"/>
      <c r="PZO118" s="99"/>
      <c r="PZP118" s="99"/>
      <c r="PZQ118" s="99"/>
      <c r="PZR118" s="99"/>
      <c r="PZS118" s="99"/>
      <c r="PZT118" s="99"/>
      <c r="PZU118" s="99"/>
      <c r="PZV118" s="99"/>
      <c r="PZW118" s="99"/>
      <c r="PZX118" s="99"/>
      <c r="PZY118" s="99"/>
      <c r="PZZ118" s="99"/>
      <c r="QAA118" s="99"/>
      <c r="QAB118" s="99"/>
      <c r="QAC118" s="99"/>
      <c r="QAD118" s="99"/>
      <c r="QAE118" s="99"/>
      <c r="QAF118" s="99"/>
      <c r="QAG118" s="99"/>
      <c r="QAH118" s="99"/>
      <c r="QAI118" s="99"/>
      <c r="QAJ118" s="99"/>
      <c r="QAK118" s="99"/>
      <c r="QAL118" s="99"/>
      <c r="QAM118" s="99"/>
      <c r="QAN118" s="99"/>
      <c r="QAO118" s="99"/>
      <c r="QAP118" s="99"/>
      <c r="QAQ118" s="99"/>
      <c r="QAR118" s="99"/>
      <c r="QAS118" s="99"/>
      <c r="QAT118" s="99"/>
      <c r="QAU118" s="99"/>
      <c r="QAV118" s="99"/>
      <c r="QAW118" s="99"/>
      <c r="QAX118" s="99"/>
      <c r="QAY118" s="99"/>
      <c r="QAZ118" s="99"/>
      <c r="QBA118" s="99"/>
      <c r="QBB118" s="99"/>
      <c r="QBC118" s="99"/>
      <c r="QBD118" s="99"/>
      <c r="QBE118" s="99"/>
      <c r="QBF118" s="99"/>
      <c r="QBG118" s="99"/>
      <c r="QBH118" s="99"/>
      <c r="QBI118" s="99"/>
      <c r="QBJ118" s="99"/>
      <c r="QBK118" s="99"/>
      <c r="QBL118" s="99"/>
      <c r="QBM118" s="99"/>
      <c r="QBN118" s="99"/>
      <c r="QBO118" s="99"/>
      <c r="QBP118" s="99"/>
      <c r="QBQ118" s="99"/>
      <c r="QBR118" s="99"/>
      <c r="QBS118" s="99"/>
      <c r="QBT118" s="99"/>
      <c r="QBU118" s="99"/>
      <c r="QBV118" s="99"/>
      <c r="QBW118" s="99"/>
      <c r="QBX118" s="99"/>
      <c r="QBY118" s="99"/>
      <c r="QBZ118" s="99"/>
      <c r="QCA118" s="99"/>
      <c r="QCB118" s="99"/>
      <c r="QCC118" s="99"/>
      <c r="QCD118" s="99"/>
      <c r="QCE118" s="99"/>
      <c r="QCF118" s="99"/>
      <c r="QCG118" s="99"/>
      <c r="QCH118" s="99"/>
      <c r="QCI118" s="99"/>
      <c r="QCJ118" s="99"/>
      <c r="QCK118" s="99"/>
      <c r="QCL118" s="99"/>
      <c r="QCM118" s="99"/>
      <c r="QCN118" s="99"/>
      <c r="QCO118" s="99"/>
      <c r="QCP118" s="99"/>
      <c r="QCQ118" s="99"/>
      <c r="QCR118" s="99"/>
      <c r="QCS118" s="99"/>
      <c r="QCT118" s="99"/>
      <c r="QCU118" s="99"/>
      <c r="QCV118" s="99"/>
      <c r="QCW118" s="99"/>
      <c r="QCX118" s="99"/>
      <c r="QCY118" s="99"/>
      <c r="QCZ118" s="99"/>
      <c r="QDA118" s="99"/>
      <c r="QDB118" s="99"/>
      <c r="QDC118" s="99"/>
      <c r="QDD118" s="99"/>
      <c r="QDE118" s="99"/>
      <c r="QDF118" s="99"/>
      <c r="QDG118" s="99"/>
      <c r="QDH118" s="99"/>
      <c r="QDI118" s="99"/>
      <c r="QDJ118" s="99"/>
      <c r="QDK118" s="99"/>
      <c r="QDL118" s="99"/>
      <c r="QDM118" s="99"/>
      <c r="QDN118" s="99"/>
      <c r="QDO118" s="99"/>
      <c r="QDP118" s="99"/>
      <c r="QDQ118" s="99"/>
      <c r="QDR118" s="99"/>
      <c r="QDS118" s="99"/>
      <c r="QDT118" s="99"/>
      <c r="QDU118" s="99"/>
      <c r="QDV118" s="99"/>
      <c r="QDW118" s="99"/>
      <c r="QDX118" s="99"/>
      <c r="QDY118" s="99"/>
      <c r="QDZ118" s="99"/>
      <c r="QEA118" s="99"/>
      <c r="QEB118" s="99"/>
      <c r="QEC118" s="99"/>
      <c r="QED118" s="99"/>
      <c r="QEE118" s="99"/>
      <c r="QEF118" s="99"/>
      <c r="QEG118" s="99"/>
      <c r="QEH118" s="99"/>
      <c r="QEI118" s="99"/>
      <c r="QEJ118" s="99"/>
      <c r="QEK118" s="99"/>
      <c r="QEL118" s="99"/>
      <c r="QEM118" s="99"/>
      <c r="QEN118" s="99"/>
      <c r="QEO118" s="99"/>
      <c r="QEP118" s="99"/>
      <c r="QEQ118" s="99"/>
      <c r="QER118" s="99"/>
      <c r="QES118" s="99"/>
      <c r="QET118" s="99"/>
      <c r="QEU118" s="99"/>
      <c r="QEV118" s="99"/>
      <c r="QEW118" s="99"/>
      <c r="QEX118" s="99"/>
      <c r="QEY118" s="99"/>
      <c r="QEZ118" s="99"/>
      <c r="QFA118" s="99"/>
      <c r="QFB118" s="99"/>
      <c r="QFC118" s="99"/>
      <c r="QFD118" s="99"/>
      <c r="QFE118" s="99"/>
      <c r="QFF118" s="99"/>
      <c r="QFG118" s="99"/>
      <c r="QFH118" s="99"/>
      <c r="QFI118" s="99"/>
      <c r="QFJ118" s="99"/>
      <c r="QFK118" s="99"/>
      <c r="QFL118" s="99"/>
      <c r="QFM118" s="99"/>
      <c r="QFN118" s="99"/>
      <c r="QFO118" s="99"/>
      <c r="QFP118" s="99"/>
      <c r="QFQ118" s="99"/>
      <c r="QFR118" s="99"/>
      <c r="QFS118" s="99"/>
      <c r="QFT118" s="99"/>
      <c r="QFU118" s="99"/>
      <c r="QFV118" s="99"/>
      <c r="QFW118" s="99"/>
      <c r="QFX118" s="99"/>
      <c r="QFY118" s="99"/>
      <c r="QFZ118" s="99"/>
      <c r="QGA118" s="99"/>
      <c r="QGB118" s="99"/>
      <c r="QGC118" s="99"/>
      <c r="QGD118" s="99"/>
      <c r="QGE118" s="99"/>
      <c r="QGF118" s="99"/>
      <c r="QGG118" s="99"/>
      <c r="QGH118" s="99"/>
      <c r="QGI118" s="99"/>
      <c r="QGJ118" s="99"/>
      <c r="QGK118" s="99"/>
      <c r="QGL118" s="99"/>
      <c r="QGM118" s="99"/>
      <c r="QGN118" s="99"/>
      <c r="QGO118" s="99"/>
      <c r="QGP118" s="99"/>
      <c r="QGQ118" s="99"/>
      <c r="QGR118" s="99"/>
      <c r="QGS118" s="99"/>
      <c r="QGT118" s="99"/>
      <c r="QGU118" s="99"/>
      <c r="QGV118" s="99"/>
      <c r="QGW118" s="99"/>
      <c r="QGX118" s="99"/>
      <c r="QGY118" s="99"/>
      <c r="QGZ118" s="99"/>
      <c r="QHA118" s="99"/>
      <c r="QHB118" s="99"/>
      <c r="QHC118" s="99"/>
      <c r="QHD118" s="99"/>
      <c r="QHE118" s="99"/>
      <c r="QHF118" s="99"/>
      <c r="QHG118" s="99"/>
      <c r="QHH118" s="99"/>
      <c r="QHI118" s="99"/>
      <c r="QHJ118" s="99"/>
      <c r="QHK118" s="99"/>
      <c r="QHL118" s="99"/>
      <c r="QHM118" s="99"/>
      <c r="QHN118" s="99"/>
      <c r="QHO118" s="99"/>
      <c r="QHP118" s="99"/>
      <c r="QHQ118" s="99"/>
      <c r="QHR118" s="99"/>
      <c r="QHS118" s="99"/>
      <c r="QHT118" s="99"/>
      <c r="QHU118" s="99"/>
      <c r="QHV118" s="99"/>
      <c r="QHW118" s="99"/>
      <c r="QHX118" s="99"/>
      <c r="QHY118" s="99"/>
      <c r="QHZ118" s="99"/>
      <c r="QIA118" s="99"/>
      <c r="QIB118" s="99"/>
      <c r="QIC118" s="99"/>
      <c r="QID118" s="99"/>
      <c r="QIE118" s="99"/>
      <c r="QIF118" s="99"/>
      <c r="QIG118" s="99"/>
      <c r="QIH118" s="99"/>
      <c r="QII118" s="99"/>
      <c r="QIJ118" s="99"/>
      <c r="QIK118" s="99"/>
      <c r="QIL118" s="99"/>
      <c r="QIM118" s="99"/>
      <c r="QIN118" s="99"/>
      <c r="QIO118" s="99"/>
      <c r="QIP118" s="99"/>
      <c r="QIQ118" s="99"/>
      <c r="QIR118" s="99"/>
      <c r="QIS118" s="99"/>
      <c r="QIT118" s="99"/>
      <c r="QIU118" s="99"/>
      <c r="QIV118" s="99"/>
      <c r="QIW118" s="99"/>
      <c r="QIX118" s="99"/>
      <c r="QIY118" s="99"/>
      <c r="QIZ118" s="99"/>
      <c r="QJA118" s="99"/>
      <c r="QJB118" s="99"/>
      <c r="QJC118" s="99"/>
      <c r="QJD118" s="99"/>
      <c r="QJE118" s="99"/>
      <c r="QJF118" s="99"/>
      <c r="QJG118" s="99"/>
      <c r="QJH118" s="99"/>
      <c r="QJI118" s="99"/>
      <c r="QJJ118" s="99"/>
      <c r="QJK118" s="99"/>
      <c r="QJL118" s="99"/>
      <c r="QJM118" s="99"/>
      <c r="QJN118" s="99"/>
      <c r="QJO118" s="99"/>
      <c r="QJP118" s="99"/>
      <c r="QJQ118" s="99"/>
      <c r="QJR118" s="99"/>
      <c r="QJS118" s="99"/>
      <c r="QJT118" s="99"/>
      <c r="QJU118" s="99"/>
      <c r="QJV118" s="99"/>
      <c r="QJW118" s="99"/>
      <c r="QJX118" s="99"/>
      <c r="QJY118" s="99"/>
      <c r="QJZ118" s="99"/>
      <c r="QKA118" s="99"/>
      <c r="QKB118" s="99"/>
      <c r="QKC118" s="99"/>
      <c r="QKD118" s="99"/>
      <c r="QKE118" s="99"/>
      <c r="QKF118" s="99"/>
      <c r="QKG118" s="99"/>
      <c r="QKH118" s="99"/>
      <c r="QKI118" s="99"/>
      <c r="QKJ118" s="99"/>
      <c r="QKK118" s="99"/>
      <c r="QKL118" s="99"/>
      <c r="QKM118" s="99"/>
      <c r="QKN118" s="99"/>
      <c r="QKO118" s="99"/>
      <c r="QKP118" s="99"/>
      <c r="QKQ118" s="99"/>
      <c r="QKR118" s="99"/>
      <c r="QKS118" s="99"/>
      <c r="QKT118" s="99"/>
      <c r="QKU118" s="99"/>
      <c r="QKV118" s="99"/>
      <c r="QKW118" s="99"/>
      <c r="QKX118" s="99"/>
      <c r="QKY118" s="99"/>
      <c r="QKZ118" s="99"/>
      <c r="QLA118" s="99"/>
      <c r="QLB118" s="99"/>
      <c r="QLC118" s="99"/>
      <c r="QLD118" s="99"/>
      <c r="QLE118" s="99"/>
      <c r="QLF118" s="99"/>
      <c r="QLG118" s="99"/>
      <c r="QLH118" s="99"/>
      <c r="QLI118" s="99"/>
      <c r="QLJ118" s="99"/>
      <c r="QLK118" s="99"/>
      <c r="QLL118" s="99"/>
      <c r="QLM118" s="99"/>
      <c r="QLN118" s="99"/>
      <c r="QLO118" s="99"/>
      <c r="QLP118" s="99"/>
      <c r="QLQ118" s="99"/>
      <c r="QLR118" s="99"/>
      <c r="QLS118" s="99"/>
      <c r="QLT118" s="99"/>
      <c r="QLU118" s="99"/>
      <c r="QLV118" s="99"/>
      <c r="QLW118" s="99"/>
      <c r="QLX118" s="99"/>
      <c r="QLY118" s="99"/>
      <c r="QLZ118" s="99"/>
      <c r="QMA118" s="99"/>
      <c r="QMB118" s="99"/>
      <c r="QMC118" s="99"/>
      <c r="QMD118" s="99"/>
      <c r="QME118" s="99"/>
      <c r="QMF118" s="99"/>
      <c r="QMG118" s="99"/>
      <c r="QMH118" s="99"/>
      <c r="QMI118" s="99"/>
      <c r="QMJ118" s="99"/>
      <c r="QMK118" s="99"/>
      <c r="QML118" s="99"/>
      <c r="QMM118" s="99"/>
      <c r="QMN118" s="99"/>
      <c r="QMO118" s="99"/>
      <c r="QMP118" s="99"/>
      <c r="QMQ118" s="99"/>
      <c r="QMR118" s="99"/>
      <c r="QMS118" s="99"/>
      <c r="QMT118" s="99"/>
      <c r="QMU118" s="99"/>
      <c r="QMV118" s="99"/>
      <c r="QMW118" s="99"/>
      <c r="QMX118" s="99"/>
      <c r="QMY118" s="99"/>
      <c r="QMZ118" s="99"/>
      <c r="QNA118" s="99"/>
      <c r="QNB118" s="99"/>
      <c r="QNC118" s="99"/>
      <c r="QND118" s="99"/>
      <c r="QNE118" s="99"/>
      <c r="QNF118" s="99"/>
      <c r="QNG118" s="99"/>
      <c r="QNH118" s="99"/>
      <c r="QNI118" s="99"/>
      <c r="QNJ118" s="99"/>
      <c r="QNK118" s="99"/>
      <c r="QNL118" s="99"/>
      <c r="QNM118" s="99"/>
      <c r="QNN118" s="99"/>
      <c r="QNO118" s="99"/>
      <c r="QNP118" s="99"/>
      <c r="QNQ118" s="99"/>
      <c r="QNR118" s="99"/>
      <c r="QNS118" s="99"/>
      <c r="QNT118" s="99"/>
      <c r="QNU118" s="99"/>
      <c r="QNV118" s="99"/>
      <c r="QNW118" s="99"/>
      <c r="QNX118" s="99"/>
      <c r="QNY118" s="99"/>
      <c r="QNZ118" s="99"/>
      <c r="QOA118" s="99"/>
      <c r="QOB118" s="99"/>
      <c r="QOC118" s="99"/>
      <c r="QOD118" s="99"/>
      <c r="QOE118" s="99"/>
      <c r="QOF118" s="99"/>
      <c r="QOG118" s="99"/>
      <c r="QOH118" s="99"/>
      <c r="QOI118" s="99"/>
      <c r="QOJ118" s="99"/>
      <c r="QOK118" s="99"/>
      <c r="QOL118" s="99"/>
      <c r="QOM118" s="99"/>
      <c r="QON118" s="99"/>
      <c r="QOO118" s="99"/>
      <c r="QOP118" s="99"/>
      <c r="QOQ118" s="99"/>
      <c r="QOR118" s="99"/>
      <c r="QOS118" s="99"/>
      <c r="QOT118" s="99"/>
      <c r="QOU118" s="99"/>
      <c r="QOV118" s="99"/>
      <c r="QOW118" s="99"/>
      <c r="QOX118" s="99"/>
      <c r="QOY118" s="99"/>
      <c r="QOZ118" s="99"/>
      <c r="QPA118" s="99"/>
      <c r="QPB118" s="99"/>
      <c r="QPC118" s="99"/>
      <c r="QPD118" s="99"/>
      <c r="QPE118" s="99"/>
      <c r="QPF118" s="99"/>
      <c r="QPG118" s="99"/>
      <c r="QPH118" s="99"/>
      <c r="QPI118" s="99"/>
      <c r="QPJ118" s="99"/>
      <c r="QPK118" s="99"/>
      <c r="QPL118" s="99"/>
      <c r="QPM118" s="99"/>
      <c r="QPN118" s="99"/>
      <c r="QPO118" s="99"/>
      <c r="QPP118" s="99"/>
      <c r="QPQ118" s="99"/>
      <c r="QPR118" s="99"/>
      <c r="QPS118" s="99"/>
      <c r="QPT118" s="99"/>
      <c r="QPU118" s="99"/>
      <c r="QPV118" s="99"/>
      <c r="QPW118" s="99"/>
      <c r="QPX118" s="99"/>
      <c r="QPY118" s="99"/>
      <c r="QPZ118" s="99"/>
      <c r="QQA118" s="99"/>
      <c r="QQB118" s="99"/>
      <c r="QQC118" s="99"/>
      <c r="QQD118" s="99"/>
      <c r="QQE118" s="99"/>
      <c r="QQF118" s="99"/>
      <c r="QQG118" s="99"/>
      <c r="QQH118" s="99"/>
      <c r="QQI118" s="99"/>
      <c r="QQJ118" s="99"/>
      <c r="QQK118" s="99"/>
      <c r="QQL118" s="99"/>
      <c r="QQM118" s="99"/>
      <c r="QQN118" s="99"/>
      <c r="QQO118" s="99"/>
      <c r="QQP118" s="99"/>
      <c r="QQQ118" s="99"/>
      <c r="QQR118" s="99"/>
      <c r="QQS118" s="99"/>
      <c r="QQT118" s="99"/>
      <c r="QQU118" s="99"/>
      <c r="QQV118" s="99"/>
      <c r="QQW118" s="99"/>
      <c r="QQX118" s="99"/>
      <c r="QQY118" s="99"/>
      <c r="QQZ118" s="99"/>
      <c r="QRA118" s="99"/>
      <c r="QRB118" s="99"/>
      <c r="QRC118" s="99"/>
      <c r="QRD118" s="99"/>
      <c r="QRE118" s="99"/>
      <c r="QRF118" s="99"/>
      <c r="QRG118" s="99"/>
      <c r="QRH118" s="99"/>
      <c r="QRI118" s="99"/>
      <c r="QRJ118" s="99"/>
      <c r="QRK118" s="99"/>
      <c r="QRL118" s="99"/>
      <c r="QRM118" s="99"/>
      <c r="QRN118" s="99"/>
      <c r="QRO118" s="99"/>
      <c r="QRP118" s="99"/>
      <c r="QRQ118" s="99"/>
      <c r="QRR118" s="99"/>
      <c r="QRS118" s="99"/>
      <c r="QRT118" s="99"/>
      <c r="QRU118" s="99"/>
      <c r="QRV118" s="99"/>
      <c r="QRW118" s="99"/>
      <c r="QRX118" s="99"/>
      <c r="QRY118" s="99"/>
      <c r="QRZ118" s="99"/>
      <c r="QSA118" s="99"/>
      <c r="QSB118" s="99"/>
      <c r="QSC118" s="99"/>
      <c r="QSD118" s="99"/>
      <c r="QSE118" s="99"/>
      <c r="QSF118" s="99"/>
      <c r="QSG118" s="99"/>
      <c r="QSH118" s="99"/>
      <c r="QSI118" s="99"/>
      <c r="QSJ118" s="99"/>
      <c r="QSK118" s="99"/>
      <c r="QSL118" s="99"/>
      <c r="QSM118" s="99"/>
      <c r="QSN118" s="99"/>
      <c r="QSO118" s="99"/>
      <c r="QSP118" s="99"/>
      <c r="QSQ118" s="99"/>
      <c r="QSR118" s="99"/>
      <c r="QSS118" s="99"/>
      <c r="QST118" s="99"/>
      <c r="QSU118" s="99"/>
      <c r="QSV118" s="99"/>
      <c r="QSW118" s="99"/>
      <c r="QSX118" s="99"/>
      <c r="QSY118" s="99"/>
      <c r="QSZ118" s="99"/>
      <c r="QTA118" s="99"/>
      <c r="QTB118" s="99"/>
      <c r="QTC118" s="99"/>
      <c r="QTD118" s="99"/>
      <c r="QTE118" s="99"/>
      <c r="QTF118" s="99"/>
      <c r="QTG118" s="99"/>
      <c r="QTH118" s="99"/>
      <c r="QTI118" s="99"/>
      <c r="QTJ118" s="99"/>
      <c r="QTK118" s="99"/>
      <c r="QTL118" s="99"/>
      <c r="QTM118" s="99"/>
      <c r="QTN118" s="99"/>
      <c r="QTO118" s="99"/>
      <c r="QTP118" s="99"/>
      <c r="QTQ118" s="99"/>
      <c r="QTR118" s="99"/>
      <c r="QTS118" s="99"/>
      <c r="QTT118" s="99"/>
      <c r="QTU118" s="99"/>
      <c r="QTV118" s="99"/>
      <c r="QTW118" s="99"/>
      <c r="QTX118" s="99"/>
      <c r="QTY118" s="99"/>
      <c r="QTZ118" s="99"/>
      <c r="QUA118" s="99"/>
      <c r="QUB118" s="99"/>
      <c r="QUC118" s="99"/>
      <c r="QUD118" s="99"/>
      <c r="QUE118" s="99"/>
      <c r="QUF118" s="99"/>
      <c r="QUG118" s="99"/>
      <c r="QUH118" s="99"/>
      <c r="QUI118" s="99"/>
      <c r="QUJ118" s="99"/>
      <c r="QUK118" s="99"/>
      <c r="QUL118" s="99"/>
      <c r="QUM118" s="99"/>
      <c r="QUN118" s="99"/>
      <c r="QUO118" s="99"/>
      <c r="QUP118" s="99"/>
      <c r="QUQ118" s="99"/>
      <c r="QUR118" s="99"/>
      <c r="QUS118" s="99"/>
      <c r="QUT118" s="99"/>
      <c r="QUU118" s="99"/>
      <c r="QUV118" s="99"/>
      <c r="QUW118" s="99"/>
      <c r="QUX118" s="99"/>
      <c r="QUY118" s="99"/>
      <c r="QUZ118" s="99"/>
      <c r="QVA118" s="99"/>
      <c r="QVB118" s="99"/>
      <c r="QVC118" s="99"/>
      <c r="QVD118" s="99"/>
      <c r="QVE118" s="99"/>
      <c r="QVF118" s="99"/>
      <c r="QVG118" s="99"/>
      <c r="QVH118" s="99"/>
      <c r="QVI118" s="99"/>
      <c r="QVJ118" s="99"/>
      <c r="QVK118" s="99"/>
      <c r="QVL118" s="99"/>
      <c r="QVM118" s="99"/>
      <c r="QVN118" s="99"/>
      <c r="QVO118" s="99"/>
      <c r="QVP118" s="99"/>
      <c r="QVQ118" s="99"/>
      <c r="QVR118" s="99"/>
      <c r="QVS118" s="99"/>
      <c r="QVT118" s="99"/>
      <c r="QVU118" s="99"/>
      <c r="QVV118" s="99"/>
      <c r="QVW118" s="99"/>
      <c r="QVX118" s="99"/>
      <c r="QVY118" s="99"/>
      <c r="QVZ118" s="99"/>
      <c r="QWA118" s="99"/>
      <c r="QWB118" s="99"/>
      <c r="QWC118" s="99"/>
      <c r="QWD118" s="99"/>
      <c r="QWE118" s="99"/>
      <c r="QWF118" s="99"/>
      <c r="QWG118" s="99"/>
      <c r="QWH118" s="99"/>
      <c r="QWI118" s="99"/>
      <c r="QWJ118" s="99"/>
      <c r="QWK118" s="99"/>
      <c r="QWL118" s="99"/>
      <c r="QWM118" s="99"/>
      <c r="QWN118" s="99"/>
      <c r="QWO118" s="99"/>
      <c r="QWP118" s="99"/>
      <c r="QWQ118" s="99"/>
      <c r="QWR118" s="99"/>
      <c r="QWS118" s="99"/>
      <c r="QWT118" s="99"/>
      <c r="QWU118" s="99"/>
      <c r="QWV118" s="99"/>
      <c r="QWW118" s="99"/>
      <c r="QWX118" s="99"/>
      <c r="QWY118" s="99"/>
      <c r="QWZ118" s="99"/>
      <c r="QXA118" s="99"/>
      <c r="QXB118" s="99"/>
      <c r="QXC118" s="99"/>
      <c r="QXD118" s="99"/>
      <c r="QXE118" s="99"/>
      <c r="QXF118" s="99"/>
      <c r="QXG118" s="99"/>
      <c r="QXH118" s="99"/>
      <c r="QXI118" s="99"/>
      <c r="QXJ118" s="99"/>
      <c r="QXK118" s="99"/>
      <c r="QXL118" s="99"/>
      <c r="QXM118" s="99"/>
      <c r="QXN118" s="99"/>
      <c r="QXO118" s="99"/>
      <c r="QXP118" s="99"/>
      <c r="QXQ118" s="99"/>
      <c r="QXR118" s="99"/>
      <c r="QXS118" s="99"/>
      <c r="QXT118" s="99"/>
      <c r="QXU118" s="99"/>
      <c r="QXV118" s="99"/>
      <c r="QXW118" s="99"/>
      <c r="QXX118" s="99"/>
      <c r="QXY118" s="99"/>
      <c r="QXZ118" s="99"/>
      <c r="QYA118" s="99"/>
      <c r="QYB118" s="99"/>
      <c r="QYC118" s="99"/>
      <c r="QYD118" s="99"/>
      <c r="QYE118" s="99"/>
      <c r="QYF118" s="99"/>
      <c r="QYG118" s="99"/>
      <c r="QYH118" s="99"/>
      <c r="QYI118" s="99"/>
      <c r="QYJ118" s="99"/>
      <c r="QYK118" s="99"/>
      <c r="QYL118" s="99"/>
      <c r="QYM118" s="99"/>
      <c r="QYN118" s="99"/>
      <c r="QYO118" s="99"/>
      <c r="QYP118" s="99"/>
      <c r="QYQ118" s="99"/>
      <c r="QYR118" s="99"/>
      <c r="QYS118" s="99"/>
      <c r="QYT118" s="99"/>
      <c r="QYU118" s="99"/>
      <c r="QYV118" s="99"/>
      <c r="QYW118" s="99"/>
      <c r="QYX118" s="99"/>
      <c r="QYY118" s="99"/>
      <c r="QYZ118" s="99"/>
      <c r="QZA118" s="99"/>
      <c r="QZB118" s="99"/>
      <c r="QZC118" s="99"/>
      <c r="QZD118" s="99"/>
      <c r="QZE118" s="99"/>
      <c r="QZF118" s="99"/>
      <c r="QZG118" s="99"/>
      <c r="QZH118" s="99"/>
      <c r="QZI118" s="99"/>
      <c r="QZJ118" s="99"/>
      <c r="QZK118" s="99"/>
      <c r="QZL118" s="99"/>
      <c r="QZM118" s="99"/>
      <c r="QZN118" s="99"/>
      <c r="QZO118" s="99"/>
      <c r="QZP118" s="99"/>
      <c r="QZQ118" s="99"/>
      <c r="QZR118" s="99"/>
      <c r="QZS118" s="99"/>
      <c r="QZT118" s="99"/>
      <c r="QZU118" s="99"/>
      <c r="QZV118" s="99"/>
      <c r="QZW118" s="99"/>
      <c r="QZX118" s="99"/>
      <c r="QZY118" s="99"/>
      <c r="QZZ118" s="99"/>
      <c r="RAA118" s="99"/>
      <c r="RAB118" s="99"/>
      <c r="RAC118" s="99"/>
      <c r="RAD118" s="99"/>
      <c r="RAE118" s="99"/>
      <c r="RAF118" s="99"/>
      <c r="RAG118" s="99"/>
      <c r="RAH118" s="99"/>
      <c r="RAI118" s="99"/>
      <c r="RAJ118" s="99"/>
      <c r="RAK118" s="99"/>
      <c r="RAL118" s="99"/>
      <c r="RAM118" s="99"/>
      <c r="RAN118" s="99"/>
      <c r="RAO118" s="99"/>
      <c r="RAP118" s="99"/>
      <c r="RAQ118" s="99"/>
      <c r="RAR118" s="99"/>
      <c r="RAS118" s="99"/>
      <c r="RAT118" s="99"/>
      <c r="RAU118" s="99"/>
      <c r="RAV118" s="99"/>
      <c r="RAW118" s="99"/>
      <c r="RAX118" s="99"/>
      <c r="RAY118" s="99"/>
      <c r="RAZ118" s="99"/>
      <c r="RBA118" s="99"/>
      <c r="RBB118" s="99"/>
      <c r="RBC118" s="99"/>
      <c r="RBD118" s="99"/>
      <c r="RBE118" s="99"/>
      <c r="RBF118" s="99"/>
      <c r="RBG118" s="99"/>
      <c r="RBH118" s="99"/>
      <c r="RBI118" s="99"/>
      <c r="RBJ118" s="99"/>
      <c r="RBK118" s="99"/>
      <c r="RBL118" s="99"/>
      <c r="RBM118" s="99"/>
      <c r="RBN118" s="99"/>
      <c r="RBO118" s="99"/>
      <c r="RBP118" s="99"/>
      <c r="RBQ118" s="99"/>
      <c r="RBR118" s="99"/>
      <c r="RBS118" s="99"/>
      <c r="RBT118" s="99"/>
      <c r="RBU118" s="99"/>
      <c r="RBV118" s="99"/>
      <c r="RBW118" s="99"/>
      <c r="RBX118" s="99"/>
      <c r="RBY118" s="99"/>
      <c r="RBZ118" s="99"/>
      <c r="RCA118" s="99"/>
      <c r="RCB118" s="99"/>
      <c r="RCC118" s="99"/>
      <c r="RCD118" s="99"/>
      <c r="RCE118" s="99"/>
      <c r="RCF118" s="99"/>
      <c r="RCG118" s="99"/>
      <c r="RCH118" s="99"/>
      <c r="RCI118" s="99"/>
      <c r="RCJ118" s="99"/>
      <c r="RCK118" s="99"/>
      <c r="RCL118" s="99"/>
      <c r="RCM118" s="99"/>
      <c r="RCN118" s="99"/>
      <c r="RCO118" s="99"/>
      <c r="RCP118" s="99"/>
      <c r="RCQ118" s="99"/>
      <c r="RCR118" s="99"/>
      <c r="RCS118" s="99"/>
      <c r="RCT118" s="99"/>
      <c r="RCU118" s="99"/>
      <c r="RCV118" s="99"/>
      <c r="RCW118" s="99"/>
      <c r="RCX118" s="99"/>
      <c r="RCY118" s="99"/>
      <c r="RCZ118" s="99"/>
      <c r="RDA118" s="99"/>
      <c r="RDB118" s="99"/>
      <c r="RDC118" s="99"/>
      <c r="RDD118" s="99"/>
      <c r="RDE118" s="99"/>
      <c r="RDF118" s="99"/>
      <c r="RDG118" s="99"/>
      <c r="RDH118" s="99"/>
      <c r="RDI118" s="99"/>
      <c r="RDJ118" s="99"/>
      <c r="RDK118" s="99"/>
      <c r="RDL118" s="99"/>
      <c r="RDM118" s="99"/>
      <c r="RDN118" s="99"/>
      <c r="RDO118" s="99"/>
      <c r="RDP118" s="99"/>
      <c r="RDQ118" s="99"/>
      <c r="RDR118" s="99"/>
      <c r="RDS118" s="99"/>
      <c r="RDT118" s="99"/>
      <c r="RDU118" s="99"/>
      <c r="RDV118" s="99"/>
      <c r="RDW118" s="99"/>
      <c r="RDX118" s="99"/>
      <c r="RDY118" s="99"/>
      <c r="RDZ118" s="99"/>
      <c r="REA118" s="99"/>
      <c r="REB118" s="99"/>
      <c r="REC118" s="99"/>
      <c r="RED118" s="99"/>
      <c r="REE118" s="99"/>
      <c r="REF118" s="99"/>
      <c r="REG118" s="99"/>
      <c r="REH118" s="99"/>
      <c r="REI118" s="99"/>
      <c r="REJ118" s="99"/>
      <c r="REK118" s="99"/>
      <c r="REL118" s="99"/>
      <c r="REM118" s="99"/>
      <c r="REN118" s="99"/>
      <c r="REO118" s="99"/>
      <c r="REP118" s="99"/>
      <c r="REQ118" s="99"/>
      <c r="RER118" s="99"/>
      <c r="RES118" s="99"/>
      <c r="RET118" s="99"/>
      <c r="REU118" s="99"/>
      <c r="REV118" s="99"/>
      <c r="REW118" s="99"/>
      <c r="REX118" s="99"/>
      <c r="REY118" s="99"/>
      <c r="REZ118" s="99"/>
      <c r="RFA118" s="99"/>
      <c r="RFB118" s="99"/>
      <c r="RFC118" s="99"/>
      <c r="RFD118" s="99"/>
      <c r="RFE118" s="99"/>
      <c r="RFF118" s="99"/>
      <c r="RFG118" s="99"/>
      <c r="RFH118" s="99"/>
      <c r="RFI118" s="99"/>
      <c r="RFJ118" s="99"/>
      <c r="RFK118" s="99"/>
      <c r="RFL118" s="99"/>
      <c r="RFM118" s="99"/>
      <c r="RFN118" s="99"/>
      <c r="RFO118" s="99"/>
      <c r="RFP118" s="99"/>
      <c r="RFQ118" s="99"/>
      <c r="RFR118" s="99"/>
      <c r="RFS118" s="99"/>
      <c r="RFT118" s="99"/>
      <c r="RFU118" s="99"/>
      <c r="RFV118" s="99"/>
      <c r="RFW118" s="99"/>
      <c r="RFX118" s="99"/>
      <c r="RFY118" s="99"/>
      <c r="RFZ118" s="99"/>
      <c r="RGA118" s="99"/>
      <c r="RGB118" s="99"/>
      <c r="RGC118" s="99"/>
      <c r="RGD118" s="99"/>
      <c r="RGE118" s="99"/>
      <c r="RGF118" s="99"/>
      <c r="RGG118" s="99"/>
      <c r="RGH118" s="99"/>
      <c r="RGI118" s="99"/>
      <c r="RGJ118" s="99"/>
      <c r="RGK118" s="99"/>
      <c r="RGL118" s="99"/>
      <c r="RGM118" s="99"/>
      <c r="RGN118" s="99"/>
      <c r="RGO118" s="99"/>
      <c r="RGP118" s="99"/>
      <c r="RGQ118" s="99"/>
      <c r="RGR118" s="99"/>
      <c r="RGS118" s="99"/>
      <c r="RGT118" s="99"/>
      <c r="RGU118" s="99"/>
      <c r="RGV118" s="99"/>
      <c r="RGW118" s="99"/>
      <c r="RGX118" s="99"/>
      <c r="RGY118" s="99"/>
      <c r="RGZ118" s="99"/>
      <c r="RHA118" s="99"/>
      <c r="RHB118" s="99"/>
      <c r="RHC118" s="99"/>
      <c r="RHD118" s="99"/>
      <c r="RHE118" s="99"/>
      <c r="RHF118" s="99"/>
      <c r="RHG118" s="99"/>
      <c r="RHH118" s="99"/>
      <c r="RHI118" s="99"/>
      <c r="RHJ118" s="99"/>
      <c r="RHK118" s="99"/>
      <c r="RHL118" s="99"/>
      <c r="RHM118" s="99"/>
      <c r="RHN118" s="99"/>
      <c r="RHO118" s="99"/>
      <c r="RHP118" s="99"/>
      <c r="RHQ118" s="99"/>
      <c r="RHR118" s="99"/>
      <c r="RHS118" s="99"/>
      <c r="RHT118" s="99"/>
      <c r="RHU118" s="99"/>
      <c r="RHV118" s="99"/>
      <c r="RHW118" s="99"/>
      <c r="RHX118" s="99"/>
      <c r="RHY118" s="99"/>
      <c r="RHZ118" s="99"/>
      <c r="RIA118" s="99"/>
      <c r="RIB118" s="99"/>
      <c r="RIC118" s="99"/>
      <c r="RID118" s="99"/>
      <c r="RIE118" s="99"/>
      <c r="RIF118" s="99"/>
      <c r="RIG118" s="99"/>
      <c r="RIH118" s="99"/>
      <c r="RII118" s="99"/>
      <c r="RIJ118" s="99"/>
      <c r="RIK118" s="99"/>
      <c r="RIL118" s="99"/>
      <c r="RIM118" s="99"/>
      <c r="RIN118" s="99"/>
      <c r="RIO118" s="99"/>
      <c r="RIP118" s="99"/>
      <c r="RIQ118" s="99"/>
      <c r="RIR118" s="99"/>
      <c r="RIS118" s="99"/>
      <c r="RIT118" s="99"/>
      <c r="RIU118" s="99"/>
      <c r="RIV118" s="99"/>
      <c r="RIW118" s="99"/>
      <c r="RIX118" s="99"/>
      <c r="RIY118" s="99"/>
      <c r="RIZ118" s="99"/>
      <c r="RJA118" s="99"/>
      <c r="RJB118" s="99"/>
      <c r="RJC118" s="99"/>
      <c r="RJD118" s="99"/>
      <c r="RJE118" s="99"/>
      <c r="RJF118" s="99"/>
      <c r="RJG118" s="99"/>
      <c r="RJH118" s="99"/>
      <c r="RJI118" s="99"/>
      <c r="RJJ118" s="99"/>
      <c r="RJK118" s="99"/>
      <c r="RJL118" s="99"/>
      <c r="RJM118" s="99"/>
      <c r="RJN118" s="99"/>
      <c r="RJO118" s="99"/>
      <c r="RJP118" s="99"/>
      <c r="RJQ118" s="99"/>
      <c r="RJR118" s="99"/>
      <c r="RJS118" s="99"/>
      <c r="RJT118" s="99"/>
      <c r="RJU118" s="99"/>
      <c r="RJV118" s="99"/>
      <c r="RJW118" s="99"/>
      <c r="RJX118" s="99"/>
      <c r="RJY118" s="99"/>
      <c r="RJZ118" s="99"/>
      <c r="RKA118" s="99"/>
      <c r="RKB118" s="99"/>
      <c r="RKC118" s="99"/>
      <c r="RKD118" s="99"/>
      <c r="RKE118" s="99"/>
      <c r="RKF118" s="99"/>
      <c r="RKG118" s="99"/>
      <c r="RKH118" s="99"/>
      <c r="RKI118" s="99"/>
      <c r="RKJ118" s="99"/>
      <c r="RKK118" s="99"/>
      <c r="RKL118" s="99"/>
      <c r="RKM118" s="99"/>
      <c r="RKN118" s="99"/>
      <c r="RKO118" s="99"/>
      <c r="RKP118" s="99"/>
      <c r="RKQ118" s="99"/>
      <c r="RKR118" s="99"/>
      <c r="RKS118" s="99"/>
      <c r="RKT118" s="99"/>
      <c r="RKU118" s="99"/>
      <c r="RKV118" s="99"/>
      <c r="RKW118" s="99"/>
      <c r="RKX118" s="99"/>
      <c r="RKY118" s="99"/>
      <c r="RKZ118" s="99"/>
      <c r="RLA118" s="99"/>
      <c r="RLB118" s="99"/>
      <c r="RLC118" s="99"/>
      <c r="RLD118" s="99"/>
      <c r="RLE118" s="99"/>
      <c r="RLF118" s="99"/>
      <c r="RLG118" s="99"/>
      <c r="RLH118" s="99"/>
      <c r="RLI118" s="99"/>
      <c r="RLJ118" s="99"/>
      <c r="RLK118" s="99"/>
      <c r="RLL118" s="99"/>
      <c r="RLM118" s="99"/>
      <c r="RLN118" s="99"/>
      <c r="RLO118" s="99"/>
      <c r="RLP118" s="99"/>
      <c r="RLQ118" s="99"/>
      <c r="RLR118" s="99"/>
      <c r="RLS118" s="99"/>
      <c r="RLT118" s="99"/>
      <c r="RLU118" s="99"/>
      <c r="RLV118" s="99"/>
      <c r="RLW118" s="99"/>
      <c r="RLX118" s="99"/>
      <c r="RLY118" s="99"/>
      <c r="RLZ118" s="99"/>
      <c r="RMA118" s="99"/>
      <c r="RMB118" s="99"/>
      <c r="RMC118" s="99"/>
      <c r="RMD118" s="99"/>
      <c r="RME118" s="99"/>
      <c r="RMF118" s="99"/>
      <c r="RMG118" s="99"/>
      <c r="RMH118" s="99"/>
      <c r="RMI118" s="99"/>
      <c r="RMJ118" s="99"/>
      <c r="RMK118" s="99"/>
      <c r="RML118" s="99"/>
      <c r="RMM118" s="99"/>
      <c r="RMN118" s="99"/>
      <c r="RMO118" s="99"/>
      <c r="RMP118" s="99"/>
      <c r="RMQ118" s="99"/>
      <c r="RMR118" s="99"/>
      <c r="RMS118" s="99"/>
      <c r="RMT118" s="99"/>
      <c r="RMU118" s="99"/>
      <c r="RMV118" s="99"/>
      <c r="RMW118" s="99"/>
      <c r="RMX118" s="99"/>
      <c r="RMY118" s="99"/>
      <c r="RMZ118" s="99"/>
      <c r="RNA118" s="99"/>
      <c r="RNB118" s="99"/>
      <c r="RNC118" s="99"/>
      <c r="RND118" s="99"/>
      <c r="RNE118" s="99"/>
      <c r="RNF118" s="99"/>
      <c r="RNG118" s="99"/>
      <c r="RNH118" s="99"/>
      <c r="RNI118" s="99"/>
      <c r="RNJ118" s="99"/>
      <c r="RNK118" s="99"/>
      <c r="RNL118" s="99"/>
      <c r="RNM118" s="99"/>
      <c r="RNN118" s="99"/>
      <c r="RNO118" s="99"/>
      <c r="RNP118" s="99"/>
      <c r="RNQ118" s="99"/>
      <c r="RNR118" s="99"/>
      <c r="RNS118" s="99"/>
      <c r="RNT118" s="99"/>
      <c r="RNU118" s="99"/>
      <c r="RNV118" s="99"/>
      <c r="RNW118" s="99"/>
      <c r="RNX118" s="99"/>
      <c r="RNY118" s="99"/>
      <c r="RNZ118" s="99"/>
      <c r="ROA118" s="99"/>
      <c r="ROB118" s="99"/>
      <c r="ROC118" s="99"/>
      <c r="ROD118" s="99"/>
      <c r="ROE118" s="99"/>
      <c r="ROF118" s="99"/>
      <c r="ROG118" s="99"/>
      <c r="ROH118" s="99"/>
      <c r="ROI118" s="99"/>
      <c r="ROJ118" s="99"/>
      <c r="ROK118" s="99"/>
      <c r="ROL118" s="99"/>
      <c r="ROM118" s="99"/>
      <c r="RON118" s="99"/>
      <c r="ROO118" s="99"/>
      <c r="ROP118" s="99"/>
      <c r="ROQ118" s="99"/>
      <c r="ROR118" s="99"/>
      <c r="ROS118" s="99"/>
      <c r="ROT118" s="99"/>
      <c r="ROU118" s="99"/>
      <c r="ROV118" s="99"/>
      <c r="ROW118" s="99"/>
      <c r="ROX118" s="99"/>
      <c r="ROY118" s="99"/>
      <c r="ROZ118" s="99"/>
      <c r="RPA118" s="99"/>
      <c r="RPB118" s="99"/>
      <c r="RPC118" s="99"/>
      <c r="RPD118" s="99"/>
      <c r="RPE118" s="99"/>
      <c r="RPF118" s="99"/>
      <c r="RPG118" s="99"/>
      <c r="RPH118" s="99"/>
      <c r="RPI118" s="99"/>
      <c r="RPJ118" s="99"/>
      <c r="RPK118" s="99"/>
      <c r="RPL118" s="99"/>
      <c r="RPM118" s="99"/>
      <c r="RPN118" s="99"/>
      <c r="RPO118" s="99"/>
      <c r="RPP118" s="99"/>
      <c r="RPQ118" s="99"/>
      <c r="RPR118" s="99"/>
      <c r="RPS118" s="99"/>
      <c r="RPT118" s="99"/>
      <c r="RPU118" s="99"/>
      <c r="RPV118" s="99"/>
      <c r="RPW118" s="99"/>
      <c r="RPX118" s="99"/>
      <c r="RPY118" s="99"/>
      <c r="RPZ118" s="99"/>
      <c r="RQA118" s="99"/>
      <c r="RQB118" s="99"/>
      <c r="RQC118" s="99"/>
      <c r="RQD118" s="99"/>
      <c r="RQE118" s="99"/>
      <c r="RQF118" s="99"/>
      <c r="RQG118" s="99"/>
      <c r="RQH118" s="99"/>
      <c r="RQI118" s="99"/>
      <c r="RQJ118" s="99"/>
      <c r="RQK118" s="99"/>
      <c r="RQL118" s="99"/>
      <c r="RQM118" s="99"/>
      <c r="RQN118" s="99"/>
      <c r="RQO118" s="99"/>
      <c r="RQP118" s="99"/>
      <c r="RQQ118" s="99"/>
      <c r="RQR118" s="99"/>
      <c r="RQS118" s="99"/>
      <c r="RQT118" s="99"/>
      <c r="RQU118" s="99"/>
      <c r="RQV118" s="99"/>
      <c r="RQW118" s="99"/>
      <c r="RQX118" s="99"/>
      <c r="RQY118" s="99"/>
      <c r="RQZ118" s="99"/>
      <c r="RRA118" s="99"/>
      <c r="RRB118" s="99"/>
      <c r="RRC118" s="99"/>
      <c r="RRD118" s="99"/>
      <c r="RRE118" s="99"/>
      <c r="RRF118" s="99"/>
      <c r="RRG118" s="99"/>
      <c r="RRH118" s="99"/>
      <c r="RRI118" s="99"/>
      <c r="RRJ118" s="99"/>
      <c r="RRK118" s="99"/>
      <c r="RRL118" s="99"/>
      <c r="RRM118" s="99"/>
      <c r="RRN118" s="99"/>
      <c r="RRO118" s="99"/>
      <c r="RRP118" s="99"/>
      <c r="RRQ118" s="99"/>
      <c r="RRR118" s="99"/>
      <c r="RRS118" s="99"/>
      <c r="RRT118" s="99"/>
      <c r="RRU118" s="99"/>
      <c r="RRV118" s="99"/>
      <c r="RRW118" s="99"/>
      <c r="RRX118" s="99"/>
      <c r="RRY118" s="99"/>
      <c r="RRZ118" s="99"/>
      <c r="RSA118" s="99"/>
      <c r="RSB118" s="99"/>
      <c r="RSC118" s="99"/>
      <c r="RSD118" s="99"/>
      <c r="RSE118" s="99"/>
      <c r="RSF118" s="99"/>
      <c r="RSG118" s="99"/>
      <c r="RSH118" s="99"/>
      <c r="RSI118" s="99"/>
      <c r="RSJ118" s="99"/>
      <c r="RSK118" s="99"/>
      <c r="RSL118" s="99"/>
      <c r="RSM118" s="99"/>
      <c r="RSN118" s="99"/>
      <c r="RSO118" s="99"/>
      <c r="RSP118" s="99"/>
      <c r="RSQ118" s="99"/>
      <c r="RSR118" s="99"/>
      <c r="RSS118" s="99"/>
      <c r="RST118" s="99"/>
      <c r="RSU118" s="99"/>
      <c r="RSV118" s="99"/>
      <c r="RSW118" s="99"/>
      <c r="RSX118" s="99"/>
      <c r="RSY118" s="99"/>
      <c r="RSZ118" s="99"/>
      <c r="RTA118" s="99"/>
      <c r="RTB118" s="99"/>
      <c r="RTC118" s="99"/>
      <c r="RTD118" s="99"/>
      <c r="RTE118" s="99"/>
      <c r="RTF118" s="99"/>
      <c r="RTG118" s="99"/>
      <c r="RTH118" s="99"/>
      <c r="RTI118" s="99"/>
      <c r="RTJ118" s="99"/>
      <c r="RTK118" s="99"/>
      <c r="RTL118" s="99"/>
      <c r="RTM118" s="99"/>
      <c r="RTN118" s="99"/>
      <c r="RTO118" s="99"/>
      <c r="RTP118" s="99"/>
      <c r="RTQ118" s="99"/>
      <c r="RTR118" s="99"/>
      <c r="RTS118" s="99"/>
      <c r="RTT118" s="99"/>
      <c r="RTU118" s="99"/>
      <c r="RTV118" s="99"/>
      <c r="RTW118" s="99"/>
      <c r="RTX118" s="99"/>
      <c r="RTY118" s="99"/>
      <c r="RTZ118" s="99"/>
      <c r="RUA118" s="99"/>
      <c r="RUB118" s="99"/>
      <c r="RUC118" s="99"/>
      <c r="RUD118" s="99"/>
      <c r="RUE118" s="99"/>
      <c r="RUF118" s="99"/>
      <c r="RUG118" s="99"/>
      <c r="RUH118" s="99"/>
      <c r="RUI118" s="99"/>
      <c r="RUJ118" s="99"/>
      <c r="RUK118" s="99"/>
      <c r="RUL118" s="99"/>
      <c r="RUM118" s="99"/>
      <c r="RUN118" s="99"/>
      <c r="RUO118" s="99"/>
      <c r="RUP118" s="99"/>
      <c r="RUQ118" s="99"/>
      <c r="RUR118" s="99"/>
      <c r="RUS118" s="99"/>
      <c r="RUT118" s="99"/>
      <c r="RUU118" s="99"/>
      <c r="RUV118" s="99"/>
      <c r="RUW118" s="99"/>
      <c r="RUX118" s="99"/>
      <c r="RUY118" s="99"/>
      <c r="RUZ118" s="99"/>
      <c r="RVA118" s="99"/>
      <c r="RVB118" s="99"/>
      <c r="RVC118" s="99"/>
      <c r="RVD118" s="99"/>
      <c r="RVE118" s="99"/>
      <c r="RVF118" s="99"/>
      <c r="RVG118" s="99"/>
      <c r="RVH118" s="99"/>
      <c r="RVI118" s="99"/>
      <c r="RVJ118" s="99"/>
      <c r="RVK118" s="99"/>
      <c r="RVL118" s="99"/>
      <c r="RVM118" s="99"/>
      <c r="RVN118" s="99"/>
      <c r="RVO118" s="99"/>
      <c r="RVP118" s="99"/>
      <c r="RVQ118" s="99"/>
      <c r="RVR118" s="99"/>
      <c r="RVS118" s="99"/>
      <c r="RVT118" s="99"/>
      <c r="RVU118" s="99"/>
      <c r="RVV118" s="99"/>
      <c r="RVW118" s="99"/>
      <c r="RVX118" s="99"/>
      <c r="RVY118" s="99"/>
      <c r="RVZ118" s="99"/>
      <c r="RWA118" s="99"/>
      <c r="RWB118" s="99"/>
      <c r="RWC118" s="99"/>
      <c r="RWD118" s="99"/>
      <c r="RWE118" s="99"/>
      <c r="RWF118" s="99"/>
      <c r="RWG118" s="99"/>
      <c r="RWH118" s="99"/>
      <c r="RWI118" s="99"/>
      <c r="RWJ118" s="99"/>
      <c r="RWK118" s="99"/>
      <c r="RWL118" s="99"/>
      <c r="RWM118" s="99"/>
      <c r="RWN118" s="99"/>
      <c r="RWO118" s="99"/>
      <c r="RWP118" s="99"/>
      <c r="RWQ118" s="99"/>
      <c r="RWR118" s="99"/>
      <c r="RWS118" s="99"/>
      <c r="RWT118" s="99"/>
      <c r="RWU118" s="99"/>
      <c r="RWV118" s="99"/>
      <c r="RWW118" s="99"/>
      <c r="RWX118" s="99"/>
      <c r="RWY118" s="99"/>
      <c r="RWZ118" s="99"/>
      <c r="RXA118" s="99"/>
      <c r="RXB118" s="99"/>
      <c r="RXC118" s="99"/>
      <c r="RXD118" s="99"/>
      <c r="RXE118" s="99"/>
      <c r="RXF118" s="99"/>
      <c r="RXG118" s="99"/>
      <c r="RXH118" s="99"/>
      <c r="RXI118" s="99"/>
      <c r="RXJ118" s="99"/>
      <c r="RXK118" s="99"/>
      <c r="RXL118" s="99"/>
      <c r="RXM118" s="99"/>
      <c r="RXN118" s="99"/>
      <c r="RXO118" s="99"/>
      <c r="RXP118" s="99"/>
      <c r="RXQ118" s="99"/>
      <c r="RXR118" s="99"/>
      <c r="RXS118" s="99"/>
      <c r="RXT118" s="99"/>
      <c r="RXU118" s="99"/>
      <c r="RXV118" s="99"/>
      <c r="RXW118" s="99"/>
      <c r="RXX118" s="99"/>
      <c r="RXY118" s="99"/>
      <c r="RXZ118" s="99"/>
      <c r="RYA118" s="99"/>
      <c r="RYB118" s="99"/>
      <c r="RYC118" s="99"/>
      <c r="RYD118" s="99"/>
      <c r="RYE118" s="99"/>
      <c r="RYF118" s="99"/>
      <c r="RYG118" s="99"/>
      <c r="RYH118" s="99"/>
      <c r="RYI118" s="99"/>
      <c r="RYJ118" s="99"/>
      <c r="RYK118" s="99"/>
      <c r="RYL118" s="99"/>
      <c r="RYM118" s="99"/>
      <c r="RYN118" s="99"/>
      <c r="RYO118" s="99"/>
      <c r="RYP118" s="99"/>
      <c r="RYQ118" s="99"/>
      <c r="RYR118" s="99"/>
      <c r="RYS118" s="99"/>
      <c r="RYT118" s="99"/>
      <c r="RYU118" s="99"/>
      <c r="RYV118" s="99"/>
      <c r="RYW118" s="99"/>
      <c r="RYX118" s="99"/>
      <c r="RYY118" s="99"/>
      <c r="RYZ118" s="99"/>
      <c r="RZA118" s="99"/>
      <c r="RZB118" s="99"/>
      <c r="RZC118" s="99"/>
      <c r="RZD118" s="99"/>
      <c r="RZE118" s="99"/>
      <c r="RZF118" s="99"/>
      <c r="RZG118" s="99"/>
      <c r="RZH118" s="99"/>
      <c r="RZI118" s="99"/>
      <c r="RZJ118" s="99"/>
      <c r="RZK118" s="99"/>
      <c r="RZL118" s="99"/>
      <c r="RZM118" s="99"/>
      <c r="RZN118" s="99"/>
      <c r="RZO118" s="99"/>
      <c r="RZP118" s="99"/>
      <c r="RZQ118" s="99"/>
      <c r="RZR118" s="99"/>
      <c r="RZS118" s="99"/>
      <c r="RZT118" s="99"/>
      <c r="RZU118" s="99"/>
      <c r="RZV118" s="99"/>
      <c r="RZW118" s="99"/>
      <c r="RZX118" s="99"/>
      <c r="RZY118" s="99"/>
      <c r="RZZ118" s="99"/>
      <c r="SAA118" s="99"/>
      <c r="SAB118" s="99"/>
      <c r="SAC118" s="99"/>
      <c r="SAD118" s="99"/>
      <c r="SAE118" s="99"/>
      <c r="SAF118" s="99"/>
      <c r="SAG118" s="99"/>
      <c r="SAH118" s="99"/>
      <c r="SAI118" s="99"/>
      <c r="SAJ118" s="99"/>
      <c r="SAK118" s="99"/>
      <c r="SAL118" s="99"/>
      <c r="SAM118" s="99"/>
      <c r="SAN118" s="99"/>
      <c r="SAO118" s="99"/>
      <c r="SAP118" s="99"/>
      <c r="SAQ118" s="99"/>
      <c r="SAR118" s="99"/>
      <c r="SAS118" s="99"/>
      <c r="SAT118" s="99"/>
      <c r="SAU118" s="99"/>
      <c r="SAV118" s="99"/>
      <c r="SAW118" s="99"/>
      <c r="SAX118" s="99"/>
      <c r="SAY118" s="99"/>
      <c r="SAZ118" s="99"/>
      <c r="SBA118" s="99"/>
      <c r="SBB118" s="99"/>
      <c r="SBC118" s="99"/>
      <c r="SBD118" s="99"/>
      <c r="SBE118" s="99"/>
      <c r="SBF118" s="99"/>
      <c r="SBG118" s="99"/>
      <c r="SBH118" s="99"/>
      <c r="SBI118" s="99"/>
      <c r="SBJ118" s="99"/>
      <c r="SBK118" s="99"/>
      <c r="SBL118" s="99"/>
      <c r="SBM118" s="99"/>
      <c r="SBN118" s="99"/>
      <c r="SBO118" s="99"/>
      <c r="SBP118" s="99"/>
      <c r="SBQ118" s="99"/>
      <c r="SBR118" s="99"/>
      <c r="SBS118" s="99"/>
      <c r="SBT118" s="99"/>
      <c r="SBU118" s="99"/>
      <c r="SBV118" s="99"/>
      <c r="SBW118" s="99"/>
      <c r="SBX118" s="99"/>
      <c r="SBY118" s="99"/>
      <c r="SBZ118" s="99"/>
      <c r="SCA118" s="99"/>
      <c r="SCB118" s="99"/>
      <c r="SCC118" s="99"/>
      <c r="SCD118" s="99"/>
      <c r="SCE118" s="99"/>
      <c r="SCF118" s="99"/>
      <c r="SCG118" s="99"/>
      <c r="SCH118" s="99"/>
      <c r="SCI118" s="99"/>
      <c r="SCJ118" s="99"/>
      <c r="SCK118" s="99"/>
      <c r="SCL118" s="99"/>
      <c r="SCM118" s="99"/>
      <c r="SCN118" s="99"/>
      <c r="SCO118" s="99"/>
      <c r="SCP118" s="99"/>
      <c r="SCQ118" s="99"/>
      <c r="SCR118" s="99"/>
      <c r="SCS118" s="99"/>
      <c r="SCT118" s="99"/>
      <c r="SCU118" s="99"/>
      <c r="SCV118" s="99"/>
      <c r="SCW118" s="99"/>
      <c r="SCX118" s="99"/>
      <c r="SCY118" s="99"/>
      <c r="SCZ118" s="99"/>
      <c r="SDA118" s="99"/>
      <c r="SDB118" s="99"/>
      <c r="SDC118" s="99"/>
      <c r="SDD118" s="99"/>
      <c r="SDE118" s="99"/>
      <c r="SDF118" s="99"/>
      <c r="SDG118" s="99"/>
      <c r="SDH118" s="99"/>
      <c r="SDI118" s="99"/>
      <c r="SDJ118" s="99"/>
      <c r="SDK118" s="99"/>
      <c r="SDL118" s="99"/>
      <c r="SDM118" s="99"/>
      <c r="SDN118" s="99"/>
      <c r="SDO118" s="99"/>
      <c r="SDP118" s="99"/>
      <c r="SDQ118" s="99"/>
      <c r="SDR118" s="99"/>
      <c r="SDS118" s="99"/>
      <c r="SDT118" s="99"/>
      <c r="SDU118" s="99"/>
      <c r="SDV118" s="99"/>
      <c r="SDW118" s="99"/>
      <c r="SDX118" s="99"/>
      <c r="SDY118" s="99"/>
      <c r="SDZ118" s="99"/>
      <c r="SEA118" s="99"/>
      <c r="SEB118" s="99"/>
      <c r="SEC118" s="99"/>
      <c r="SED118" s="99"/>
      <c r="SEE118" s="99"/>
      <c r="SEF118" s="99"/>
      <c r="SEG118" s="99"/>
      <c r="SEH118" s="99"/>
      <c r="SEI118" s="99"/>
      <c r="SEJ118" s="99"/>
      <c r="SEK118" s="99"/>
      <c r="SEL118" s="99"/>
      <c r="SEM118" s="99"/>
      <c r="SEN118" s="99"/>
      <c r="SEO118" s="99"/>
      <c r="SEP118" s="99"/>
      <c r="SEQ118" s="99"/>
      <c r="SER118" s="99"/>
      <c r="SES118" s="99"/>
      <c r="SET118" s="99"/>
      <c r="SEU118" s="99"/>
      <c r="SEV118" s="99"/>
      <c r="SEW118" s="99"/>
      <c r="SEX118" s="99"/>
      <c r="SEY118" s="99"/>
      <c r="SEZ118" s="99"/>
      <c r="SFA118" s="99"/>
      <c r="SFB118" s="99"/>
      <c r="SFC118" s="99"/>
      <c r="SFD118" s="99"/>
      <c r="SFE118" s="99"/>
      <c r="SFF118" s="99"/>
      <c r="SFG118" s="99"/>
      <c r="SFH118" s="99"/>
      <c r="SFI118" s="99"/>
      <c r="SFJ118" s="99"/>
      <c r="SFK118" s="99"/>
      <c r="SFL118" s="99"/>
      <c r="SFM118" s="99"/>
      <c r="SFN118" s="99"/>
      <c r="SFO118" s="99"/>
      <c r="SFP118" s="99"/>
      <c r="SFQ118" s="99"/>
      <c r="SFR118" s="99"/>
      <c r="SFS118" s="99"/>
      <c r="SFT118" s="99"/>
      <c r="SFU118" s="99"/>
      <c r="SFV118" s="99"/>
      <c r="SFW118" s="99"/>
      <c r="SFX118" s="99"/>
      <c r="SFY118" s="99"/>
      <c r="SFZ118" s="99"/>
      <c r="SGA118" s="99"/>
      <c r="SGB118" s="99"/>
      <c r="SGC118" s="99"/>
      <c r="SGD118" s="99"/>
      <c r="SGE118" s="99"/>
      <c r="SGF118" s="99"/>
      <c r="SGG118" s="99"/>
      <c r="SGH118" s="99"/>
      <c r="SGI118" s="99"/>
      <c r="SGJ118" s="99"/>
      <c r="SGK118" s="99"/>
      <c r="SGL118" s="99"/>
      <c r="SGM118" s="99"/>
      <c r="SGN118" s="99"/>
      <c r="SGO118" s="99"/>
      <c r="SGP118" s="99"/>
      <c r="SGQ118" s="99"/>
      <c r="SGR118" s="99"/>
      <c r="SGS118" s="99"/>
      <c r="SGT118" s="99"/>
      <c r="SGU118" s="99"/>
      <c r="SGV118" s="99"/>
      <c r="SGW118" s="99"/>
      <c r="SGX118" s="99"/>
      <c r="SGY118" s="99"/>
      <c r="SGZ118" s="99"/>
      <c r="SHA118" s="99"/>
      <c r="SHB118" s="99"/>
      <c r="SHC118" s="99"/>
      <c r="SHD118" s="99"/>
      <c r="SHE118" s="99"/>
      <c r="SHF118" s="99"/>
      <c r="SHG118" s="99"/>
      <c r="SHH118" s="99"/>
      <c r="SHI118" s="99"/>
      <c r="SHJ118" s="99"/>
      <c r="SHK118" s="99"/>
      <c r="SHL118" s="99"/>
      <c r="SHM118" s="99"/>
      <c r="SHN118" s="99"/>
      <c r="SHO118" s="99"/>
      <c r="SHP118" s="99"/>
      <c r="SHQ118" s="99"/>
      <c r="SHR118" s="99"/>
      <c r="SHS118" s="99"/>
      <c r="SHT118" s="99"/>
      <c r="SHU118" s="99"/>
      <c r="SHV118" s="99"/>
      <c r="SHW118" s="99"/>
      <c r="SHX118" s="99"/>
      <c r="SHY118" s="99"/>
      <c r="SHZ118" s="99"/>
      <c r="SIA118" s="99"/>
      <c r="SIB118" s="99"/>
      <c r="SIC118" s="99"/>
      <c r="SID118" s="99"/>
      <c r="SIE118" s="99"/>
      <c r="SIF118" s="99"/>
      <c r="SIG118" s="99"/>
      <c r="SIH118" s="99"/>
      <c r="SII118" s="99"/>
      <c r="SIJ118" s="99"/>
      <c r="SIK118" s="99"/>
      <c r="SIL118" s="99"/>
      <c r="SIM118" s="99"/>
      <c r="SIN118" s="99"/>
      <c r="SIO118" s="99"/>
      <c r="SIP118" s="99"/>
      <c r="SIQ118" s="99"/>
      <c r="SIR118" s="99"/>
      <c r="SIS118" s="99"/>
      <c r="SIT118" s="99"/>
      <c r="SIU118" s="99"/>
      <c r="SIV118" s="99"/>
      <c r="SIW118" s="99"/>
      <c r="SIX118" s="99"/>
      <c r="SIY118" s="99"/>
      <c r="SIZ118" s="99"/>
      <c r="SJA118" s="99"/>
      <c r="SJB118" s="99"/>
      <c r="SJC118" s="99"/>
      <c r="SJD118" s="99"/>
      <c r="SJE118" s="99"/>
      <c r="SJF118" s="99"/>
      <c r="SJG118" s="99"/>
      <c r="SJH118" s="99"/>
      <c r="SJI118" s="99"/>
      <c r="SJJ118" s="99"/>
      <c r="SJK118" s="99"/>
      <c r="SJL118" s="99"/>
      <c r="SJM118" s="99"/>
      <c r="SJN118" s="99"/>
      <c r="SJO118" s="99"/>
      <c r="SJP118" s="99"/>
      <c r="SJQ118" s="99"/>
      <c r="SJR118" s="99"/>
      <c r="SJS118" s="99"/>
      <c r="SJT118" s="99"/>
      <c r="SJU118" s="99"/>
      <c r="SJV118" s="99"/>
      <c r="SJW118" s="99"/>
      <c r="SJX118" s="99"/>
      <c r="SJY118" s="99"/>
      <c r="SJZ118" s="99"/>
      <c r="SKA118" s="99"/>
      <c r="SKB118" s="99"/>
      <c r="SKC118" s="99"/>
      <c r="SKD118" s="99"/>
      <c r="SKE118" s="99"/>
      <c r="SKF118" s="99"/>
      <c r="SKG118" s="99"/>
      <c r="SKH118" s="99"/>
      <c r="SKI118" s="99"/>
      <c r="SKJ118" s="99"/>
      <c r="SKK118" s="99"/>
      <c r="SKL118" s="99"/>
      <c r="SKM118" s="99"/>
      <c r="SKN118" s="99"/>
      <c r="SKO118" s="99"/>
      <c r="SKP118" s="99"/>
      <c r="SKQ118" s="99"/>
      <c r="SKR118" s="99"/>
      <c r="SKS118" s="99"/>
      <c r="SKT118" s="99"/>
      <c r="SKU118" s="99"/>
      <c r="SKV118" s="99"/>
      <c r="SKW118" s="99"/>
      <c r="SKX118" s="99"/>
      <c r="SKY118" s="99"/>
      <c r="SKZ118" s="99"/>
      <c r="SLA118" s="99"/>
      <c r="SLB118" s="99"/>
      <c r="SLC118" s="99"/>
      <c r="SLD118" s="99"/>
      <c r="SLE118" s="99"/>
      <c r="SLF118" s="99"/>
      <c r="SLG118" s="99"/>
      <c r="SLH118" s="99"/>
      <c r="SLI118" s="99"/>
      <c r="SLJ118" s="99"/>
      <c r="SLK118" s="99"/>
      <c r="SLL118" s="99"/>
      <c r="SLM118" s="99"/>
      <c r="SLN118" s="99"/>
      <c r="SLO118" s="99"/>
      <c r="SLP118" s="99"/>
      <c r="SLQ118" s="99"/>
      <c r="SLR118" s="99"/>
      <c r="SLS118" s="99"/>
      <c r="SLT118" s="99"/>
      <c r="SLU118" s="99"/>
      <c r="SLV118" s="99"/>
      <c r="SLW118" s="99"/>
      <c r="SLX118" s="99"/>
      <c r="SLY118" s="99"/>
      <c r="SLZ118" s="99"/>
      <c r="SMA118" s="99"/>
      <c r="SMB118" s="99"/>
      <c r="SMC118" s="99"/>
      <c r="SMD118" s="99"/>
      <c r="SME118" s="99"/>
      <c r="SMF118" s="99"/>
      <c r="SMG118" s="99"/>
      <c r="SMH118" s="99"/>
      <c r="SMI118" s="99"/>
      <c r="SMJ118" s="99"/>
      <c r="SMK118" s="99"/>
      <c r="SML118" s="99"/>
      <c r="SMM118" s="99"/>
      <c r="SMN118" s="99"/>
      <c r="SMO118" s="99"/>
      <c r="SMP118" s="99"/>
      <c r="SMQ118" s="99"/>
      <c r="SMR118" s="99"/>
      <c r="SMS118" s="99"/>
      <c r="SMT118" s="99"/>
      <c r="SMU118" s="99"/>
      <c r="SMV118" s="99"/>
      <c r="SMW118" s="99"/>
      <c r="SMX118" s="99"/>
      <c r="SMY118" s="99"/>
      <c r="SMZ118" s="99"/>
      <c r="SNA118" s="99"/>
      <c r="SNB118" s="99"/>
      <c r="SNC118" s="99"/>
      <c r="SND118" s="99"/>
      <c r="SNE118" s="99"/>
      <c r="SNF118" s="99"/>
      <c r="SNG118" s="99"/>
      <c r="SNH118" s="99"/>
      <c r="SNI118" s="99"/>
      <c r="SNJ118" s="99"/>
      <c r="SNK118" s="99"/>
      <c r="SNL118" s="99"/>
      <c r="SNM118" s="99"/>
      <c r="SNN118" s="99"/>
      <c r="SNO118" s="99"/>
      <c r="SNP118" s="99"/>
      <c r="SNQ118" s="99"/>
      <c r="SNR118" s="99"/>
      <c r="SNS118" s="99"/>
      <c r="SNT118" s="99"/>
      <c r="SNU118" s="99"/>
      <c r="SNV118" s="99"/>
      <c r="SNW118" s="99"/>
      <c r="SNX118" s="99"/>
      <c r="SNY118" s="99"/>
      <c r="SNZ118" s="99"/>
      <c r="SOA118" s="99"/>
      <c r="SOB118" s="99"/>
      <c r="SOC118" s="99"/>
      <c r="SOD118" s="99"/>
      <c r="SOE118" s="99"/>
      <c r="SOF118" s="99"/>
      <c r="SOG118" s="99"/>
      <c r="SOH118" s="99"/>
      <c r="SOI118" s="99"/>
      <c r="SOJ118" s="99"/>
      <c r="SOK118" s="99"/>
      <c r="SOL118" s="99"/>
      <c r="SOM118" s="99"/>
      <c r="SON118" s="99"/>
      <c r="SOO118" s="99"/>
      <c r="SOP118" s="99"/>
      <c r="SOQ118" s="99"/>
      <c r="SOR118" s="99"/>
      <c r="SOS118" s="99"/>
      <c r="SOT118" s="99"/>
      <c r="SOU118" s="99"/>
      <c r="SOV118" s="99"/>
      <c r="SOW118" s="99"/>
      <c r="SOX118" s="99"/>
      <c r="SOY118" s="99"/>
      <c r="SOZ118" s="99"/>
      <c r="SPA118" s="99"/>
      <c r="SPB118" s="99"/>
      <c r="SPC118" s="99"/>
      <c r="SPD118" s="99"/>
      <c r="SPE118" s="99"/>
      <c r="SPF118" s="99"/>
      <c r="SPG118" s="99"/>
      <c r="SPH118" s="99"/>
      <c r="SPI118" s="99"/>
      <c r="SPJ118" s="99"/>
      <c r="SPK118" s="99"/>
      <c r="SPL118" s="99"/>
      <c r="SPM118" s="99"/>
      <c r="SPN118" s="99"/>
      <c r="SPO118" s="99"/>
      <c r="SPP118" s="99"/>
      <c r="SPQ118" s="99"/>
      <c r="SPR118" s="99"/>
      <c r="SPS118" s="99"/>
      <c r="SPT118" s="99"/>
      <c r="SPU118" s="99"/>
      <c r="SPV118" s="99"/>
      <c r="SPW118" s="99"/>
      <c r="SPX118" s="99"/>
      <c r="SPY118" s="99"/>
      <c r="SPZ118" s="99"/>
      <c r="SQA118" s="99"/>
      <c r="SQB118" s="99"/>
      <c r="SQC118" s="99"/>
      <c r="SQD118" s="99"/>
      <c r="SQE118" s="99"/>
      <c r="SQF118" s="99"/>
      <c r="SQG118" s="99"/>
      <c r="SQH118" s="99"/>
      <c r="SQI118" s="99"/>
      <c r="SQJ118" s="99"/>
      <c r="SQK118" s="99"/>
      <c r="SQL118" s="99"/>
      <c r="SQM118" s="99"/>
      <c r="SQN118" s="99"/>
      <c r="SQO118" s="99"/>
      <c r="SQP118" s="99"/>
      <c r="SQQ118" s="99"/>
      <c r="SQR118" s="99"/>
      <c r="SQS118" s="99"/>
      <c r="SQT118" s="99"/>
      <c r="SQU118" s="99"/>
      <c r="SQV118" s="99"/>
      <c r="SQW118" s="99"/>
      <c r="SQX118" s="99"/>
      <c r="SQY118" s="99"/>
      <c r="SQZ118" s="99"/>
      <c r="SRA118" s="99"/>
      <c r="SRB118" s="99"/>
      <c r="SRC118" s="99"/>
      <c r="SRD118" s="99"/>
      <c r="SRE118" s="99"/>
      <c r="SRF118" s="99"/>
      <c r="SRG118" s="99"/>
      <c r="SRH118" s="99"/>
      <c r="SRI118" s="99"/>
      <c r="SRJ118" s="99"/>
      <c r="SRK118" s="99"/>
      <c r="SRL118" s="99"/>
      <c r="SRM118" s="99"/>
      <c r="SRN118" s="99"/>
      <c r="SRO118" s="99"/>
      <c r="SRP118" s="99"/>
      <c r="SRQ118" s="99"/>
      <c r="SRR118" s="99"/>
      <c r="SRS118" s="99"/>
      <c r="SRT118" s="99"/>
      <c r="SRU118" s="99"/>
      <c r="SRV118" s="99"/>
      <c r="SRW118" s="99"/>
      <c r="SRX118" s="99"/>
      <c r="SRY118" s="99"/>
      <c r="SRZ118" s="99"/>
      <c r="SSA118" s="99"/>
      <c r="SSB118" s="99"/>
      <c r="SSC118" s="99"/>
      <c r="SSD118" s="99"/>
      <c r="SSE118" s="99"/>
      <c r="SSF118" s="99"/>
      <c r="SSG118" s="99"/>
      <c r="SSH118" s="99"/>
      <c r="SSI118" s="99"/>
      <c r="SSJ118" s="99"/>
      <c r="SSK118" s="99"/>
      <c r="SSL118" s="99"/>
      <c r="SSM118" s="99"/>
      <c r="SSN118" s="99"/>
      <c r="SSO118" s="99"/>
      <c r="SSP118" s="99"/>
      <c r="SSQ118" s="99"/>
      <c r="SSR118" s="99"/>
      <c r="SSS118" s="99"/>
      <c r="SST118" s="99"/>
      <c r="SSU118" s="99"/>
      <c r="SSV118" s="99"/>
      <c r="SSW118" s="99"/>
      <c r="SSX118" s="99"/>
      <c r="SSY118" s="99"/>
      <c r="SSZ118" s="99"/>
      <c r="STA118" s="99"/>
      <c r="STB118" s="99"/>
      <c r="STC118" s="99"/>
      <c r="STD118" s="99"/>
      <c r="STE118" s="99"/>
      <c r="STF118" s="99"/>
      <c r="STG118" s="99"/>
      <c r="STH118" s="99"/>
      <c r="STI118" s="99"/>
      <c r="STJ118" s="99"/>
      <c r="STK118" s="99"/>
      <c r="STL118" s="99"/>
      <c r="STM118" s="99"/>
      <c r="STN118" s="99"/>
      <c r="STO118" s="99"/>
      <c r="STP118" s="99"/>
      <c r="STQ118" s="99"/>
      <c r="STR118" s="99"/>
      <c r="STS118" s="99"/>
      <c r="STT118" s="99"/>
      <c r="STU118" s="99"/>
      <c r="STV118" s="99"/>
      <c r="STW118" s="99"/>
      <c r="STX118" s="99"/>
      <c r="STY118" s="99"/>
      <c r="STZ118" s="99"/>
      <c r="SUA118" s="99"/>
      <c r="SUB118" s="99"/>
      <c r="SUC118" s="99"/>
      <c r="SUD118" s="99"/>
      <c r="SUE118" s="99"/>
      <c r="SUF118" s="99"/>
      <c r="SUG118" s="99"/>
      <c r="SUH118" s="99"/>
      <c r="SUI118" s="99"/>
      <c r="SUJ118" s="99"/>
      <c r="SUK118" s="99"/>
      <c r="SUL118" s="99"/>
      <c r="SUM118" s="99"/>
      <c r="SUN118" s="99"/>
      <c r="SUO118" s="99"/>
      <c r="SUP118" s="99"/>
      <c r="SUQ118" s="99"/>
      <c r="SUR118" s="99"/>
      <c r="SUS118" s="99"/>
      <c r="SUT118" s="99"/>
      <c r="SUU118" s="99"/>
      <c r="SUV118" s="99"/>
      <c r="SUW118" s="99"/>
      <c r="SUX118" s="99"/>
      <c r="SUY118" s="99"/>
      <c r="SUZ118" s="99"/>
      <c r="SVA118" s="99"/>
      <c r="SVB118" s="99"/>
      <c r="SVC118" s="99"/>
      <c r="SVD118" s="99"/>
      <c r="SVE118" s="99"/>
      <c r="SVF118" s="99"/>
      <c r="SVG118" s="99"/>
      <c r="SVH118" s="99"/>
      <c r="SVI118" s="99"/>
      <c r="SVJ118" s="99"/>
      <c r="SVK118" s="99"/>
      <c r="SVL118" s="99"/>
      <c r="SVM118" s="99"/>
      <c r="SVN118" s="99"/>
      <c r="SVO118" s="99"/>
      <c r="SVP118" s="99"/>
      <c r="SVQ118" s="99"/>
      <c r="SVR118" s="99"/>
      <c r="SVS118" s="99"/>
      <c r="SVT118" s="99"/>
      <c r="SVU118" s="99"/>
      <c r="SVV118" s="99"/>
      <c r="SVW118" s="99"/>
      <c r="SVX118" s="99"/>
      <c r="SVY118" s="99"/>
      <c r="SVZ118" s="99"/>
      <c r="SWA118" s="99"/>
      <c r="SWB118" s="99"/>
      <c r="SWC118" s="99"/>
      <c r="SWD118" s="99"/>
      <c r="SWE118" s="99"/>
      <c r="SWF118" s="99"/>
      <c r="SWG118" s="99"/>
      <c r="SWH118" s="99"/>
      <c r="SWI118" s="99"/>
      <c r="SWJ118" s="99"/>
      <c r="SWK118" s="99"/>
      <c r="SWL118" s="99"/>
      <c r="SWM118" s="99"/>
      <c r="SWN118" s="99"/>
      <c r="SWO118" s="99"/>
      <c r="SWP118" s="99"/>
      <c r="SWQ118" s="99"/>
      <c r="SWR118" s="99"/>
      <c r="SWS118" s="99"/>
      <c r="SWT118" s="99"/>
      <c r="SWU118" s="99"/>
      <c r="SWV118" s="99"/>
      <c r="SWW118" s="99"/>
      <c r="SWX118" s="99"/>
      <c r="SWY118" s="99"/>
      <c r="SWZ118" s="99"/>
      <c r="SXA118" s="99"/>
      <c r="SXB118" s="99"/>
      <c r="SXC118" s="99"/>
      <c r="SXD118" s="99"/>
      <c r="SXE118" s="99"/>
      <c r="SXF118" s="99"/>
      <c r="SXG118" s="99"/>
      <c r="SXH118" s="99"/>
      <c r="SXI118" s="99"/>
      <c r="SXJ118" s="99"/>
      <c r="SXK118" s="99"/>
      <c r="SXL118" s="99"/>
      <c r="SXM118" s="99"/>
      <c r="SXN118" s="99"/>
      <c r="SXO118" s="99"/>
      <c r="SXP118" s="99"/>
      <c r="SXQ118" s="99"/>
      <c r="SXR118" s="99"/>
      <c r="SXS118" s="99"/>
      <c r="SXT118" s="99"/>
      <c r="SXU118" s="99"/>
      <c r="SXV118" s="99"/>
      <c r="SXW118" s="99"/>
      <c r="SXX118" s="99"/>
      <c r="SXY118" s="99"/>
      <c r="SXZ118" s="99"/>
      <c r="SYA118" s="99"/>
      <c r="SYB118" s="99"/>
      <c r="SYC118" s="99"/>
      <c r="SYD118" s="99"/>
      <c r="SYE118" s="99"/>
      <c r="SYF118" s="99"/>
      <c r="SYG118" s="99"/>
      <c r="SYH118" s="99"/>
      <c r="SYI118" s="99"/>
      <c r="SYJ118" s="99"/>
      <c r="SYK118" s="99"/>
      <c r="SYL118" s="99"/>
      <c r="SYM118" s="99"/>
      <c r="SYN118" s="99"/>
      <c r="SYO118" s="99"/>
      <c r="SYP118" s="99"/>
      <c r="SYQ118" s="99"/>
      <c r="SYR118" s="99"/>
      <c r="SYS118" s="99"/>
      <c r="SYT118" s="99"/>
      <c r="SYU118" s="99"/>
      <c r="SYV118" s="99"/>
      <c r="SYW118" s="99"/>
      <c r="SYX118" s="99"/>
      <c r="SYY118" s="99"/>
      <c r="SYZ118" s="99"/>
      <c r="SZA118" s="99"/>
      <c r="SZB118" s="99"/>
      <c r="SZC118" s="99"/>
      <c r="SZD118" s="99"/>
      <c r="SZE118" s="99"/>
      <c r="SZF118" s="99"/>
      <c r="SZG118" s="99"/>
      <c r="SZH118" s="99"/>
      <c r="SZI118" s="99"/>
      <c r="SZJ118" s="99"/>
      <c r="SZK118" s="99"/>
      <c r="SZL118" s="99"/>
      <c r="SZM118" s="99"/>
      <c r="SZN118" s="99"/>
      <c r="SZO118" s="99"/>
      <c r="SZP118" s="99"/>
      <c r="SZQ118" s="99"/>
      <c r="SZR118" s="99"/>
      <c r="SZS118" s="99"/>
      <c r="SZT118" s="99"/>
      <c r="SZU118" s="99"/>
      <c r="SZV118" s="99"/>
      <c r="SZW118" s="99"/>
      <c r="SZX118" s="99"/>
      <c r="SZY118" s="99"/>
      <c r="SZZ118" s="99"/>
      <c r="TAA118" s="99"/>
      <c r="TAB118" s="99"/>
      <c r="TAC118" s="99"/>
      <c r="TAD118" s="99"/>
      <c r="TAE118" s="99"/>
      <c r="TAF118" s="99"/>
      <c r="TAG118" s="99"/>
      <c r="TAH118" s="99"/>
      <c r="TAI118" s="99"/>
      <c r="TAJ118" s="99"/>
      <c r="TAK118" s="99"/>
      <c r="TAL118" s="99"/>
      <c r="TAM118" s="99"/>
      <c r="TAN118" s="99"/>
      <c r="TAO118" s="99"/>
      <c r="TAP118" s="99"/>
      <c r="TAQ118" s="99"/>
      <c r="TAR118" s="99"/>
      <c r="TAS118" s="99"/>
      <c r="TAT118" s="99"/>
      <c r="TAU118" s="99"/>
      <c r="TAV118" s="99"/>
      <c r="TAW118" s="99"/>
      <c r="TAX118" s="99"/>
      <c r="TAY118" s="99"/>
      <c r="TAZ118" s="99"/>
      <c r="TBA118" s="99"/>
      <c r="TBB118" s="99"/>
      <c r="TBC118" s="99"/>
      <c r="TBD118" s="99"/>
      <c r="TBE118" s="99"/>
      <c r="TBF118" s="99"/>
      <c r="TBG118" s="99"/>
      <c r="TBH118" s="99"/>
      <c r="TBI118" s="99"/>
      <c r="TBJ118" s="99"/>
      <c r="TBK118" s="99"/>
      <c r="TBL118" s="99"/>
      <c r="TBM118" s="99"/>
      <c r="TBN118" s="99"/>
      <c r="TBO118" s="99"/>
      <c r="TBP118" s="99"/>
      <c r="TBQ118" s="99"/>
      <c r="TBR118" s="99"/>
      <c r="TBS118" s="99"/>
      <c r="TBT118" s="99"/>
      <c r="TBU118" s="99"/>
      <c r="TBV118" s="99"/>
      <c r="TBW118" s="99"/>
      <c r="TBX118" s="99"/>
      <c r="TBY118" s="99"/>
      <c r="TBZ118" s="99"/>
      <c r="TCA118" s="99"/>
      <c r="TCB118" s="99"/>
      <c r="TCC118" s="99"/>
      <c r="TCD118" s="99"/>
      <c r="TCE118" s="99"/>
      <c r="TCF118" s="99"/>
      <c r="TCG118" s="99"/>
      <c r="TCH118" s="99"/>
      <c r="TCI118" s="99"/>
      <c r="TCJ118" s="99"/>
      <c r="TCK118" s="99"/>
      <c r="TCL118" s="99"/>
      <c r="TCM118" s="99"/>
      <c r="TCN118" s="99"/>
      <c r="TCO118" s="99"/>
      <c r="TCP118" s="99"/>
      <c r="TCQ118" s="99"/>
      <c r="TCR118" s="99"/>
      <c r="TCS118" s="99"/>
      <c r="TCT118" s="99"/>
      <c r="TCU118" s="99"/>
      <c r="TCV118" s="99"/>
      <c r="TCW118" s="99"/>
      <c r="TCX118" s="99"/>
      <c r="TCY118" s="99"/>
      <c r="TCZ118" s="99"/>
      <c r="TDA118" s="99"/>
      <c r="TDB118" s="99"/>
      <c r="TDC118" s="99"/>
      <c r="TDD118" s="99"/>
      <c r="TDE118" s="99"/>
      <c r="TDF118" s="99"/>
      <c r="TDG118" s="99"/>
      <c r="TDH118" s="99"/>
      <c r="TDI118" s="99"/>
      <c r="TDJ118" s="99"/>
      <c r="TDK118" s="99"/>
      <c r="TDL118" s="99"/>
      <c r="TDM118" s="99"/>
      <c r="TDN118" s="99"/>
      <c r="TDO118" s="99"/>
      <c r="TDP118" s="99"/>
      <c r="TDQ118" s="99"/>
      <c r="TDR118" s="99"/>
      <c r="TDS118" s="99"/>
      <c r="TDT118" s="99"/>
      <c r="TDU118" s="99"/>
      <c r="TDV118" s="99"/>
      <c r="TDW118" s="99"/>
      <c r="TDX118" s="99"/>
      <c r="TDY118" s="99"/>
      <c r="TDZ118" s="99"/>
      <c r="TEA118" s="99"/>
      <c r="TEB118" s="99"/>
      <c r="TEC118" s="99"/>
      <c r="TED118" s="99"/>
      <c r="TEE118" s="99"/>
      <c r="TEF118" s="99"/>
      <c r="TEG118" s="99"/>
      <c r="TEH118" s="99"/>
      <c r="TEI118" s="99"/>
      <c r="TEJ118" s="99"/>
      <c r="TEK118" s="99"/>
      <c r="TEL118" s="99"/>
      <c r="TEM118" s="99"/>
      <c r="TEN118" s="99"/>
      <c r="TEO118" s="99"/>
      <c r="TEP118" s="99"/>
      <c r="TEQ118" s="99"/>
      <c r="TER118" s="99"/>
      <c r="TES118" s="99"/>
      <c r="TET118" s="99"/>
      <c r="TEU118" s="99"/>
      <c r="TEV118" s="99"/>
      <c r="TEW118" s="99"/>
      <c r="TEX118" s="99"/>
      <c r="TEY118" s="99"/>
      <c r="TEZ118" s="99"/>
      <c r="TFA118" s="99"/>
      <c r="TFB118" s="99"/>
      <c r="TFC118" s="99"/>
      <c r="TFD118" s="99"/>
      <c r="TFE118" s="99"/>
      <c r="TFF118" s="99"/>
      <c r="TFG118" s="99"/>
      <c r="TFH118" s="99"/>
      <c r="TFI118" s="99"/>
      <c r="TFJ118" s="99"/>
      <c r="TFK118" s="99"/>
      <c r="TFL118" s="99"/>
      <c r="TFM118" s="99"/>
      <c r="TFN118" s="99"/>
      <c r="TFO118" s="99"/>
      <c r="TFP118" s="99"/>
      <c r="TFQ118" s="99"/>
      <c r="TFR118" s="99"/>
      <c r="TFS118" s="99"/>
      <c r="TFT118" s="99"/>
      <c r="TFU118" s="99"/>
      <c r="TFV118" s="99"/>
      <c r="TFW118" s="99"/>
      <c r="TFX118" s="99"/>
      <c r="TFY118" s="99"/>
      <c r="TFZ118" s="99"/>
      <c r="TGA118" s="99"/>
      <c r="TGB118" s="99"/>
      <c r="TGC118" s="99"/>
      <c r="TGD118" s="99"/>
      <c r="TGE118" s="99"/>
      <c r="TGF118" s="99"/>
      <c r="TGG118" s="99"/>
      <c r="TGH118" s="99"/>
      <c r="TGI118" s="99"/>
      <c r="TGJ118" s="99"/>
      <c r="TGK118" s="99"/>
      <c r="TGL118" s="99"/>
      <c r="TGM118" s="99"/>
      <c r="TGN118" s="99"/>
      <c r="TGO118" s="99"/>
      <c r="TGP118" s="99"/>
      <c r="TGQ118" s="99"/>
      <c r="TGR118" s="99"/>
      <c r="TGS118" s="99"/>
      <c r="TGT118" s="99"/>
      <c r="TGU118" s="99"/>
      <c r="TGV118" s="99"/>
      <c r="TGW118" s="99"/>
      <c r="TGX118" s="99"/>
      <c r="TGY118" s="99"/>
      <c r="TGZ118" s="99"/>
      <c r="THA118" s="99"/>
      <c r="THB118" s="99"/>
      <c r="THC118" s="99"/>
      <c r="THD118" s="99"/>
      <c r="THE118" s="99"/>
      <c r="THF118" s="99"/>
      <c r="THG118" s="99"/>
      <c r="THH118" s="99"/>
      <c r="THI118" s="99"/>
      <c r="THJ118" s="99"/>
      <c r="THK118" s="99"/>
      <c r="THL118" s="99"/>
      <c r="THM118" s="99"/>
      <c r="THN118" s="99"/>
      <c r="THO118" s="99"/>
      <c r="THP118" s="99"/>
      <c r="THQ118" s="99"/>
      <c r="THR118" s="99"/>
      <c r="THS118" s="99"/>
      <c r="THT118" s="99"/>
      <c r="THU118" s="99"/>
      <c r="THV118" s="99"/>
      <c r="THW118" s="99"/>
      <c r="THX118" s="99"/>
      <c r="THY118" s="99"/>
      <c r="THZ118" s="99"/>
      <c r="TIA118" s="99"/>
      <c r="TIB118" s="99"/>
      <c r="TIC118" s="99"/>
      <c r="TID118" s="99"/>
      <c r="TIE118" s="99"/>
      <c r="TIF118" s="99"/>
      <c r="TIG118" s="99"/>
      <c r="TIH118" s="99"/>
      <c r="TII118" s="99"/>
      <c r="TIJ118" s="99"/>
      <c r="TIK118" s="99"/>
      <c r="TIL118" s="99"/>
      <c r="TIM118" s="99"/>
      <c r="TIN118" s="99"/>
      <c r="TIO118" s="99"/>
      <c r="TIP118" s="99"/>
      <c r="TIQ118" s="99"/>
      <c r="TIR118" s="99"/>
      <c r="TIS118" s="99"/>
      <c r="TIT118" s="99"/>
      <c r="TIU118" s="99"/>
      <c r="TIV118" s="99"/>
      <c r="TIW118" s="99"/>
      <c r="TIX118" s="99"/>
      <c r="TIY118" s="99"/>
      <c r="TIZ118" s="99"/>
      <c r="TJA118" s="99"/>
      <c r="TJB118" s="99"/>
      <c r="TJC118" s="99"/>
      <c r="TJD118" s="99"/>
      <c r="TJE118" s="99"/>
      <c r="TJF118" s="99"/>
      <c r="TJG118" s="99"/>
      <c r="TJH118" s="99"/>
      <c r="TJI118" s="99"/>
      <c r="TJJ118" s="99"/>
      <c r="TJK118" s="99"/>
      <c r="TJL118" s="99"/>
      <c r="TJM118" s="99"/>
      <c r="TJN118" s="99"/>
      <c r="TJO118" s="99"/>
      <c r="TJP118" s="99"/>
      <c r="TJQ118" s="99"/>
      <c r="TJR118" s="99"/>
      <c r="TJS118" s="99"/>
      <c r="TJT118" s="99"/>
      <c r="TJU118" s="99"/>
      <c r="TJV118" s="99"/>
      <c r="TJW118" s="99"/>
      <c r="TJX118" s="99"/>
      <c r="TJY118" s="99"/>
      <c r="TJZ118" s="99"/>
      <c r="TKA118" s="99"/>
      <c r="TKB118" s="99"/>
      <c r="TKC118" s="99"/>
      <c r="TKD118" s="99"/>
      <c r="TKE118" s="99"/>
      <c r="TKF118" s="99"/>
      <c r="TKG118" s="99"/>
      <c r="TKH118" s="99"/>
      <c r="TKI118" s="99"/>
      <c r="TKJ118" s="99"/>
      <c r="TKK118" s="99"/>
      <c r="TKL118" s="99"/>
      <c r="TKM118" s="99"/>
      <c r="TKN118" s="99"/>
      <c r="TKO118" s="99"/>
      <c r="TKP118" s="99"/>
      <c r="TKQ118" s="99"/>
      <c r="TKR118" s="99"/>
      <c r="TKS118" s="99"/>
      <c r="TKT118" s="99"/>
      <c r="TKU118" s="99"/>
      <c r="TKV118" s="99"/>
      <c r="TKW118" s="99"/>
      <c r="TKX118" s="99"/>
      <c r="TKY118" s="99"/>
      <c r="TKZ118" s="99"/>
      <c r="TLA118" s="99"/>
      <c r="TLB118" s="99"/>
      <c r="TLC118" s="99"/>
      <c r="TLD118" s="99"/>
      <c r="TLE118" s="99"/>
      <c r="TLF118" s="99"/>
      <c r="TLG118" s="99"/>
      <c r="TLH118" s="99"/>
      <c r="TLI118" s="99"/>
      <c r="TLJ118" s="99"/>
      <c r="TLK118" s="99"/>
      <c r="TLL118" s="99"/>
      <c r="TLM118" s="99"/>
      <c r="TLN118" s="99"/>
      <c r="TLO118" s="99"/>
      <c r="TLP118" s="99"/>
      <c r="TLQ118" s="99"/>
      <c r="TLR118" s="99"/>
      <c r="TLS118" s="99"/>
      <c r="TLT118" s="99"/>
      <c r="TLU118" s="99"/>
      <c r="TLV118" s="99"/>
      <c r="TLW118" s="99"/>
      <c r="TLX118" s="99"/>
      <c r="TLY118" s="99"/>
      <c r="TLZ118" s="99"/>
      <c r="TMA118" s="99"/>
      <c r="TMB118" s="99"/>
      <c r="TMC118" s="99"/>
      <c r="TMD118" s="99"/>
      <c r="TME118" s="99"/>
      <c r="TMF118" s="99"/>
      <c r="TMG118" s="99"/>
      <c r="TMH118" s="99"/>
      <c r="TMI118" s="99"/>
      <c r="TMJ118" s="99"/>
      <c r="TMK118" s="99"/>
      <c r="TML118" s="99"/>
      <c r="TMM118" s="99"/>
      <c r="TMN118" s="99"/>
      <c r="TMO118" s="99"/>
      <c r="TMP118" s="99"/>
      <c r="TMQ118" s="99"/>
      <c r="TMR118" s="99"/>
      <c r="TMS118" s="99"/>
      <c r="TMT118" s="99"/>
      <c r="TMU118" s="99"/>
      <c r="TMV118" s="99"/>
      <c r="TMW118" s="99"/>
      <c r="TMX118" s="99"/>
      <c r="TMY118" s="99"/>
      <c r="TMZ118" s="99"/>
      <c r="TNA118" s="99"/>
      <c r="TNB118" s="99"/>
      <c r="TNC118" s="99"/>
      <c r="TND118" s="99"/>
      <c r="TNE118" s="99"/>
      <c r="TNF118" s="99"/>
      <c r="TNG118" s="99"/>
      <c r="TNH118" s="99"/>
      <c r="TNI118" s="99"/>
      <c r="TNJ118" s="99"/>
      <c r="TNK118" s="99"/>
      <c r="TNL118" s="99"/>
      <c r="TNM118" s="99"/>
      <c r="TNN118" s="99"/>
      <c r="TNO118" s="99"/>
      <c r="TNP118" s="99"/>
      <c r="TNQ118" s="99"/>
      <c r="TNR118" s="99"/>
      <c r="TNS118" s="99"/>
      <c r="TNT118" s="99"/>
      <c r="TNU118" s="99"/>
      <c r="TNV118" s="99"/>
      <c r="TNW118" s="99"/>
      <c r="TNX118" s="99"/>
      <c r="TNY118" s="99"/>
      <c r="TNZ118" s="99"/>
      <c r="TOA118" s="99"/>
      <c r="TOB118" s="99"/>
      <c r="TOC118" s="99"/>
      <c r="TOD118" s="99"/>
      <c r="TOE118" s="99"/>
      <c r="TOF118" s="99"/>
      <c r="TOG118" s="99"/>
      <c r="TOH118" s="99"/>
      <c r="TOI118" s="99"/>
      <c r="TOJ118" s="99"/>
      <c r="TOK118" s="99"/>
      <c r="TOL118" s="99"/>
      <c r="TOM118" s="99"/>
      <c r="TON118" s="99"/>
      <c r="TOO118" s="99"/>
      <c r="TOP118" s="99"/>
      <c r="TOQ118" s="99"/>
      <c r="TOR118" s="99"/>
      <c r="TOS118" s="99"/>
      <c r="TOT118" s="99"/>
      <c r="TOU118" s="99"/>
      <c r="TOV118" s="99"/>
      <c r="TOW118" s="99"/>
      <c r="TOX118" s="99"/>
      <c r="TOY118" s="99"/>
      <c r="TOZ118" s="99"/>
      <c r="TPA118" s="99"/>
      <c r="TPB118" s="99"/>
      <c r="TPC118" s="99"/>
      <c r="TPD118" s="99"/>
      <c r="TPE118" s="99"/>
      <c r="TPF118" s="99"/>
      <c r="TPG118" s="99"/>
      <c r="TPH118" s="99"/>
      <c r="TPI118" s="99"/>
      <c r="TPJ118" s="99"/>
      <c r="TPK118" s="99"/>
      <c r="TPL118" s="99"/>
      <c r="TPM118" s="99"/>
      <c r="TPN118" s="99"/>
      <c r="TPO118" s="99"/>
      <c r="TPP118" s="99"/>
      <c r="TPQ118" s="99"/>
      <c r="TPR118" s="99"/>
      <c r="TPS118" s="99"/>
      <c r="TPT118" s="99"/>
      <c r="TPU118" s="99"/>
      <c r="TPV118" s="99"/>
      <c r="TPW118" s="99"/>
      <c r="TPX118" s="99"/>
      <c r="TPY118" s="99"/>
      <c r="TPZ118" s="99"/>
      <c r="TQA118" s="99"/>
      <c r="TQB118" s="99"/>
      <c r="TQC118" s="99"/>
      <c r="TQD118" s="99"/>
      <c r="TQE118" s="99"/>
      <c r="TQF118" s="99"/>
      <c r="TQG118" s="99"/>
      <c r="TQH118" s="99"/>
      <c r="TQI118" s="99"/>
      <c r="TQJ118" s="99"/>
      <c r="TQK118" s="99"/>
      <c r="TQL118" s="99"/>
      <c r="TQM118" s="99"/>
      <c r="TQN118" s="99"/>
      <c r="TQO118" s="99"/>
      <c r="TQP118" s="99"/>
      <c r="TQQ118" s="99"/>
      <c r="TQR118" s="99"/>
      <c r="TQS118" s="99"/>
      <c r="TQT118" s="99"/>
      <c r="TQU118" s="99"/>
      <c r="TQV118" s="99"/>
      <c r="TQW118" s="99"/>
      <c r="TQX118" s="99"/>
      <c r="TQY118" s="99"/>
      <c r="TQZ118" s="99"/>
      <c r="TRA118" s="99"/>
      <c r="TRB118" s="99"/>
      <c r="TRC118" s="99"/>
      <c r="TRD118" s="99"/>
      <c r="TRE118" s="99"/>
      <c r="TRF118" s="99"/>
      <c r="TRG118" s="99"/>
      <c r="TRH118" s="99"/>
      <c r="TRI118" s="99"/>
      <c r="TRJ118" s="99"/>
      <c r="TRK118" s="99"/>
      <c r="TRL118" s="99"/>
      <c r="TRM118" s="99"/>
      <c r="TRN118" s="99"/>
      <c r="TRO118" s="99"/>
      <c r="TRP118" s="99"/>
      <c r="TRQ118" s="99"/>
      <c r="TRR118" s="99"/>
      <c r="TRS118" s="99"/>
      <c r="TRT118" s="99"/>
      <c r="TRU118" s="99"/>
      <c r="TRV118" s="99"/>
      <c r="TRW118" s="99"/>
      <c r="TRX118" s="99"/>
      <c r="TRY118" s="99"/>
      <c r="TRZ118" s="99"/>
      <c r="TSA118" s="99"/>
      <c r="TSB118" s="99"/>
      <c r="TSC118" s="99"/>
      <c r="TSD118" s="99"/>
      <c r="TSE118" s="99"/>
      <c r="TSF118" s="99"/>
      <c r="TSG118" s="99"/>
      <c r="TSH118" s="99"/>
      <c r="TSI118" s="99"/>
      <c r="TSJ118" s="99"/>
      <c r="TSK118" s="99"/>
      <c r="TSL118" s="99"/>
      <c r="TSM118" s="99"/>
      <c r="TSN118" s="99"/>
      <c r="TSO118" s="99"/>
      <c r="TSP118" s="99"/>
      <c r="TSQ118" s="99"/>
      <c r="TSR118" s="99"/>
      <c r="TSS118" s="99"/>
      <c r="TST118" s="99"/>
      <c r="TSU118" s="99"/>
      <c r="TSV118" s="99"/>
      <c r="TSW118" s="99"/>
      <c r="TSX118" s="99"/>
      <c r="TSY118" s="99"/>
      <c r="TSZ118" s="99"/>
      <c r="TTA118" s="99"/>
      <c r="TTB118" s="99"/>
      <c r="TTC118" s="99"/>
      <c r="TTD118" s="99"/>
      <c r="TTE118" s="99"/>
      <c r="TTF118" s="99"/>
      <c r="TTG118" s="99"/>
      <c r="TTH118" s="99"/>
      <c r="TTI118" s="99"/>
      <c r="TTJ118" s="99"/>
      <c r="TTK118" s="99"/>
      <c r="TTL118" s="99"/>
      <c r="TTM118" s="99"/>
      <c r="TTN118" s="99"/>
      <c r="TTO118" s="99"/>
      <c r="TTP118" s="99"/>
      <c r="TTQ118" s="99"/>
      <c r="TTR118" s="99"/>
      <c r="TTS118" s="99"/>
      <c r="TTT118" s="99"/>
      <c r="TTU118" s="99"/>
      <c r="TTV118" s="99"/>
      <c r="TTW118" s="99"/>
      <c r="TTX118" s="99"/>
      <c r="TTY118" s="99"/>
      <c r="TTZ118" s="99"/>
      <c r="TUA118" s="99"/>
      <c r="TUB118" s="99"/>
      <c r="TUC118" s="99"/>
      <c r="TUD118" s="99"/>
      <c r="TUE118" s="99"/>
      <c r="TUF118" s="99"/>
      <c r="TUG118" s="99"/>
      <c r="TUH118" s="99"/>
      <c r="TUI118" s="99"/>
      <c r="TUJ118" s="99"/>
      <c r="TUK118" s="99"/>
      <c r="TUL118" s="99"/>
      <c r="TUM118" s="99"/>
      <c r="TUN118" s="99"/>
      <c r="TUO118" s="99"/>
      <c r="TUP118" s="99"/>
      <c r="TUQ118" s="99"/>
      <c r="TUR118" s="99"/>
      <c r="TUS118" s="99"/>
      <c r="TUT118" s="99"/>
      <c r="TUU118" s="99"/>
      <c r="TUV118" s="99"/>
      <c r="TUW118" s="99"/>
      <c r="TUX118" s="99"/>
      <c r="TUY118" s="99"/>
      <c r="TUZ118" s="99"/>
      <c r="TVA118" s="99"/>
      <c r="TVB118" s="99"/>
      <c r="TVC118" s="99"/>
      <c r="TVD118" s="99"/>
      <c r="TVE118" s="99"/>
      <c r="TVF118" s="99"/>
      <c r="TVG118" s="99"/>
      <c r="TVH118" s="99"/>
      <c r="TVI118" s="99"/>
      <c r="TVJ118" s="99"/>
      <c r="TVK118" s="99"/>
      <c r="TVL118" s="99"/>
      <c r="TVM118" s="99"/>
      <c r="TVN118" s="99"/>
      <c r="TVO118" s="99"/>
      <c r="TVP118" s="99"/>
      <c r="TVQ118" s="99"/>
      <c r="TVR118" s="99"/>
      <c r="TVS118" s="99"/>
      <c r="TVT118" s="99"/>
      <c r="TVU118" s="99"/>
      <c r="TVV118" s="99"/>
      <c r="TVW118" s="99"/>
      <c r="TVX118" s="99"/>
      <c r="TVY118" s="99"/>
      <c r="TVZ118" s="99"/>
      <c r="TWA118" s="99"/>
      <c r="TWB118" s="99"/>
      <c r="TWC118" s="99"/>
      <c r="TWD118" s="99"/>
      <c r="TWE118" s="99"/>
      <c r="TWF118" s="99"/>
      <c r="TWG118" s="99"/>
      <c r="TWH118" s="99"/>
      <c r="TWI118" s="99"/>
      <c r="TWJ118" s="99"/>
      <c r="TWK118" s="99"/>
      <c r="TWL118" s="99"/>
      <c r="TWM118" s="99"/>
      <c r="TWN118" s="99"/>
      <c r="TWO118" s="99"/>
      <c r="TWP118" s="99"/>
      <c r="TWQ118" s="99"/>
      <c r="TWR118" s="99"/>
      <c r="TWS118" s="99"/>
      <c r="TWT118" s="99"/>
      <c r="TWU118" s="99"/>
      <c r="TWV118" s="99"/>
      <c r="TWW118" s="99"/>
      <c r="TWX118" s="99"/>
      <c r="TWY118" s="99"/>
      <c r="TWZ118" s="99"/>
      <c r="TXA118" s="99"/>
      <c r="TXB118" s="99"/>
      <c r="TXC118" s="99"/>
      <c r="TXD118" s="99"/>
      <c r="TXE118" s="99"/>
      <c r="TXF118" s="99"/>
      <c r="TXG118" s="99"/>
      <c r="TXH118" s="99"/>
      <c r="TXI118" s="99"/>
      <c r="TXJ118" s="99"/>
      <c r="TXK118" s="99"/>
      <c r="TXL118" s="99"/>
      <c r="TXM118" s="99"/>
      <c r="TXN118" s="99"/>
      <c r="TXO118" s="99"/>
      <c r="TXP118" s="99"/>
      <c r="TXQ118" s="99"/>
      <c r="TXR118" s="99"/>
      <c r="TXS118" s="99"/>
      <c r="TXT118" s="99"/>
      <c r="TXU118" s="99"/>
      <c r="TXV118" s="99"/>
      <c r="TXW118" s="99"/>
      <c r="TXX118" s="99"/>
      <c r="TXY118" s="99"/>
      <c r="TXZ118" s="99"/>
      <c r="TYA118" s="99"/>
      <c r="TYB118" s="99"/>
      <c r="TYC118" s="99"/>
      <c r="TYD118" s="99"/>
      <c r="TYE118" s="99"/>
      <c r="TYF118" s="99"/>
      <c r="TYG118" s="99"/>
      <c r="TYH118" s="99"/>
      <c r="TYI118" s="99"/>
      <c r="TYJ118" s="99"/>
      <c r="TYK118" s="99"/>
      <c r="TYL118" s="99"/>
      <c r="TYM118" s="99"/>
      <c r="TYN118" s="99"/>
      <c r="TYO118" s="99"/>
      <c r="TYP118" s="99"/>
      <c r="TYQ118" s="99"/>
      <c r="TYR118" s="99"/>
      <c r="TYS118" s="99"/>
      <c r="TYT118" s="99"/>
      <c r="TYU118" s="99"/>
      <c r="TYV118" s="99"/>
      <c r="TYW118" s="99"/>
      <c r="TYX118" s="99"/>
      <c r="TYY118" s="99"/>
      <c r="TYZ118" s="99"/>
      <c r="TZA118" s="99"/>
      <c r="TZB118" s="99"/>
      <c r="TZC118" s="99"/>
      <c r="TZD118" s="99"/>
      <c r="TZE118" s="99"/>
      <c r="TZF118" s="99"/>
      <c r="TZG118" s="99"/>
      <c r="TZH118" s="99"/>
      <c r="TZI118" s="99"/>
      <c r="TZJ118" s="99"/>
      <c r="TZK118" s="99"/>
      <c r="TZL118" s="99"/>
      <c r="TZM118" s="99"/>
      <c r="TZN118" s="99"/>
      <c r="TZO118" s="99"/>
      <c r="TZP118" s="99"/>
      <c r="TZQ118" s="99"/>
      <c r="TZR118" s="99"/>
      <c r="TZS118" s="99"/>
      <c r="TZT118" s="99"/>
      <c r="TZU118" s="99"/>
      <c r="TZV118" s="99"/>
      <c r="TZW118" s="99"/>
      <c r="TZX118" s="99"/>
      <c r="TZY118" s="99"/>
      <c r="TZZ118" s="99"/>
      <c r="UAA118" s="99"/>
      <c r="UAB118" s="99"/>
      <c r="UAC118" s="99"/>
      <c r="UAD118" s="99"/>
      <c r="UAE118" s="99"/>
      <c r="UAF118" s="99"/>
      <c r="UAG118" s="99"/>
      <c r="UAH118" s="99"/>
      <c r="UAI118" s="99"/>
      <c r="UAJ118" s="99"/>
      <c r="UAK118" s="99"/>
      <c r="UAL118" s="99"/>
      <c r="UAM118" s="99"/>
      <c r="UAN118" s="99"/>
      <c r="UAO118" s="99"/>
      <c r="UAP118" s="99"/>
      <c r="UAQ118" s="99"/>
      <c r="UAR118" s="99"/>
      <c r="UAS118" s="99"/>
      <c r="UAT118" s="99"/>
      <c r="UAU118" s="99"/>
      <c r="UAV118" s="99"/>
      <c r="UAW118" s="99"/>
      <c r="UAX118" s="99"/>
      <c r="UAY118" s="99"/>
      <c r="UAZ118" s="99"/>
      <c r="UBA118" s="99"/>
      <c r="UBB118" s="99"/>
      <c r="UBC118" s="99"/>
      <c r="UBD118" s="99"/>
      <c r="UBE118" s="99"/>
      <c r="UBF118" s="99"/>
      <c r="UBG118" s="99"/>
      <c r="UBH118" s="99"/>
      <c r="UBI118" s="99"/>
      <c r="UBJ118" s="99"/>
      <c r="UBK118" s="99"/>
      <c r="UBL118" s="99"/>
      <c r="UBM118" s="99"/>
      <c r="UBN118" s="99"/>
      <c r="UBO118" s="99"/>
      <c r="UBP118" s="99"/>
      <c r="UBQ118" s="99"/>
      <c r="UBR118" s="99"/>
      <c r="UBS118" s="99"/>
      <c r="UBT118" s="99"/>
      <c r="UBU118" s="99"/>
      <c r="UBV118" s="99"/>
      <c r="UBW118" s="99"/>
      <c r="UBX118" s="99"/>
      <c r="UBY118" s="99"/>
      <c r="UBZ118" s="99"/>
      <c r="UCA118" s="99"/>
      <c r="UCB118" s="99"/>
      <c r="UCC118" s="99"/>
      <c r="UCD118" s="99"/>
      <c r="UCE118" s="99"/>
      <c r="UCF118" s="99"/>
      <c r="UCG118" s="99"/>
      <c r="UCH118" s="99"/>
      <c r="UCI118" s="99"/>
      <c r="UCJ118" s="99"/>
      <c r="UCK118" s="99"/>
      <c r="UCL118" s="99"/>
      <c r="UCM118" s="99"/>
      <c r="UCN118" s="99"/>
      <c r="UCO118" s="99"/>
      <c r="UCP118" s="99"/>
      <c r="UCQ118" s="99"/>
      <c r="UCR118" s="99"/>
      <c r="UCS118" s="99"/>
      <c r="UCT118" s="99"/>
      <c r="UCU118" s="99"/>
      <c r="UCV118" s="99"/>
      <c r="UCW118" s="99"/>
      <c r="UCX118" s="99"/>
      <c r="UCY118" s="99"/>
      <c r="UCZ118" s="99"/>
      <c r="UDA118" s="99"/>
      <c r="UDB118" s="99"/>
      <c r="UDC118" s="99"/>
      <c r="UDD118" s="99"/>
      <c r="UDE118" s="99"/>
      <c r="UDF118" s="99"/>
      <c r="UDG118" s="99"/>
      <c r="UDH118" s="99"/>
      <c r="UDI118" s="99"/>
      <c r="UDJ118" s="99"/>
      <c r="UDK118" s="99"/>
      <c r="UDL118" s="99"/>
      <c r="UDM118" s="99"/>
      <c r="UDN118" s="99"/>
      <c r="UDO118" s="99"/>
      <c r="UDP118" s="99"/>
      <c r="UDQ118" s="99"/>
      <c r="UDR118" s="99"/>
      <c r="UDS118" s="99"/>
      <c r="UDT118" s="99"/>
      <c r="UDU118" s="99"/>
      <c r="UDV118" s="99"/>
      <c r="UDW118" s="99"/>
      <c r="UDX118" s="99"/>
      <c r="UDY118" s="99"/>
      <c r="UDZ118" s="99"/>
      <c r="UEA118" s="99"/>
      <c r="UEB118" s="99"/>
      <c r="UEC118" s="99"/>
      <c r="UED118" s="99"/>
      <c r="UEE118" s="99"/>
      <c r="UEF118" s="99"/>
      <c r="UEG118" s="99"/>
      <c r="UEH118" s="99"/>
      <c r="UEI118" s="99"/>
      <c r="UEJ118" s="99"/>
      <c r="UEK118" s="99"/>
      <c r="UEL118" s="99"/>
      <c r="UEM118" s="99"/>
      <c r="UEN118" s="99"/>
      <c r="UEO118" s="99"/>
      <c r="UEP118" s="99"/>
      <c r="UEQ118" s="99"/>
      <c r="UER118" s="99"/>
      <c r="UES118" s="99"/>
      <c r="UET118" s="99"/>
      <c r="UEU118" s="99"/>
      <c r="UEV118" s="99"/>
      <c r="UEW118" s="99"/>
      <c r="UEX118" s="99"/>
      <c r="UEY118" s="99"/>
      <c r="UEZ118" s="99"/>
      <c r="UFA118" s="99"/>
      <c r="UFB118" s="99"/>
      <c r="UFC118" s="99"/>
      <c r="UFD118" s="99"/>
      <c r="UFE118" s="99"/>
      <c r="UFF118" s="99"/>
      <c r="UFG118" s="99"/>
      <c r="UFH118" s="99"/>
      <c r="UFI118" s="99"/>
      <c r="UFJ118" s="99"/>
      <c r="UFK118" s="99"/>
      <c r="UFL118" s="99"/>
      <c r="UFM118" s="99"/>
      <c r="UFN118" s="99"/>
      <c r="UFO118" s="99"/>
      <c r="UFP118" s="99"/>
      <c r="UFQ118" s="99"/>
      <c r="UFR118" s="99"/>
      <c r="UFS118" s="99"/>
      <c r="UFT118" s="99"/>
      <c r="UFU118" s="99"/>
      <c r="UFV118" s="99"/>
      <c r="UFW118" s="99"/>
      <c r="UFX118" s="99"/>
      <c r="UFY118" s="99"/>
      <c r="UFZ118" s="99"/>
      <c r="UGA118" s="99"/>
      <c r="UGB118" s="99"/>
      <c r="UGC118" s="99"/>
      <c r="UGD118" s="99"/>
      <c r="UGE118" s="99"/>
      <c r="UGF118" s="99"/>
      <c r="UGG118" s="99"/>
      <c r="UGH118" s="99"/>
      <c r="UGI118" s="99"/>
      <c r="UGJ118" s="99"/>
      <c r="UGK118" s="99"/>
      <c r="UGL118" s="99"/>
      <c r="UGM118" s="99"/>
      <c r="UGN118" s="99"/>
      <c r="UGO118" s="99"/>
      <c r="UGP118" s="99"/>
      <c r="UGQ118" s="99"/>
      <c r="UGR118" s="99"/>
      <c r="UGS118" s="99"/>
      <c r="UGT118" s="99"/>
      <c r="UGU118" s="99"/>
      <c r="UGV118" s="99"/>
      <c r="UGW118" s="99"/>
      <c r="UGX118" s="99"/>
      <c r="UGY118" s="99"/>
      <c r="UGZ118" s="99"/>
      <c r="UHA118" s="99"/>
      <c r="UHB118" s="99"/>
      <c r="UHC118" s="99"/>
      <c r="UHD118" s="99"/>
      <c r="UHE118" s="99"/>
      <c r="UHF118" s="99"/>
      <c r="UHG118" s="99"/>
      <c r="UHH118" s="99"/>
      <c r="UHI118" s="99"/>
      <c r="UHJ118" s="99"/>
      <c r="UHK118" s="99"/>
      <c r="UHL118" s="99"/>
      <c r="UHM118" s="99"/>
      <c r="UHN118" s="99"/>
      <c r="UHO118" s="99"/>
      <c r="UHP118" s="99"/>
      <c r="UHQ118" s="99"/>
      <c r="UHR118" s="99"/>
      <c r="UHS118" s="99"/>
      <c r="UHT118" s="99"/>
      <c r="UHU118" s="99"/>
      <c r="UHV118" s="99"/>
      <c r="UHW118" s="99"/>
      <c r="UHX118" s="99"/>
      <c r="UHY118" s="99"/>
      <c r="UHZ118" s="99"/>
      <c r="UIA118" s="99"/>
      <c r="UIB118" s="99"/>
      <c r="UIC118" s="99"/>
      <c r="UID118" s="99"/>
      <c r="UIE118" s="99"/>
      <c r="UIF118" s="99"/>
      <c r="UIG118" s="99"/>
      <c r="UIH118" s="99"/>
      <c r="UII118" s="99"/>
      <c r="UIJ118" s="99"/>
      <c r="UIK118" s="99"/>
      <c r="UIL118" s="99"/>
      <c r="UIM118" s="99"/>
      <c r="UIN118" s="99"/>
      <c r="UIO118" s="99"/>
      <c r="UIP118" s="99"/>
      <c r="UIQ118" s="99"/>
      <c r="UIR118" s="99"/>
      <c r="UIS118" s="99"/>
      <c r="UIT118" s="99"/>
      <c r="UIU118" s="99"/>
      <c r="UIV118" s="99"/>
      <c r="UIW118" s="99"/>
      <c r="UIX118" s="99"/>
      <c r="UIY118" s="99"/>
      <c r="UIZ118" s="99"/>
      <c r="UJA118" s="99"/>
      <c r="UJB118" s="99"/>
      <c r="UJC118" s="99"/>
      <c r="UJD118" s="99"/>
      <c r="UJE118" s="99"/>
      <c r="UJF118" s="99"/>
      <c r="UJG118" s="99"/>
      <c r="UJH118" s="99"/>
      <c r="UJI118" s="99"/>
      <c r="UJJ118" s="99"/>
      <c r="UJK118" s="99"/>
      <c r="UJL118" s="99"/>
      <c r="UJM118" s="99"/>
      <c r="UJN118" s="99"/>
      <c r="UJO118" s="99"/>
      <c r="UJP118" s="99"/>
      <c r="UJQ118" s="99"/>
      <c r="UJR118" s="99"/>
      <c r="UJS118" s="99"/>
      <c r="UJT118" s="99"/>
      <c r="UJU118" s="99"/>
      <c r="UJV118" s="99"/>
      <c r="UJW118" s="99"/>
      <c r="UJX118" s="99"/>
      <c r="UJY118" s="99"/>
      <c r="UJZ118" s="99"/>
      <c r="UKA118" s="99"/>
      <c r="UKB118" s="99"/>
      <c r="UKC118" s="99"/>
      <c r="UKD118" s="99"/>
      <c r="UKE118" s="99"/>
      <c r="UKF118" s="99"/>
      <c r="UKG118" s="99"/>
      <c r="UKH118" s="99"/>
      <c r="UKI118" s="99"/>
      <c r="UKJ118" s="99"/>
      <c r="UKK118" s="99"/>
      <c r="UKL118" s="99"/>
      <c r="UKM118" s="99"/>
      <c r="UKN118" s="99"/>
      <c r="UKO118" s="99"/>
      <c r="UKP118" s="99"/>
      <c r="UKQ118" s="99"/>
      <c r="UKR118" s="99"/>
      <c r="UKS118" s="99"/>
      <c r="UKT118" s="99"/>
      <c r="UKU118" s="99"/>
      <c r="UKV118" s="99"/>
      <c r="UKW118" s="99"/>
      <c r="UKX118" s="99"/>
      <c r="UKY118" s="99"/>
      <c r="UKZ118" s="99"/>
      <c r="ULA118" s="99"/>
      <c r="ULB118" s="99"/>
      <c r="ULC118" s="99"/>
      <c r="ULD118" s="99"/>
      <c r="ULE118" s="99"/>
      <c r="ULF118" s="99"/>
      <c r="ULG118" s="99"/>
      <c r="ULH118" s="99"/>
      <c r="ULI118" s="99"/>
      <c r="ULJ118" s="99"/>
      <c r="ULK118" s="99"/>
      <c r="ULL118" s="99"/>
      <c r="ULM118" s="99"/>
      <c r="ULN118" s="99"/>
      <c r="ULO118" s="99"/>
      <c r="ULP118" s="99"/>
      <c r="ULQ118" s="99"/>
      <c r="ULR118" s="99"/>
      <c r="ULS118" s="99"/>
      <c r="ULT118" s="99"/>
      <c r="ULU118" s="99"/>
      <c r="ULV118" s="99"/>
      <c r="ULW118" s="99"/>
      <c r="ULX118" s="99"/>
      <c r="ULY118" s="99"/>
      <c r="ULZ118" s="99"/>
      <c r="UMA118" s="99"/>
      <c r="UMB118" s="99"/>
      <c r="UMC118" s="99"/>
      <c r="UMD118" s="99"/>
      <c r="UME118" s="99"/>
      <c r="UMF118" s="99"/>
      <c r="UMG118" s="99"/>
      <c r="UMH118" s="99"/>
      <c r="UMI118" s="99"/>
      <c r="UMJ118" s="99"/>
      <c r="UMK118" s="99"/>
      <c r="UML118" s="99"/>
      <c r="UMM118" s="99"/>
      <c r="UMN118" s="99"/>
      <c r="UMO118" s="99"/>
      <c r="UMP118" s="99"/>
      <c r="UMQ118" s="99"/>
      <c r="UMR118" s="99"/>
      <c r="UMS118" s="99"/>
      <c r="UMT118" s="99"/>
      <c r="UMU118" s="99"/>
      <c r="UMV118" s="99"/>
      <c r="UMW118" s="99"/>
      <c r="UMX118" s="99"/>
      <c r="UMY118" s="99"/>
      <c r="UMZ118" s="99"/>
      <c r="UNA118" s="99"/>
      <c r="UNB118" s="99"/>
      <c r="UNC118" s="99"/>
      <c r="UND118" s="99"/>
      <c r="UNE118" s="99"/>
      <c r="UNF118" s="99"/>
      <c r="UNG118" s="99"/>
      <c r="UNH118" s="99"/>
      <c r="UNI118" s="99"/>
      <c r="UNJ118" s="99"/>
      <c r="UNK118" s="99"/>
      <c r="UNL118" s="99"/>
      <c r="UNM118" s="99"/>
      <c r="UNN118" s="99"/>
      <c r="UNO118" s="99"/>
      <c r="UNP118" s="99"/>
      <c r="UNQ118" s="99"/>
      <c r="UNR118" s="99"/>
      <c r="UNS118" s="99"/>
      <c r="UNT118" s="99"/>
      <c r="UNU118" s="99"/>
      <c r="UNV118" s="99"/>
      <c r="UNW118" s="99"/>
      <c r="UNX118" s="99"/>
      <c r="UNY118" s="99"/>
      <c r="UNZ118" s="99"/>
      <c r="UOA118" s="99"/>
      <c r="UOB118" s="99"/>
      <c r="UOC118" s="99"/>
      <c r="UOD118" s="99"/>
      <c r="UOE118" s="99"/>
      <c r="UOF118" s="99"/>
      <c r="UOG118" s="99"/>
      <c r="UOH118" s="99"/>
      <c r="UOI118" s="99"/>
      <c r="UOJ118" s="99"/>
      <c r="UOK118" s="99"/>
      <c r="UOL118" s="99"/>
      <c r="UOM118" s="99"/>
      <c r="UON118" s="99"/>
      <c r="UOO118" s="99"/>
      <c r="UOP118" s="99"/>
      <c r="UOQ118" s="99"/>
      <c r="UOR118" s="99"/>
      <c r="UOS118" s="99"/>
      <c r="UOT118" s="99"/>
      <c r="UOU118" s="99"/>
      <c r="UOV118" s="99"/>
      <c r="UOW118" s="99"/>
      <c r="UOX118" s="99"/>
      <c r="UOY118" s="99"/>
      <c r="UOZ118" s="99"/>
      <c r="UPA118" s="99"/>
      <c r="UPB118" s="99"/>
      <c r="UPC118" s="99"/>
      <c r="UPD118" s="99"/>
      <c r="UPE118" s="99"/>
      <c r="UPF118" s="99"/>
      <c r="UPG118" s="99"/>
      <c r="UPH118" s="99"/>
      <c r="UPI118" s="99"/>
      <c r="UPJ118" s="99"/>
      <c r="UPK118" s="99"/>
      <c r="UPL118" s="99"/>
      <c r="UPM118" s="99"/>
      <c r="UPN118" s="99"/>
      <c r="UPO118" s="99"/>
      <c r="UPP118" s="99"/>
      <c r="UPQ118" s="99"/>
      <c r="UPR118" s="99"/>
      <c r="UPS118" s="99"/>
      <c r="UPT118" s="99"/>
      <c r="UPU118" s="99"/>
      <c r="UPV118" s="99"/>
      <c r="UPW118" s="99"/>
      <c r="UPX118" s="99"/>
      <c r="UPY118" s="99"/>
      <c r="UPZ118" s="99"/>
      <c r="UQA118" s="99"/>
      <c r="UQB118" s="99"/>
      <c r="UQC118" s="99"/>
      <c r="UQD118" s="99"/>
      <c r="UQE118" s="99"/>
      <c r="UQF118" s="99"/>
      <c r="UQG118" s="99"/>
      <c r="UQH118" s="99"/>
      <c r="UQI118" s="99"/>
      <c r="UQJ118" s="99"/>
      <c r="UQK118" s="99"/>
      <c r="UQL118" s="99"/>
      <c r="UQM118" s="99"/>
      <c r="UQN118" s="99"/>
      <c r="UQO118" s="99"/>
      <c r="UQP118" s="99"/>
      <c r="UQQ118" s="99"/>
      <c r="UQR118" s="99"/>
      <c r="UQS118" s="99"/>
      <c r="UQT118" s="99"/>
      <c r="UQU118" s="99"/>
      <c r="UQV118" s="99"/>
      <c r="UQW118" s="99"/>
      <c r="UQX118" s="99"/>
      <c r="UQY118" s="99"/>
      <c r="UQZ118" s="99"/>
      <c r="URA118" s="99"/>
      <c r="URB118" s="99"/>
      <c r="URC118" s="99"/>
      <c r="URD118" s="99"/>
      <c r="URE118" s="99"/>
      <c r="URF118" s="99"/>
      <c r="URG118" s="99"/>
      <c r="URH118" s="99"/>
      <c r="URI118" s="99"/>
      <c r="URJ118" s="99"/>
      <c r="URK118" s="99"/>
      <c r="URL118" s="99"/>
      <c r="URM118" s="99"/>
      <c r="URN118" s="99"/>
      <c r="URO118" s="99"/>
      <c r="URP118" s="99"/>
      <c r="URQ118" s="99"/>
      <c r="URR118" s="99"/>
      <c r="URS118" s="99"/>
      <c r="URT118" s="99"/>
      <c r="URU118" s="99"/>
      <c r="URV118" s="99"/>
      <c r="URW118" s="99"/>
      <c r="URX118" s="99"/>
      <c r="URY118" s="99"/>
      <c r="URZ118" s="99"/>
      <c r="USA118" s="99"/>
      <c r="USB118" s="99"/>
      <c r="USC118" s="99"/>
      <c r="USD118" s="99"/>
      <c r="USE118" s="99"/>
      <c r="USF118" s="99"/>
      <c r="USG118" s="99"/>
      <c r="USH118" s="99"/>
      <c r="USI118" s="99"/>
      <c r="USJ118" s="99"/>
      <c r="USK118" s="99"/>
      <c r="USL118" s="99"/>
      <c r="USM118" s="99"/>
      <c r="USN118" s="99"/>
      <c r="USO118" s="99"/>
      <c r="USP118" s="99"/>
      <c r="USQ118" s="99"/>
      <c r="USR118" s="99"/>
      <c r="USS118" s="99"/>
      <c r="UST118" s="99"/>
      <c r="USU118" s="99"/>
      <c r="USV118" s="99"/>
      <c r="USW118" s="99"/>
      <c r="USX118" s="99"/>
      <c r="USY118" s="99"/>
      <c r="USZ118" s="99"/>
      <c r="UTA118" s="99"/>
      <c r="UTB118" s="99"/>
      <c r="UTC118" s="99"/>
      <c r="UTD118" s="99"/>
      <c r="UTE118" s="99"/>
      <c r="UTF118" s="99"/>
      <c r="UTG118" s="99"/>
      <c r="UTH118" s="99"/>
      <c r="UTI118" s="99"/>
      <c r="UTJ118" s="99"/>
      <c r="UTK118" s="99"/>
      <c r="UTL118" s="99"/>
      <c r="UTM118" s="99"/>
      <c r="UTN118" s="99"/>
      <c r="UTO118" s="99"/>
      <c r="UTP118" s="99"/>
      <c r="UTQ118" s="99"/>
      <c r="UTR118" s="99"/>
      <c r="UTS118" s="99"/>
      <c r="UTT118" s="99"/>
      <c r="UTU118" s="99"/>
      <c r="UTV118" s="99"/>
      <c r="UTW118" s="99"/>
      <c r="UTX118" s="99"/>
      <c r="UTY118" s="99"/>
      <c r="UTZ118" s="99"/>
      <c r="UUA118" s="99"/>
      <c r="UUB118" s="99"/>
      <c r="UUC118" s="99"/>
      <c r="UUD118" s="99"/>
      <c r="UUE118" s="99"/>
      <c r="UUF118" s="99"/>
      <c r="UUG118" s="99"/>
      <c r="UUH118" s="99"/>
      <c r="UUI118" s="99"/>
      <c r="UUJ118" s="99"/>
      <c r="UUK118" s="99"/>
      <c r="UUL118" s="99"/>
      <c r="UUM118" s="99"/>
      <c r="UUN118" s="99"/>
      <c r="UUO118" s="99"/>
      <c r="UUP118" s="99"/>
      <c r="UUQ118" s="99"/>
      <c r="UUR118" s="99"/>
      <c r="UUS118" s="99"/>
      <c r="UUT118" s="99"/>
      <c r="UUU118" s="99"/>
      <c r="UUV118" s="99"/>
      <c r="UUW118" s="99"/>
      <c r="UUX118" s="99"/>
      <c r="UUY118" s="99"/>
      <c r="UUZ118" s="99"/>
      <c r="UVA118" s="99"/>
      <c r="UVB118" s="99"/>
      <c r="UVC118" s="99"/>
      <c r="UVD118" s="99"/>
      <c r="UVE118" s="99"/>
      <c r="UVF118" s="99"/>
      <c r="UVG118" s="99"/>
      <c r="UVH118" s="99"/>
      <c r="UVI118" s="99"/>
      <c r="UVJ118" s="99"/>
      <c r="UVK118" s="99"/>
      <c r="UVL118" s="99"/>
      <c r="UVM118" s="99"/>
      <c r="UVN118" s="99"/>
      <c r="UVO118" s="99"/>
      <c r="UVP118" s="99"/>
      <c r="UVQ118" s="99"/>
      <c r="UVR118" s="99"/>
      <c r="UVS118" s="99"/>
      <c r="UVT118" s="99"/>
      <c r="UVU118" s="99"/>
      <c r="UVV118" s="99"/>
      <c r="UVW118" s="99"/>
      <c r="UVX118" s="99"/>
      <c r="UVY118" s="99"/>
      <c r="UVZ118" s="99"/>
      <c r="UWA118" s="99"/>
      <c r="UWB118" s="99"/>
      <c r="UWC118" s="99"/>
      <c r="UWD118" s="99"/>
      <c r="UWE118" s="99"/>
      <c r="UWF118" s="99"/>
      <c r="UWG118" s="99"/>
      <c r="UWH118" s="99"/>
      <c r="UWI118" s="99"/>
      <c r="UWJ118" s="99"/>
      <c r="UWK118" s="99"/>
      <c r="UWL118" s="99"/>
      <c r="UWM118" s="99"/>
      <c r="UWN118" s="99"/>
      <c r="UWO118" s="99"/>
      <c r="UWP118" s="99"/>
      <c r="UWQ118" s="99"/>
      <c r="UWR118" s="99"/>
      <c r="UWS118" s="99"/>
      <c r="UWT118" s="99"/>
      <c r="UWU118" s="99"/>
      <c r="UWV118" s="99"/>
      <c r="UWW118" s="99"/>
      <c r="UWX118" s="99"/>
      <c r="UWY118" s="99"/>
      <c r="UWZ118" s="99"/>
      <c r="UXA118" s="99"/>
      <c r="UXB118" s="99"/>
      <c r="UXC118" s="99"/>
      <c r="UXD118" s="99"/>
      <c r="UXE118" s="99"/>
      <c r="UXF118" s="99"/>
      <c r="UXG118" s="99"/>
      <c r="UXH118" s="99"/>
      <c r="UXI118" s="99"/>
      <c r="UXJ118" s="99"/>
      <c r="UXK118" s="99"/>
      <c r="UXL118" s="99"/>
      <c r="UXM118" s="99"/>
      <c r="UXN118" s="99"/>
      <c r="UXO118" s="99"/>
      <c r="UXP118" s="99"/>
      <c r="UXQ118" s="99"/>
      <c r="UXR118" s="99"/>
      <c r="UXS118" s="99"/>
      <c r="UXT118" s="99"/>
      <c r="UXU118" s="99"/>
      <c r="UXV118" s="99"/>
      <c r="UXW118" s="99"/>
      <c r="UXX118" s="99"/>
      <c r="UXY118" s="99"/>
      <c r="UXZ118" s="99"/>
      <c r="UYA118" s="99"/>
      <c r="UYB118" s="99"/>
      <c r="UYC118" s="99"/>
      <c r="UYD118" s="99"/>
      <c r="UYE118" s="99"/>
      <c r="UYF118" s="99"/>
      <c r="UYG118" s="99"/>
      <c r="UYH118" s="99"/>
      <c r="UYI118" s="99"/>
      <c r="UYJ118" s="99"/>
      <c r="UYK118" s="99"/>
      <c r="UYL118" s="99"/>
      <c r="UYM118" s="99"/>
      <c r="UYN118" s="99"/>
      <c r="UYO118" s="99"/>
      <c r="UYP118" s="99"/>
      <c r="UYQ118" s="99"/>
      <c r="UYR118" s="99"/>
      <c r="UYS118" s="99"/>
      <c r="UYT118" s="99"/>
      <c r="UYU118" s="99"/>
      <c r="UYV118" s="99"/>
      <c r="UYW118" s="99"/>
      <c r="UYX118" s="99"/>
      <c r="UYY118" s="99"/>
      <c r="UYZ118" s="99"/>
      <c r="UZA118" s="99"/>
      <c r="UZB118" s="99"/>
      <c r="UZC118" s="99"/>
      <c r="UZD118" s="99"/>
      <c r="UZE118" s="99"/>
      <c r="UZF118" s="99"/>
      <c r="UZG118" s="99"/>
      <c r="UZH118" s="99"/>
      <c r="UZI118" s="99"/>
      <c r="UZJ118" s="99"/>
      <c r="UZK118" s="99"/>
      <c r="UZL118" s="99"/>
      <c r="UZM118" s="99"/>
      <c r="UZN118" s="99"/>
      <c r="UZO118" s="99"/>
      <c r="UZP118" s="99"/>
      <c r="UZQ118" s="99"/>
      <c r="UZR118" s="99"/>
      <c r="UZS118" s="99"/>
      <c r="UZT118" s="99"/>
      <c r="UZU118" s="99"/>
      <c r="UZV118" s="99"/>
      <c r="UZW118" s="99"/>
      <c r="UZX118" s="99"/>
      <c r="UZY118" s="99"/>
      <c r="UZZ118" s="99"/>
      <c r="VAA118" s="99"/>
      <c r="VAB118" s="99"/>
      <c r="VAC118" s="99"/>
      <c r="VAD118" s="99"/>
      <c r="VAE118" s="99"/>
      <c r="VAF118" s="99"/>
      <c r="VAG118" s="99"/>
      <c r="VAH118" s="99"/>
      <c r="VAI118" s="99"/>
      <c r="VAJ118" s="99"/>
      <c r="VAK118" s="99"/>
      <c r="VAL118" s="99"/>
      <c r="VAM118" s="99"/>
      <c r="VAN118" s="99"/>
      <c r="VAO118" s="99"/>
      <c r="VAP118" s="99"/>
      <c r="VAQ118" s="99"/>
      <c r="VAR118" s="99"/>
      <c r="VAS118" s="99"/>
      <c r="VAT118" s="99"/>
      <c r="VAU118" s="99"/>
      <c r="VAV118" s="99"/>
      <c r="VAW118" s="99"/>
      <c r="VAX118" s="99"/>
      <c r="VAY118" s="99"/>
      <c r="VAZ118" s="99"/>
      <c r="VBA118" s="99"/>
      <c r="VBB118" s="99"/>
      <c r="VBC118" s="99"/>
      <c r="VBD118" s="99"/>
      <c r="VBE118" s="99"/>
      <c r="VBF118" s="99"/>
      <c r="VBG118" s="99"/>
      <c r="VBH118" s="99"/>
      <c r="VBI118" s="99"/>
      <c r="VBJ118" s="99"/>
      <c r="VBK118" s="99"/>
      <c r="VBL118" s="99"/>
      <c r="VBM118" s="99"/>
      <c r="VBN118" s="99"/>
      <c r="VBO118" s="99"/>
      <c r="VBP118" s="99"/>
      <c r="VBQ118" s="99"/>
      <c r="VBR118" s="99"/>
      <c r="VBS118" s="99"/>
      <c r="VBT118" s="99"/>
      <c r="VBU118" s="99"/>
      <c r="VBV118" s="99"/>
      <c r="VBW118" s="99"/>
      <c r="VBX118" s="99"/>
      <c r="VBY118" s="99"/>
      <c r="VBZ118" s="99"/>
      <c r="VCA118" s="99"/>
      <c r="VCB118" s="99"/>
      <c r="VCC118" s="99"/>
      <c r="VCD118" s="99"/>
      <c r="VCE118" s="99"/>
      <c r="VCF118" s="99"/>
      <c r="VCG118" s="99"/>
      <c r="VCH118" s="99"/>
      <c r="VCI118" s="99"/>
      <c r="VCJ118" s="99"/>
      <c r="VCK118" s="99"/>
      <c r="VCL118" s="99"/>
      <c r="VCM118" s="99"/>
      <c r="VCN118" s="99"/>
      <c r="VCO118" s="99"/>
      <c r="VCP118" s="99"/>
      <c r="VCQ118" s="99"/>
      <c r="VCR118" s="99"/>
      <c r="VCS118" s="99"/>
      <c r="VCT118" s="99"/>
      <c r="VCU118" s="99"/>
      <c r="VCV118" s="99"/>
      <c r="VCW118" s="99"/>
      <c r="VCX118" s="99"/>
      <c r="VCY118" s="99"/>
      <c r="VCZ118" s="99"/>
      <c r="VDA118" s="99"/>
      <c r="VDB118" s="99"/>
      <c r="VDC118" s="99"/>
      <c r="VDD118" s="99"/>
      <c r="VDE118" s="99"/>
      <c r="VDF118" s="99"/>
      <c r="VDG118" s="99"/>
      <c r="VDH118" s="99"/>
      <c r="VDI118" s="99"/>
      <c r="VDJ118" s="99"/>
      <c r="VDK118" s="99"/>
      <c r="VDL118" s="99"/>
      <c r="VDM118" s="99"/>
      <c r="VDN118" s="99"/>
      <c r="VDO118" s="99"/>
      <c r="VDP118" s="99"/>
      <c r="VDQ118" s="99"/>
      <c r="VDR118" s="99"/>
      <c r="VDS118" s="99"/>
      <c r="VDT118" s="99"/>
      <c r="VDU118" s="99"/>
      <c r="VDV118" s="99"/>
      <c r="VDW118" s="99"/>
      <c r="VDX118" s="99"/>
      <c r="VDY118" s="99"/>
      <c r="VDZ118" s="99"/>
      <c r="VEA118" s="99"/>
      <c r="VEB118" s="99"/>
      <c r="VEC118" s="99"/>
      <c r="VED118" s="99"/>
      <c r="VEE118" s="99"/>
      <c r="VEF118" s="99"/>
      <c r="VEG118" s="99"/>
      <c r="VEH118" s="99"/>
      <c r="VEI118" s="99"/>
      <c r="VEJ118" s="99"/>
      <c r="VEK118" s="99"/>
      <c r="VEL118" s="99"/>
      <c r="VEM118" s="99"/>
      <c r="VEN118" s="99"/>
      <c r="VEO118" s="99"/>
      <c r="VEP118" s="99"/>
      <c r="VEQ118" s="99"/>
      <c r="VER118" s="99"/>
      <c r="VES118" s="99"/>
      <c r="VET118" s="99"/>
      <c r="VEU118" s="99"/>
      <c r="VEV118" s="99"/>
      <c r="VEW118" s="99"/>
      <c r="VEX118" s="99"/>
      <c r="VEY118" s="99"/>
      <c r="VEZ118" s="99"/>
      <c r="VFA118" s="99"/>
      <c r="VFB118" s="99"/>
      <c r="VFC118" s="99"/>
      <c r="VFD118" s="99"/>
      <c r="VFE118" s="99"/>
      <c r="VFF118" s="99"/>
      <c r="VFG118" s="99"/>
      <c r="VFH118" s="99"/>
      <c r="VFI118" s="99"/>
      <c r="VFJ118" s="99"/>
      <c r="VFK118" s="99"/>
      <c r="VFL118" s="99"/>
      <c r="VFM118" s="99"/>
      <c r="VFN118" s="99"/>
      <c r="VFO118" s="99"/>
      <c r="VFP118" s="99"/>
      <c r="VFQ118" s="99"/>
      <c r="VFR118" s="99"/>
      <c r="VFS118" s="99"/>
      <c r="VFT118" s="99"/>
      <c r="VFU118" s="99"/>
      <c r="VFV118" s="99"/>
      <c r="VFW118" s="99"/>
      <c r="VFX118" s="99"/>
      <c r="VFY118" s="99"/>
      <c r="VFZ118" s="99"/>
      <c r="VGA118" s="99"/>
      <c r="VGB118" s="99"/>
      <c r="VGC118" s="99"/>
      <c r="VGD118" s="99"/>
      <c r="VGE118" s="99"/>
      <c r="VGF118" s="99"/>
      <c r="VGG118" s="99"/>
      <c r="VGH118" s="99"/>
      <c r="VGI118" s="99"/>
      <c r="VGJ118" s="99"/>
      <c r="VGK118" s="99"/>
      <c r="VGL118" s="99"/>
      <c r="VGM118" s="99"/>
      <c r="VGN118" s="99"/>
      <c r="VGO118" s="99"/>
      <c r="VGP118" s="99"/>
      <c r="VGQ118" s="99"/>
      <c r="VGR118" s="99"/>
      <c r="VGS118" s="99"/>
      <c r="VGT118" s="99"/>
      <c r="VGU118" s="99"/>
      <c r="VGV118" s="99"/>
      <c r="VGW118" s="99"/>
      <c r="VGX118" s="99"/>
      <c r="VGY118" s="99"/>
      <c r="VGZ118" s="99"/>
      <c r="VHA118" s="99"/>
      <c r="VHB118" s="99"/>
      <c r="VHC118" s="99"/>
      <c r="VHD118" s="99"/>
      <c r="VHE118" s="99"/>
      <c r="VHF118" s="99"/>
      <c r="VHG118" s="99"/>
      <c r="VHH118" s="99"/>
      <c r="VHI118" s="99"/>
      <c r="VHJ118" s="99"/>
      <c r="VHK118" s="99"/>
      <c r="VHL118" s="99"/>
      <c r="VHM118" s="99"/>
      <c r="VHN118" s="99"/>
      <c r="VHO118" s="99"/>
      <c r="VHP118" s="99"/>
      <c r="VHQ118" s="99"/>
      <c r="VHR118" s="99"/>
      <c r="VHS118" s="99"/>
      <c r="VHT118" s="99"/>
      <c r="VHU118" s="99"/>
      <c r="VHV118" s="99"/>
      <c r="VHW118" s="99"/>
      <c r="VHX118" s="99"/>
      <c r="VHY118" s="99"/>
      <c r="VHZ118" s="99"/>
      <c r="VIA118" s="99"/>
      <c r="VIB118" s="99"/>
      <c r="VIC118" s="99"/>
      <c r="VID118" s="99"/>
      <c r="VIE118" s="99"/>
      <c r="VIF118" s="99"/>
      <c r="VIG118" s="99"/>
      <c r="VIH118" s="99"/>
      <c r="VII118" s="99"/>
      <c r="VIJ118" s="99"/>
      <c r="VIK118" s="99"/>
      <c r="VIL118" s="99"/>
      <c r="VIM118" s="99"/>
      <c r="VIN118" s="99"/>
      <c r="VIO118" s="99"/>
      <c r="VIP118" s="99"/>
      <c r="VIQ118" s="99"/>
      <c r="VIR118" s="99"/>
      <c r="VIS118" s="99"/>
      <c r="VIT118" s="99"/>
      <c r="VIU118" s="99"/>
      <c r="VIV118" s="99"/>
      <c r="VIW118" s="99"/>
      <c r="VIX118" s="99"/>
      <c r="VIY118" s="99"/>
      <c r="VIZ118" s="99"/>
      <c r="VJA118" s="99"/>
      <c r="VJB118" s="99"/>
      <c r="VJC118" s="99"/>
      <c r="VJD118" s="99"/>
      <c r="VJE118" s="99"/>
      <c r="VJF118" s="99"/>
      <c r="VJG118" s="99"/>
      <c r="VJH118" s="99"/>
      <c r="VJI118" s="99"/>
      <c r="VJJ118" s="99"/>
      <c r="VJK118" s="99"/>
      <c r="VJL118" s="99"/>
      <c r="VJM118" s="99"/>
      <c r="VJN118" s="99"/>
      <c r="VJO118" s="99"/>
      <c r="VJP118" s="99"/>
      <c r="VJQ118" s="99"/>
      <c r="VJR118" s="99"/>
      <c r="VJS118" s="99"/>
      <c r="VJT118" s="99"/>
      <c r="VJU118" s="99"/>
      <c r="VJV118" s="99"/>
      <c r="VJW118" s="99"/>
      <c r="VJX118" s="99"/>
      <c r="VJY118" s="99"/>
      <c r="VJZ118" s="99"/>
      <c r="VKA118" s="99"/>
      <c r="VKB118" s="99"/>
      <c r="VKC118" s="99"/>
      <c r="VKD118" s="99"/>
      <c r="VKE118" s="99"/>
      <c r="VKF118" s="99"/>
      <c r="VKG118" s="99"/>
      <c r="VKH118" s="99"/>
      <c r="VKI118" s="99"/>
      <c r="VKJ118" s="99"/>
      <c r="VKK118" s="99"/>
      <c r="VKL118" s="99"/>
      <c r="VKM118" s="99"/>
      <c r="VKN118" s="99"/>
      <c r="VKO118" s="99"/>
      <c r="VKP118" s="99"/>
      <c r="VKQ118" s="99"/>
      <c r="VKR118" s="99"/>
      <c r="VKS118" s="99"/>
      <c r="VKT118" s="99"/>
      <c r="VKU118" s="99"/>
      <c r="VKV118" s="99"/>
      <c r="VKW118" s="99"/>
      <c r="VKX118" s="99"/>
      <c r="VKY118" s="99"/>
      <c r="VKZ118" s="99"/>
      <c r="VLA118" s="99"/>
      <c r="VLB118" s="99"/>
      <c r="VLC118" s="99"/>
      <c r="VLD118" s="99"/>
      <c r="VLE118" s="99"/>
      <c r="VLF118" s="99"/>
      <c r="VLG118" s="99"/>
      <c r="VLH118" s="99"/>
      <c r="VLI118" s="99"/>
      <c r="VLJ118" s="99"/>
      <c r="VLK118" s="99"/>
      <c r="VLL118" s="99"/>
      <c r="VLM118" s="99"/>
      <c r="VLN118" s="99"/>
      <c r="VLO118" s="99"/>
      <c r="VLP118" s="99"/>
      <c r="VLQ118" s="99"/>
      <c r="VLR118" s="99"/>
      <c r="VLS118" s="99"/>
      <c r="VLT118" s="99"/>
      <c r="VLU118" s="99"/>
      <c r="VLV118" s="99"/>
      <c r="VLW118" s="99"/>
      <c r="VLX118" s="99"/>
      <c r="VLY118" s="99"/>
      <c r="VLZ118" s="99"/>
      <c r="VMA118" s="99"/>
      <c r="VMB118" s="99"/>
      <c r="VMC118" s="99"/>
      <c r="VMD118" s="99"/>
      <c r="VME118" s="99"/>
      <c r="VMF118" s="99"/>
      <c r="VMG118" s="99"/>
      <c r="VMH118" s="99"/>
      <c r="VMI118" s="99"/>
      <c r="VMJ118" s="99"/>
      <c r="VMK118" s="99"/>
      <c r="VML118" s="99"/>
      <c r="VMM118" s="99"/>
      <c r="VMN118" s="99"/>
      <c r="VMO118" s="99"/>
      <c r="VMP118" s="99"/>
      <c r="VMQ118" s="99"/>
      <c r="VMR118" s="99"/>
      <c r="VMS118" s="99"/>
      <c r="VMT118" s="99"/>
      <c r="VMU118" s="99"/>
      <c r="VMV118" s="99"/>
      <c r="VMW118" s="99"/>
      <c r="VMX118" s="99"/>
      <c r="VMY118" s="99"/>
      <c r="VMZ118" s="99"/>
      <c r="VNA118" s="99"/>
      <c r="VNB118" s="99"/>
      <c r="VNC118" s="99"/>
      <c r="VND118" s="99"/>
      <c r="VNE118" s="99"/>
      <c r="VNF118" s="99"/>
      <c r="VNG118" s="99"/>
      <c r="VNH118" s="99"/>
      <c r="VNI118" s="99"/>
      <c r="VNJ118" s="99"/>
      <c r="VNK118" s="99"/>
      <c r="VNL118" s="99"/>
      <c r="VNM118" s="99"/>
      <c r="VNN118" s="99"/>
      <c r="VNO118" s="99"/>
      <c r="VNP118" s="99"/>
      <c r="VNQ118" s="99"/>
      <c r="VNR118" s="99"/>
      <c r="VNS118" s="99"/>
      <c r="VNT118" s="99"/>
      <c r="VNU118" s="99"/>
      <c r="VNV118" s="99"/>
      <c r="VNW118" s="99"/>
      <c r="VNX118" s="99"/>
      <c r="VNY118" s="99"/>
      <c r="VNZ118" s="99"/>
      <c r="VOA118" s="99"/>
      <c r="VOB118" s="99"/>
      <c r="VOC118" s="99"/>
      <c r="VOD118" s="99"/>
      <c r="VOE118" s="99"/>
      <c r="VOF118" s="99"/>
      <c r="VOG118" s="99"/>
      <c r="VOH118" s="99"/>
      <c r="VOI118" s="99"/>
      <c r="VOJ118" s="99"/>
      <c r="VOK118" s="99"/>
      <c r="VOL118" s="99"/>
      <c r="VOM118" s="99"/>
      <c r="VON118" s="99"/>
      <c r="VOO118" s="99"/>
      <c r="VOP118" s="99"/>
      <c r="VOQ118" s="99"/>
      <c r="VOR118" s="99"/>
      <c r="VOS118" s="99"/>
      <c r="VOT118" s="99"/>
      <c r="VOU118" s="99"/>
      <c r="VOV118" s="99"/>
      <c r="VOW118" s="99"/>
      <c r="VOX118" s="99"/>
      <c r="VOY118" s="99"/>
      <c r="VOZ118" s="99"/>
      <c r="VPA118" s="99"/>
      <c r="VPB118" s="99"/>
      <c r="VPC118" s="99"/>
      <c r="VPD118" s="99"/>
      <c r="VPE118" s="99"/>
      <c r="VPF118" s="99"/>
      <c r="VPG118" s="99"/>
      <c r="VPH118" s="99"/>
      <c r="VPI118" s="99"/>
      <c r="VPJ118" s="99"/>
      <c r="VPK118" s="99"/>
      <c r="VPL118" s="99"/>
      <c r="VPM118" s="99"/>
      <c r="VPN118" s="99"/>
      <c r="VPO118" s="99"/>
      <c r="VPP118" s="99"/>
      <c r="VPQ118" s="99"/>
      <c r="VPR118" s="99"/>
      <c r="VPS118" s="99"/>
      <c r="VPT118" s="99"/>
      <c r="VPU118" s="99"/>
      <c r="VPV118" s="99"/>
      <c r="VPW118" s="99"/>
      <c r="VPX118" s="99"/>
      <c r="VPY118" s="99"/>
      <c r="VPZ118" s="99"/>
      <c r="VQA118" s="99"/>
      <c r="VQB118" s="99"/>
      <c r="VQC118" s="99"/>
      <c r="VQD118" s="99"/>
      <c r="VQE118" s="99"/>
      <c r="VQF118" s="99"/>
      <c r="VQG118" s="99"/>
      <c r="VQH118" s="99"/>
      <c r="VQI118" s="99"/>
      <c r="VQJ118" s="99"/>
      <c r="VQK118" s="99"/>
      <c r="VQL118" s="99"/>
      <c r="VQM118" s="99"/>
      <c r="VQN118" s="99"/>
      <c r="VQO118" s="99"/>
      <c r="VQP118" s="99"/>
      <c r="VQQ118" s="99"/>
      <c r="VQR118" s="99"/>
      <c r="VQS118" s="99"/>
      <c r="VQT118" s="99"/>
      <c r="VQU118" s="99"/>
      <c r="VQV118" s="99"/>
      <c r="VQW118" s="99"/>
      <c r="VQX118" s="99"/>
      <c r="VQY118" s="99"/>
      <c r="VQZ118" s="99"/>
      <c r="VRA118" s="99"/>
      <c r="VRB118" s="99"/>
      <c r="VRC118" s="99"/>
      <c r="VRD118" s="99"/>
      <c r="VRE118" s="99"/>
      <c r="VRF118" s="99"/>
      <c r="VRG118" s="99"/>
      <c r="VRH118" s="99"/>
      <c r="VRI118" s="99"/>
      <c r="VRJ118" s="99"/>
      <c r="VRK118" s="99"/>
      <c r="VRL118" s="99"/>
      <c r="VRM118" s="99"/>
      <c r="VRN118" s="99"/>
      <c r="VRO118" s="99"/>
      <c r="VRP118" s="99"/>
      <c r="VRQ118" s="99"/>
      <c r="VRR118" s="99"/>
      <c r="VRS118" s="99"/>
      <c r="VRT118" s="99"/>
      <c r="VRU118" s="99"/>
      <c r="VRV118" s="99"/>
      <c r="VRW118" s="99"/>
      <c r="VRX118" s="99"/>
      <c r="VRY118" s="99"/>
      <c r="VRZ118" s="99"/>
      <c r="VSA118" s="99"/>
      <c r="VSB118" s="99"/>
      <c r="VSC118" s="99"/>
      <c r="VSD118" s="99"/>
      <c r="VSE118" s="99"/>
      <c r="VSF118" s="99"/>
      <c r="VSG118" s="99"/>
      <c r="VSH118" s="99"/>
      <c r="VSI118" s="99"/>
      <c r="VSJ118" s="99"/>
      <c r="VSK118" s="99"/>
      <c r="VSL118" s="99"/>
      <c r="VSM118" s="99"/>
      <c r="VSN118" s="99"/>
      <c r="VSO118" s="99"/>
      <c r="VSP118" s="99"/>
      <c r="VSQ118" s="99"/>
      <c r="VSR118" s="99"/>
      <c r="VSS118" s="99"/>
      <c r="VST118" s="99"/>
      <c r="VSU118" s="99"/>
      <c r="VSV118" s="99"/>
      <c r="VSW118" s="99"/>
      <c r="VSX118" s="99"/>
      <c r="VSY118" s="99"/>
      <c r="VSZ118" s="99"/>
      <c r="VTA118" s="99"/>
      <c r="VTB118" s="99"/>
      <c r="VTC118" s="99"/>
      <c r="VTD118" s="99"/>
      <c r="VTE118" s="99"/>
      <c r="VTF118" s="99"/>
      <c r="VTG118" s="99"/>
      <c r="VTH118" s="99"/>
      <c r="VTI118" s="99"/>
      <c r="VTJ118" s="99"/>
      <c r="VTK118" s="99"/>
      <c r="VTL118" s="99"/>
      <c r="VTM118" s="99"/>
      <c r="VTN118" s="99"/>
      <c r="VTO118" s="99"/>
      <c r="VTP118" s="99"/>
      <c r="VTQ118" s="99"/>
      <c r="VTR118" s="99"/>
      <c r="VTS118" s="99"/>
      <c r="VTT118" s="99"/>
      <c r="VTU118" s="99"/>
      <c r="VTV118" s="99"/>
      <c r="VTW118" s="99"/>
      <c r="VTX118" s="99"/>
      <c r="VTY118" s="99"/>
      <c r="VTZ118" s="99"/>
      <c r="VUA118" s="99"/>
      <c r="VUB118" s="99"/>
      <c r="VUC118" s="99"/>
      <c r="VUD118" s="99"/>
      <c r="VUE118" s="99"/>
      <c r="VUF118" s="99"/>
      <c r="VUG118" s="99"/>
      <c r="VUH118" s="99"/>
      <c r="VUI118" s="99"/>
      <c r="VUJ118" s="99"/>
      <c r="VUK118" s="99"/>
      <c r="VUL118" s="99"/>
      <c r="VUM118" s="99"/>
      <c r="VUN118" s="99"/>
      <c r="VUO118" s="99"/>
      <c r="VUP118" s="99"/>
      <c r="VUQ118" s="99"/>
      <c r="VUR118" s="99"/>
      <c r="VUS118" s="99"/>
      <c r="VUT118" s="99"/>
      <c r="VUU118" s="99"/>
      <c r="VUV118" s="99"/>
      <c r="VUW118" s="99"/>
      <c r="VUX118" s="99"/>
      <c r="VUY118" s="99"/>
      <c r="VUZ118" s="99"/>
      <c r="VVA118" s="99"/>
      <c r="VVB118" s="99"/>
      <c r="VVC118" s="99"/>
      <c r="VVD118" s="99"/>
      <c r="VVE118" s="99"/>
      <c r="VVF118" s="99"/>
      <c r="VVG118" s="99"/>
      <c r="VVH118" s="99"/>
      <c r="VVI118" s="99"/>
      <c r="VVJ118" s="99"/>
      <c r="VVK118" s="99"/>
      <c r="VVL118" s="99"/>
      <c r="VVM118" s="99"/>
      <c r="VVN118" s="99"/>
      <c r="VVO118" s="99"/>
      <c r="VVP118" s="99"/>
      <c r="VVQ118" s="99"/>
      <c r="VVR118" s="99"/>
      <c r="VVS118" s="99"/>
      <c r="VVT118" s="99"/>
      <c r="VVU118" s="99"/>
      <c r="VVV118" s="99"/>
      <c r="VVW118" s="99"/>
      <c r="VVX118" s="99"/>
      <c r="VVY118" s="99"/>
      <c r="VVZ118" s="99"/>
      <c r="VWA118" s="99"/>
      <c r="VWB118" s="99"/>
      <c r="VWC118" s="99"/>
      <c r="VWD118" s="99"/>
      <c r="VWE118" s="99"/>
      <c r="VWF118" s="99"/>
      <c r="VWG118" s="99"/>
      <c r="VWH118" s="99"/>
      <c r="VWI118" s="99"/>
      <c r="VWJ118" s="99"/>
      <c r="VWK118" s="99"/>
      <c r="VWL118" s="99"/>
      <c r="VWM118" s="99"/>
      <c r="VWN118" s="99"/>
      <c r="VWO118" s="99"/>
      <c r="VWP118" s="99"/>
      <c r="VWQ118" s="99"/>
      <c r="VWR118" s="99"/>
      <c r="VWS118" s="99"/>
      <c r="VWT118" s="99"/>
      <c r="VWU118" s="99"/>
      <c r="VWV118" s="99"/>
      <c r="VWW118" s="99"/>
      <c r="VWX118" s="99"/>
      <c r="VWY118" s="99"/>
      <c r="VWZ118" s="99"/>
      <c r="VXA118" s="99"/>
      <c r="VXB118" s="99"/>
      <c r="VXC118" s="99"/>
      <c r="VXD118" s="99"/>
      <c r="VXE118" s="99"/>
      <c r="VXF118" s="99"/>
      <c r="VXG118" s="99"/>
      <c r="VXH118" s="99"/>
      <c r="VXI118" s="99"/>
      <c r="VXJ118" s="99"/>
      <c r="VXK118" s="99"/>
      <c r="VXL118" s="99"/>
      <c r="VXM118" s="99"/>
      <c r="VXN118" s="99"/>
      <c r="VXO118" s="99"/>
      <c r="VXP118" s="99"/>
      <c r="VXQ118" s="99"/>
      <c r="VXR118" s="99"/>
      <c r="VXS118" s="99"/>
      <c r="VXT118" s="99"/>
      <c r="VXU118" s="99"/>
      <c r="VXV118" s="99"/>
      <c r="VXW118" s="99"/>
      <c r="VXX118" s="99"/>
      <c r="VXY118" s="99"/>
      <c r="VXZ118" s="99"/>
      <c r="VYA118" s="99"/>
      <c r="VYB118" s="99"/>
      <c r="VYC118" s="99"/>
      <c r="VYD118" s="99"/>
      <c r="VYE118" s="99"/>
      <c r="VYF118" s="99"/>
      <c r="VYG118" s="99"/>
      <c r="VYH118" s="99"/>
      <c r="VYI118" s="99"/>
      <c r="VYJ118" s="99"/>
      <c r="VYK118" s="99"/>
      <c r="VYL118" s="99"/>
      <c r="VYM118" s="99"/>
      <c r="VYN118" s="99"/>
      <c r="VYO118" s="99"/>
      <c r="VYP118" s="99"/>
      <c r="VYQ118" s="99"/>
      <c r="VYR118" s="99"/>
      <c r="VYS118" s="99"/>
      <c r="VYT118" s="99"/>
      <c r="VYU118" s="99"/>
      <c r="VYV118" s="99"/>
      <c r="VYW118" s="99"/>
      <c r="VYX118" s="99"/>
      <c r="VYY118" s="99"/>
      <c r="VYZ118" s="99"/>
      <c r="VZA118" s="99"/>
      <c r="VZB118" s="99"/>
      <c r="VZC118" s="99"/>
      <c r="VZD118" s="99"/>
      <c r="VZE118" s="99"/>
      <c r="VZF118" s="99"/>
      <c r="VZG118" s="99"/>
      <c r="VZH118" s="99"/>
      <c r="VZI118" s="99"/>
      <c r="VZJ118" s="99"/>
      <c r="VZK118" s="99"/>
      <c r="VZL118" s="99"/>
      <c r="VZM118" s="99"/>
      <c r="VZN118" s="99"/>
      <c r="VZO118" s="99"/>
      <c r="VZP118" s="99"/>
      <c r="VZQ118" s="99"/>
      <c r="VZR118" s="99"/>
      <c r="VZS118" s="99"/>
      <c r="VZT118" s="99"/>
      <c r="VZU118" s="99"/>
      <c r="VZV118" s="99"/>
      <c r="VZW118" s="99"/>
      <c r="VZX118" s="99"/>
      <c r="VZY118" s="99"/>
      <c r="VZZ118" s="99"/>
      <c r="WAA118" s="99"/>
      <c r="WAB118" s="99"/>
      <c r="WAC118" s="99"/>
      <c r="WAD118" s="99"/>
      <c r="WAE118" s="99"/>
      <c r="WAF118" s="99"/>
      <c r="WAG118" s="99"/>
      <c r="WAH118" s="99"/>
      <c r="WAI118" s="99"/>
      <c r="WAJ118" s="99"/>
      <c r="WAK118" s="99"/>
      <c r="WAL118" s="99"/>
      <c r="WAM118" s="99"/>
      <c r="WAN118" s="99"/>
      <c r="WAO118" s="99"/>
      <c r="WAP118" s="99"/>
      <c r="WAQ118" s="99"/>
      <c r="WAR118" s="99"/>
      <c r="WAS118" s="99"/>
      <c r="WAT118" s="99"/>
      <c r="WAU118" s="99"/>
      <c r="WAV118" s="99"/>
      <c r="WAW118" s="99"/>
      <c r="WAX118" s="99"/>
      <c r="WAY118" s="99"/>
      <c r="WAZ118" s="99"/>
      <c r="WBA118" s="99"/>
      <c r="WBB118" s="99"/>
      <c r="WBC118" s="99"/>
      <c r="WBD118" s="99"/>
      <c r="WBE118" s="99"/>
      <c r="WBF118" s="99"/>
      <c r="WBG118" s="99"/>
      <c r="WBH118" s="99"/>
      <c r="WBI118" s="99"/>
      <c r="WBJ118" s="99"/>
      <c r="WBK118" s="99"/>
      <c r="WBL118" s="99"/>
      <c r="WBM118" s="99"/>
      <c r="WBN118" s="99"/>
      <c r="WBO118" s="99"/>
      <c r="WBP118" s="99"/>
      <c r="WBQ118" s="99"/>
      <c r="WBR118" s="99"/>
      <c r="WBS118" s="99"/>
      <c r="WBT118" s="99"/>
      <c r="WBU118" s="99"/>
      <c r="WBV118" s="99"/>
      <c r="WBW118" s="99"/>
      <c r="WBX118" s="99"/>
      <c r="WBY118" s="99"/>
      <c r="WBZ118" s="99"/>
      <c r="WCA118" s="99"/>
      <c r="WCB118" s="99"/>
      <c r="WCC118" s="99"/>
      <c r="WCD118" s="99"/>
      <c r="WCE118" s="99"/>
      <c r="WCF118" s="99"/>
      <c r="WCG118" s="99"/>
      <c r="WCH118" s="99"/>
      <c r="WCI118" s="99"/>
      <c r="WCJ118" s="99"/>
      <c r="WCK118" s="99"/>
      <c r="WCL118" s="99"/>
      <c r="WCM118" s="99"/>
      <c r="WCN118" s="99"/>
      <c r="WCO118" s="99"/>
      <c r="WCP118" s="99"/>
      <c r="WCQ118" s="99"/>
      <c r="WCR118" s="99"/>
      <c r="WCS118" s="99"/>
      <c r="WCT118" s="99"/>
      <c r="WCU118" s="99"/>
      <c r="WCV118" s="99"/>
      <c r="WCW118" s="99"/>
      <c r="WCX118" s="99"/>
      <c r="WCY118" s="99"/>
      <c r="WCZ118" s="99"/>
      <c r="WDA118" s="99"/>
      <c r="WDB118" s="99"/>
      <c r="WDC118" s="99"/>
      <c r="WDD118" s="99"/>
      <c r="WDE118" s="99"/>
      <c r="WDF118" s="99"/>
      <c r="WDG118" s="99"/>
      <c r="WDH118" s="99"/>
      <c r="WDI118" s="99"/>
      <c r="WDJ118" s="99"/>
      <c r="WDK118" s="99"/>
      <c r="WDL118" s="99"/>
      <c r="WDM118" s="99"/>
      <c r="WDN118" s="99"/>
      <c r="WDO118" s="99"/>
      <c r="WDP118" s="99"/>
      <c r="WDQ118" s="99"/>
      <c r="WDR118" s="99"/>
      <c r="WDS118" s="99"/>
      <c r="WDT118" s="99"/>
      <c r="WDU118" s="99"/>
      <c r="WDV118" s="99"/>
      <c r="WDW118" s="99"/>
      <c r="WDX118" s="99"/>
      <c r="WDY118" s="99"/>
      <c r="WDZ118" s="99"/>
      <c r="WEA118" s="99"/>
      <c r="WEB118" s="99"/>
      <c r="WEC118" s="99"/>
      <c r="WED118" s="99"/>
      <c r="WEE118" s="99"/>
      <c r="WEF118" s="99"/>
      <c r="WEG118" s="99"/>
      <c r="WEH118" s="99"/>
      <c r="WEI118" s="99"/>
      <c r="WEJ118" s="99"/>
      <c r="WEK118" s="99"/>
      <c r="WEL118" s="99"/>
      <c r="WEM118" s="99"/>
      <c r="WEN118" s="99"/>
      <c r="WEO118" s="99"/>
      <c r="WEP118" s="99"/>
      <c r="WEQ118" s="99"/>
      <c r="WER118" s="99"/>
      <c r="WES118" s="99"/>
      <c r="WET118" s="99"/>
      <c r="WEU118" s="99"/>
      <c r="WEV118" s="99"/>
      <c r="WEW118" s="99"/>
      <c r="WEX118" s="99"/>
      <c r="WEY118" s="99"/>
      <c r="WEZ118" s="99"/>
      <c r="WFA118" s="99"/>
      <c r="WFB118" s="99"/>
      <c r="WFC118" s="99"/>
      <c r="WFD118" s="99"/>
      <c r="WFE118" s="99"/>
      <c r="WFF118" s="99"/>
      <c r="WFG118" s="99"/>
      <c r="WFH118" s="99"/>
      <c r="WFI118" s="99"/>
      <c r="WFJ118" s="99"/>
      <c r="WFK118" s="99"/>
      <c r="WFL118" s="99"/>
      <c r="WFM118" s="99"/>
      <c r="WFN118" s="99"/>
      <c r="WFO118" s="99"/>
      <c r="WFP118" s="99"/>
      <c r="WFQ118" s="99"/>
      <c r="WFR118" s="99"/>
      <c r="WFS118" s="99"/>
      <c r="WFT118" s="99"/>
      <c r="WFU118" s="99"/>
      <c r="WFV118" s="99"/>
      <c r="WFW118" s="99"/>
      <c r="WFX118" s="99"/>
      <c r="WFY118" s="99"/>
      <c r="WFZ118" s="99"/>
      <c r="WGA118" s="99"/>
      <c r="WGB118" s="99"/>
      <c r="WGC118" s="99"/>
      <c r="WGD118" s="99"/>
      <c r="WGE118" s="99"/>
      <c r="WGF118" s="99"/>
      <c r="WGG118" s="99"/>
      <c r="WGH118" s="99"/>
      <c r="WGI118" s="99"/>
      <c r="WGJ118" s="99"/>
      <c r="WGK118" s="99"/>
      <c r="WGL118" s="99"/>
      <c r="WGM118" s="99"/>
      <c r="WGN118" s="99"/>
      <c r="WGO118" s="99"/>
      <c r="WGP118" s="99"/>
      <c r="WGQ118" s="99"/>
      <c r="WGR118" s="99"/>
      <c r="WGS118" s="99"/>
      <c r="WGT118" s="99"/>
      <c r="WGU118" s="99"/>
      <c r="WGV118" s="99"/>
      <c r="WGW118" s="99"/>
      <c r="WGX118" s="99"/>
      <c r="WGY118" s="99"/>
      <c r="WGZ118" s="99"/>
      <c r="WHA118" s="99"/>
      <c r="WHB118" s="99"/>
      <c r="WHC118" s="99"/>
      <c r="WHD118" s="99"/>
      <c r="WHE118" s="99"/>
      <c r="WHF118" s="99"/>
      <c r="WHG118" s="99"/>
      <c r="WHH118" s="99"/>
      <c r="WHI118" s="99"/>
      <c r="WHJ118" s="99"/>
      <c r="WHK118" s="99"/>
      <c r="WHL118" s="99"/>
      <c r="WHM118" s="99"/>
      <c r="WHN118" s="99"/>
      <c r="WHO118" s="99"/>
      <c r="WHP118" s="99"/>
      <c r="WHQ118" s="99"/>
      <c r="WHR118" s="99"/>
      <c r="WHS118" s="99"/>
      <c r="WHT118" s="99"/>
      <c r="WHU118" s="99"/>
      <c r="WHV118" s="99"/>
      <c r="WHW118" s="99"/>
      <c r="WHX118" s="99"/>
      <c r="WHY118" s="99"/>
      <c r="WHZ118" s="99"/>
      <c r="WIA118" s="99"/>
      <c r="WIB118" s="99"/>
      <c r="WIC118" s="99"/>
      <c r="WID118" s="99"/>
      <c r="WIE118" s="99"/>
      <c r="WIF118" s="99"/>
      <c r="WIG118" s="99"/>
      <c r="WIH118" s="99"/>
      <c r="WII118" s="99"/>
      <c r="WIJ118" s="99"/>
      <c r="WIK118" s="99"/>
      <c r="WIL118" s="99"/>
      <c r="WIM118" s="99"/>
      <c r="WIN118" s="99"/>
      <c r="WIO118" s="99"/>
      <c r="WIP118" s="99"/>
      <c r="WIQ118" s="99"/>
      <c r="WIR118" s="99"/>
      <c r="WIS118" s="99"/>
      <c r="WIT118" s="99"/>
      <c r="WIU118" s="99"/>
      <c r="WIV118" s="99"/>
      <c r="WIW118" s="99"/>
      <c r="WIX118" s="99"/>
      <c r="WIY118" s="99"/>
      <c r="WIZ118" s="99"/>
      <c r="WJA118" s="99"/>
      <c r="WJB118" s="99"/>
      <c r="WJC118" s="99"/>
      <c r="WJD118" s="99"/>
      <c r="WJE118" s="99"/>
      <c r="WJF118" s="99"/>
      <c r="WJG118" s="99"/>
      <c r="WJH118" s="99"/>
      <c r="WJI118" s="99"/>
      <c r="WJJ118" s="99"/>
      <c r="WJK118" s="99"/>
      <c r="WJL118" s="99"/>
      <c r="WJM118" s="99"/>
      <c r="WJN118" s="99"/>
      <c r="WJO118" s="99"/>
      <c r="WJP118" s="99"/>
      <c r="WJQ118" s="99"/>
      <c r="WJR118" s="99"/>
      <c r="WJS118" s="99"/>
      <c r="WJT118" s="99"/>
      <c r="WJU118" s="99"/>
      <c r="WJV118" s="99"/>
      <c r="WJW118" s="99"/>
      <c r="WJX118" s="99"/>
      <c r="WJY118" s="99"/>
      <c r="WJZ118" s="99"/>
      <c r="WKA118" s="99"/>
      <c r="WKB118" s="99"/>
      <c r="WKC118" s="99"/>
      <c r="WKD118" s="99"/>
      <c r="WKE118" s="99"/>
      <c r="WKF118" s="99"/>
      <c r="WKG118" s="99"/>
      <c r="WKH118" s="99"/>
      <c r="WKI118" s="99"/>
      <c r="WKJ118" s="99"/>
      <c r="WKK118" s="99"/>
      <c r="WKL118" s="99"/>
      <c r="WKM118" s="99"/>
      <c r="WKN118" s="99"/>
      <c r="WKO118" s="99"/>
      <c r="WKP118" s="99"/>
      <c r="WKQ118" s="99"/>
      <c r="WKR118" s="99"/>
      <c r="WKS118" s="99"/>
      <c r="WKT118" s="99"/>
      <c r="WKU118" s="99"/>
      <c r="WKV118" s="99"/>
      <c r="WKW118" s="99"/>
      <c r="WKX118" s="99"/>
      <c r="WKY118" s="99"/>
      <c r="WKZ118" s="99"/>
      <c r="WLA118" s="99"/>
      <c r="WLB118" s="99"/>
      <c r="WLC118" s="99"/>
      <c r="WLD118" s="99"/>
      <c r="WLE118" s="99"/>
      <c r="WLF118" s="99"/>
      <c r="WLG118" s="99"/>
      <c r="WLH118" s="99"/>
      <c r="WLI118" s="99"/>
      <c r="WLJ118" s="99"/>
      <c r="WLK118" s="99"/>
      <c r="WLL118" s="99"/>
      <c r="WLM118" s="99"/>
      <c r="WLN118" s="99"/>
      <c r="WLO118" s="99"/>
      <c r="WLP118" s="99"/>
      <c r="WLQ118" s="99"/>
      <c r="WLR118" s="99"/>
      <c r="WLS118" s="99"/>
      <c r="WLT118" s="99"/>
      <c r="WLU118" s="99"/>
      <c r="WLV118" s="99"/>
      <c r="WLW118" s="99"/>
      <c r="WLX118" s="99"/>
      <c r="WLY118" s="99"/>
      <c r="WLZ118" s="99"/>
      <c r="WMA118" s="99"/>
      <c r="WMB118" s="99"/>
      <c r="WMC118" s="99"/>
      <c r="WMD118" s="99"/>
      <c r="WME118" s="99"/>
      <c r="WMF118" s="99"/>
      <c r="WMG118" s="99"/>
      <c r="WMH118" s="99"/>
      <c r="WMI118" s="99"/>
      <c r="WMJ118" s="99"/>
      <c r="WMK118" s="99"/>
      <c r="WML118" s="99"/>
      <c r="WMM118" s="99"/>
      <c r="WMN118" s="99"/>
      <c r="WMO118" s="99"/>
      <c r="WMP118" s="99"/>
      <c r="WMQ118" s="99"/>
      <c r="WMR118" s="99"/>
      <c r="WMS118" s="99"/>
      <c r="WMT118" s="99"/>
      <c r="WMU118" s="99"/>
      <c r="WMV118" s="99"/>
      <c r="WMW118" s="99"/>
      <c r="WMX118" s="99"/>
      <c r="WMY118" s="99"/>
      <c r="WMZ118" s="99"/>
      <c r="WNA118" s="99"/>
      <c r="WNB118" s="99"/>
      <c r="WNC118" s="99"/>
      <c r="WND118" s="99"/>
      <c r="WNE118" s="99"/>
      <c r="WNF118" s="99"/>
      <c r="WNG118" s="99"/>
      <c r="WNH118" s="99"/>
      <c r="WNI118" s="99"/>
      <c r="WNJ118" s="99"/>
      <c r="WNK118" s="99"/>
      <c r="WNL118" s="99"/>
      <c r="WNM118" s="99"/>
      <c r="WNN118" s="99"/>
      <c r="WNO118" s="99"/>
      <c r="WNP118" s="99"/>
      <c r="WNQ118" s="99"/>
      <c r="WNR118" s="99"/>
      <c r="WNS118" s="99"/>
      <c r="WNT118" s="99"/>
      <c r="WNU118" s="99"/>
      <c r="WNV118" s="99"/>
      <c r="WNW118" s="99"/>
      <c r="WNX118" s="99"/>
      <c r="WNY118" s="99"/>
      <c r="WNZ118" s="99"/>
      <c r="WOA118" s="99"/>
      <c r="WOB118" s="99"/>
      <c r="WOC118" s="99"/>
      <c r="WOD118" s="99"/>
      <c r="WOE118" s="99"/>
      <c r="WOF118" s="99"/>
      <c r="WOG118" s="99"/>
      <c r="WOH118" s="99"/>
      <c r="WOI118" s="99"/>
      <c r="WOJ118" s="99"/>
      <c r="WOK118" s="99"/>
      <c r="WOL118" s="99"/>
      <c r="WOM118" s="99"/>
      <c r="WON118" s="99"/>
      <c r="WOO118" s="99"/>
      <c r="WOP118" s="99"/>
      <c r="WOQ118" s="99"/>
      <c r="WOR118" s="99"/>
      <c r="WOS118" s="99"/>
      <c r="WOT118" s="99"/>
      <c r="WOU118" s="99"/>
      <c r="WOV118" s="99"/>
      <c r="WOW118" s="99"/>
      <c r="WOX118" s="99"/>
      <c r="WOY118" s="99"/>
      <c r="WOZ118" s="99"/>
      <c r="WPA118" s="99"/>
      <c r="WPB118" s="99"/>
      <c r="WPC118" s="99"/>
      <c r="WPD118" s="99"/>
      <c r="WPE118" s="99"/>
      <c r="WPF118" s="99"/>
      <c r="WPG118" s="99"/>
      <c r="WPH118" s="99"/>
      <c r="WPI118" s="99"/>
      <c r="WPJ118" s="99"/>
      <c r="WPK118" s="99"/>
      <c r="WPL118" s="99"/>
      <c r="WPM118" s="99"/>
      <c r="WPN118" s="99"/>
      <c r="WPO118" s="99"/>
      <c r="WPP118" s="99"/>
      <c r="WPQ118" s="99"/>
      <c r="WPR118" s="99"/>
      <c r="WPS118" s="99"/>
      <c r="WPT118" s="99"/>
      <c r="WPU118" s="99"/>
      <c r="WPV118" s="99"/>
      <c r="WPW118" s="99"/>
      <c r="WPX118" s="99"/>
      <c r="WPY118" s="99"/>
      <c r="WPZ118" s="99"/>
      <c r="WQA118" s="99"/>
      <c r="WQB118" s="99"/>
      <c r="WQC118" s="99"/>
      <c r="WQD118" s="99"/>
      <c r="WQE118" s="99"/>
      <c r="WQF118" s="99"/>
      <c r="WQG118" s="99"/>
      <c r="WQH118" s="99"/>
      <c r="WQI118" s="99"/>
      <c r="WQJ118" s="99"/>
      <c r="WQK118" s="99"/>
      <c r="WQL118" s="99"/>
      <c r="WQM118" s="99"/>
      <c r="WQN118" s="99"/>
      <c r="WQO118" s="99"/>
      <c r="WQP118" s="99"/>
      <c r="WQQ118" s="99"/>
      <c r="WQR118" s="99"/>
      <c r="WQS118" s="99"/>
      <c r="WQT118" s="99"/>
      <c r="WQU118" s="99"/>
      <c r="WQV118" s="99"/>
      <c r="WQW118" s="99"/>
      <c r="WQX118" s="99"/>
      <c r="WQY118" s="99"/>
      <c r="WQZ118" s="99"/>
      <c r="WRA118" s="99"/>
      <c r="WRB118" s="99"/>
      <c r="WRC118" s="99"/>
      <c r="WRD118" s="99"/>
      <c r="WRE118" s="99"/>
      <c r="WRF118" s="99"/>
      <c r="WRG118" s="99"/>
      <c r="WRH118" s="99"/>
      <c r="WRI118" s="99"/>
      <c r="WRJ118" s="99"/>
      <c r="WRK118" s="99"/>
      <c r="WRL118" s="99"/>
      <c r="WRM118" s="99"/>
      <c r="WRN118" s="99"/>
      <c r="WRO118" s="99"/>
      <c r="WRP118" s="99"/>
      <c r="WRQ118" s="99"/>
      <c r="WRR118" s="99"/>
      <c r="WRS118" s="99"/>
      <c r="WRT118" s="99"/>
      <c r="WRU118" s="99"/>
      <c r="WRV118" s="99"/>
      <c r="WRW118" s="99"/>
      <c r="WRX118" s="99"/>
      <c r="WRY118" s="99"/>
      <c r="WRZ118" s="99"/>
      <c r="WSA118" s="99"/>
      <c r="WSB118" s="99"/>
      <c r="WSC118" s="99"/>
      <c r="WSD118" s="99"/>
      <c r="WSE118" s="99"/>
      <c r="WSF118" s="99"/>
      <c r="WSG118" s="99"/>
      <c r="WSH118" s="99"/>
      <c r="WSI118" s="99"/>
      <c r="WSJ118" s="99"/>
      <c r="WSK118" s="99"/>
      <c r="WSL118" s="99"/>
      <c r="WSM118" s="99"/>
      <c r="WSN118" s="99"/>
      <c r="WSO118" s="99"/>
      <c r="WSP118" s="99"/>
      <c r="WSQ118" s="99"/>
      <c r="WSR118" s="99"/>
      <c r="WSS118" s="99"/>
      <c r="WST118" s="99"/>
      <c r="WSU118" s="99"/>
      <c r="WSV118" s="99"/>
      <c r="WSW118" s="99"/>
      <c r="WSX118" s="99"/>
      <c r="WSY118" s="99"/>
      <c r="WSZ118" s="99"/>
      <c r="WTA118" s="99"/>
      <c r="WTB118" s="99"/>
      <c r="WTC118" s="99"/>
      <c r="WTD118" s="99"/>
      <c r="WTE118" s="99"/>
      <c r="WTF118" s="99"/>
      <c r="WTG118" s="99"/>
      <c r="WTH118" s="99"/>
      <c r="WTI118" s="99"/>
      <c r="WTJ118" s="99"/>
      <c r="WTK118" s="99"/>
      <c r="WTL118" s="99"/>
      <c r="WTM118" s="99"/>
      <c r="WTN118" s="99"/>
      <c r="WTO118" s="99"/>
      <c r="WTP118" s="99"/>
      <c r="WTQ118" s="99"/>
      <c r="WTR118" s="99"/>
      <c r="WTS118" s="99"/>
      <c r="WTT118" s="99"/>
      <c r="WTU118" s="99"/>
      <c r="WTV118" s="99"/>
      <c r="WTW118" s="99"/>
      <c r="WTX118" s="99"/>
      <c r="WTY118" s="99"/>
      <c r="WTZ118" s="99"/>
      <c r="WUA118" s="99"/>
      <c r="WUB118" s="99"/>
      <c r="WUC118" s="99"/>
      <c r="WUD118" s="99"/>
      <c r="WUE118" s="99"/>
      <c r="WUF118" s="99"/>
      <c r="WUG118" s="99"/>
      <c r="WUH118" s="99"/>
      <c r="WUI118" s="99"/>
      <c r="WUJ118" s="99"/>
      <c r="WUK118" s="99"/>
      <c r="WUL118" s="99"/>
      <c r="WUM118" s="99"/>
      <c r="WUN118" s="99"/>
      <c r="WUO118" s="99"/>
      <c r="WUP118" s="99"/>
      <c r="WUQ118" s="99"/>
      <c r="WUR118" s="99"/>
      <c r="WUS118" s="99"/>
      <c r="WUT118" s="99"/>
      <c r="WUU118" s="99"/>
      <c r="WUV118" s="99"/>
      <c r="WUW118" s="99"/>
      <c r="WUX118" s="99"/>
      <c r="WUY118" s="99"/>
      <c r="WUZ118" s="99"/>
      <c r="WVA118" s="99"/>
      <c r="WVB118" s="99"/>
      <c r="WVC118" s="99"/>
      <c r="WVD118" s="99"/>
      <c r="WVE118" s="99"/>
      <c r="WVF118" s="99"/>
      <c r="WVG118" s="99"/>
      <c r="WVH118" s="99"/>
      <c r="WVI118" s="99"/>
      <c r="WVJ118" s="99"/>
      <c r="WVK118" s="99"/>
      <c r="WVL118" s="99"/>
      <c r="WVM118" s="99"/>
      <c r="WVN118" s="99"/>
      <c r="WVO118" s="99"/>
      <c r="WVP118" s="99"/>
      <c r="WVQ118" s="99"/>
      <c r="WVR118" s="99"/>
      <c r="WVS118" s="99"/>
      <c r="WVT118" s="99"/>
      <c r="WVU118" s="99"/>
      <c r="WVV118" s="99"/>
      <c r="WVW118" s="99"/>
      <c r="WVX118" s="99"/>
      <c r="WVY118" s="99"/>
      <c r="WVZ118" s="99"/>
      <c r="WWA118" s="99"/>
      <c r="WWB118" s="99"/>
      <c r="WWC118" s="99"/>
      <c r="WWD118" s="99"/>
      <c r="WWE118" s="99"/>
      <c r="WWF118" s="99"/>
      <c r="WWG118" s="99"/>
      <c r="WWH118" s="99"/>
      <c r="WWI118" s="99"/>
      <c r="WWJ118" s="99"/>
      <c r="WWK118" s="99"/>
      <c r="WWL118" s="99"/>
      <c r="WWM118" s="99"/>
      <c r="WWN118" s="99"/>
      <c r="WWO118" s="99"/>
      <c r="WWP118" s="99"/>
      <c r="WWQ118" s="99"/>
      <c r="WWR118" s="99"/>
      <c r="WWS118" s="99"/>
      <c r="WWT118" s="99"/>
      <c r="WWU118" s="99"/>
      <c r="WWV118" s="99"/>
      <c r="WWW118" s="99"/>
      <c r="WWX118" s="99"/>
      <c r="WWY118" s="99"/>
      <c r="WWZ118" s="99"/>
      <c r="WXA118" s="99"/>
      <c r="WXB118" s="99"/>
      <c r="WXC118" s="99"/>
      <c r="WXD118" s="99"/>
      <c r="WXE118" s="99"/>
      <c r="WXF118" s="99"/>
      <c r="WXG118" s="99"/>
      <c r="WXH118" s="99"/>
      <c r="WXI118" s="99"/>
      <c r="WXJ118" s="99"/>
      <c r="WXK118" s="99"/>
      <c r="WXL118" s="99"/>
      <c r="WXM118" s="99"/>
      <c r="WXN118" s="99"/>
      <c r="WXO118" s="99"/>
      <c r="WXP118" s="99"/>
      <c r="WXQ118" s="99"/>
      <c r="WXR118" s="99"/>
      <c r="WXS118" s="99"/>
      <c r="WXT118" s="99"/>
      <c r="WXU118" s="99"/>
      <c r="WXV118" s="99"/>
      <c r="WXW118" s="99"/>
      <c r="WXX118" s="99"/>
      <c r="WXY118" s="99"/>
      <c r="WXZ118" s="99"/>
      <c r="WYA118" s="99"/>
      <c r="WYB118" s="99"/>
      <c r="WYC118" s="99"/>
      <c r="WYD118" s="99"/>
      <c r="WYE118" s="99"/>
      <c r="WYF118" s="99"/>
      <c r="WYG118" s="99"/>
      <c r="WYH118" s="99"/>
      <c r="WYI118" s="99"/>
      <c r="WYJ118" s="99"/>
      <c r="WYK118" s="99"/>
      <c r="WYL118" s="99"/>
      <c r="WYM118" s="99"/>
      <c r="WYN118" s="99"/>
      <c r="WYO118" s="99"/>
      <c r="WYP118" s="99"/>
      <c r="WYQ118" s="99"/>
      <c r="WYR118" s="99"/>
      <c r="WYS118" s="99"/>
      <c r="WYT118" s="99"/>
      <c r="WYU118" s="99"/>
      <c r="WYV118" s="99"/>
      <c r="WYW118" s="99"/>
      <c r="WYX118" s="99"/>
      <c r="WYY118" s="99"/>
      <c r="WYZ118" s="99"/>
      <c r="WZA118" s="99"/>
      <c r="WZB118" s="99"/>
      <c r="WZC118" s="99"/>
      <c r="WZD118" s="99"/>
      <c r="WZE118" s="99"/>
      <c r="WZF118" s="99"/>
      <c r="WZG118" s="99"/>
      <c r="WZH118" s="99"/>
      <c r="WZI118" s="99"/>
      <c r="WZJ118" s="99"/>
      <c r="WZK118" s="99"/>
      <c r="WZL118" s="99"/>
      <c r="WZM118" s="99"/>
      <c r="WZN118" s="99"/>
      <c r="WZO118" s="99"/>
      <c r="WZP118" s="99"/>
      <c r="WZQ118" s="99"/>
      <c r="WZR118" s="99"/>
      <c r="WZS118" s="99"/>
      <c r="WZT118" s="99"/>
      <c r="WZU118" s="99"/>
      <c r="WZV118" s="99"/>
      <c r="WZW118" s="99"/>
      <c r="WZX118" s="99"/>
      <c r="WZY118" s="99"/>
      <c r="WZZ118" s="99"/>
      <c r="XAA118" s="99"/>
      <c r="XAB118" s="99"/>
      <c r="XAC118" s="99"/>
      <c r="XAD118" s="99"/>
      <c r="XAE118" s="99"/>
      <c r="XAF118" s="99"/>
      <c r="XAG118" s="99"/>
      <c r="XAH118" s="99"/>
      <c r="XAI118" s="99"/>
      <c r="XAJ118" s="99"/>
      <c r="XAK118" s="99"/>
      <c r="XAL118" s="99"/>
      <c r="XAM118" s="99"/>
      <c r="XAN118" s="99"/>
      <c r="XAO118" s="99"/>
      <c r="XAP118" s="99"/>
      <c r="XAQ118" s="99"/>
      <c r="XAR118" s="99"/>
      <c r="XAS118" s="99"/>
      <c r="XAT118" s="99"/>
      <c r="XAU118" s="99"/>
      <c r="XAV118" s="99"/>
      <c r="XAW118" s="99"/>
      <c r="XAX118" s="99"/>
      <c r="XAY118" s="99"/>
      <c r="XAZ118" s="99"/>
      <c r="XBA118" s="99"/>
      <c r="XBB118" s="99"/>
      <c r="XBC118" s="99"/>
      <c r="XBD118" s="99"/>
      <c r="XBE118" s="99"/>
      <c r="XBF118" s="99"/>
      <c r="XBG118" s="99"/>
      <c r="XBH118" s="99"/>
      <c r="XBI118" s="99"/>
      <c r="XBJ118" s="99"/>
      <c r="XBK118" s="99"/>
      <c r="XBL118" s="99"/>
      <c r="XBM118" s="99"/>
      <c r="XBN118" s="99"/>
      <c r="XBO118" s="99"/>
      <c r="XBP118" s="99"/>
      <c r="XBQ118" s="99"/>
      <c r="XBR118" s="99"/>
      <c r="XBS118" s="99"/>
      <c r="XBT118" s="99"/>
      <c r="XBU118" s="99"/>
      <c r="XBV118" s="99"/>
      <c r="XBW118" s="99"/>
      <c r="XBX118" s="99"/>
      <c r="XBY118" s="99"/>
      <c r="XBZ118" s="99"/>
      <c r="XCA118" s="99"/>
      <c r="XCB118" s="99"/>
      <c r="XCC118" s="99"/>
      <c r="XCD118" s="99"/>
      <c r="XCE118" s="99"/>
      <c r="XCF118" s="99"/>
      <c r="XCG118" s="99"/>
      <c r="XCH118" s="99"/>
      <c r="XCI118" s="99"/>
      <c r="XCJ118" s="99"/>
      <c r="XCK118" s="99"/>
      <c r="XCL118" s="99"/>
      <c r="XCM118" s="99"/>
      <c r="XCN118" s="99"/>
      <c r="XCO118" s="99"/>
      <c r="XCP118" s="99"/>
      <c r="XCQ118" s="99"/>
      <c r="XCR118" s="99"/>
      <c r="XCS118" s="99"/>
      <c r="XCT118" s="99"/>
      <c r="XCU118" s="99"/>
      <c r="XCV118" s="99"/>
      <c r="XCW118" s="99"/>
      <c r="XCX118" s="99"/>
      <c r="XCY118" s="99"/>
      <c r="XCZ118" s="99"/>
      <c r="XDA118" s="99"/>
      <c r="XDB118" s="99"/>
      <c r="XDC118" s="99"/>
      <c r="XDD118" s="99"/>
      <c r="XDE118" s="99"/>
      <c r="XDF118" s="99"/>
      <c r="XDG118" s="99"/>
      <c r="XDH118" s="99"/>
      <c r="XDI118" s="99"/>
      <c r="XDJ118" s="99"/>
      <c r="XDK118" s="99"/>
      <c r="XDL118" s="99"/>
      <c r="XDM118" s="99"/>
      <c r="XDN118" s="99"/>
      <c r="XDO118" s="99"/>
      <c r="XDP118" s="99"/>
      <c r="XDQ118" s="99"/>
      <c r="XDR118" s="99"/>
      <c r="XDS118" s="99"/>
      <c r="XDT118" s="99"/>
      <c r="XDU118" s="99"/>
      <c r="XDV118" s="99"/>
      <c r="XDW118" s="99"/>
      <c r="XDX118" s="99"/>
      <c r="XDY118" s="99"/>
      <c r="XDZ118" s="99"/>
      <c r="XEA118" s="99"/>
      <c r="XEB118" s="99"/>
      <c r="XEC118" s="99"/>
      <c r="XED118" s="99"/>
      <c r="XEE118" s="99"/>
      <c r="XEF118" s="99"/>
      <c r="XEG118" s="99"/>
      <c r="XEH118" s="99"/>
      <c r="XEI118" s="99"/>
      <c r="XEJ118" s="99"/>
      <c r="XEK118" s="99"/>
      <c r="XEL118" s="99"/>
      <c r="XEM118" s="99"/>
      <c r="XEN118" s="99"/>
      <c r="XEO118" s="99"/>
      <c r="XEP118" s="99"/>
      <c r="XEQ118" s="99"/>
    </row>
    <row r="119" spans="1:16371" s="28" customFormat="1" ht="12" customHeight="1">
      <c r="A119" s="27" t="s">
        <v>126</v>
      </c>
      <c r="B119" s="27" t="s">
        <v>187</v>
      </c>
      <c r="C119" s="106">
        <v>4.72</v>
      </c>
      <c r="D119" s="106">
        <v>4.96</v>
      </c>
      <c r="E119" s="106">
        <v>4.96</v>
      </c>
      <c r="F119" s="106">
        <v>5.37</v>
      </c>
      <c r="G119" s="156">
        <v>31</v>
      </c>
      <c r="H119" s="106"/>
      <c r="I119" s="37">
        <v>1252.1100000000001</v>
      </c>
      <c r="J119" s="37">
        <v>1262.96</v>
      </c>
      <c r="K119" s="37">
        <v>1295.5999999999999</v>
      </c>
      <c r="L119" s="37">
        <v>1255.92</v>
      </c>
      <c r="M119" s="37">
        <v>1347.58</v>
      </c>
      <c r="N119" s="37">
        <v>1328.8700000000001</v>
      </c>
      <c r="O119" s="37">
        <v>1324.33</v>
      </c>
      <c r="P119" s="37">
        <v>1336.98</v>
      </c>
      <c r="Q119" s="37">
        <v>1359.36</v>
      </c>
      <c r="R119" s="37">
        <v>1392</v>
      </c>
      <c r="S119" s="37">
        <v>1396.89</v>
      </c>
      <c r="T119" s="37">
        <v>1401.3999999999999</v>
      </c>
      <c r="U119" s="37">
        <v>15953.999999999998</v>
      </c>
      <c r="V119" s="106"/>
      <c r="W119" s="46">
        <v>252.44153225806454</v>
      </c>
      <c r="X119" s="46">
        <v>254.62903225806451</v>
      </c>
      <c r="Y119" s="46">
        <v>261.20967741935482</v>
      </c>
      <c r="Z119" s="46">
        <v>253.20967741935485</v>
      </c>
      <c r="AA119" s="46">
        <v>250.94599627560518</v>
      </c>
      <c r="AB119" s="46">
        <v>247.46182495344507</v>
      </c>
      <c r="AC119" s="46">
        <v>246.61638733705772</v>
      </c>
      <c r="AD119" s="46">
        <v>248.97206703910615</v>
      </c>
      <c r="AE119" s="46">
        <v>253.13966480446925</v>
      </c>
      <c r="AF119" s="46">
        <v>259.21787709497204</v>
      </c>
      <c r="AG119" s="46">
        <v>260.12849162011173</v>
      </c>
      <c r="AH119" s="46">
        <v>260.96834264432027</v>
      </c>
      <c r="AI119" s="121">
        <v>254.07838092699384</v>
      </c>
      <c r="AJ119" s="99"/>
      <c r="AN119" s="57"/>
      <c r="AO119" s="97"/>
      <c r="AT119" s="184">
        <v>254.07838092699384</v>
      </c>
    </row>
    <row r="120" spans="1:16371" s="28" customFormat="1" ht="12" customHeight="1">
      <c r="A120" s="27" t="s">
        <v>127</v>
      </c>
      <c r="B120" s="27" t="s">
        <v>392</v>
      </c>
      <c r="C120" s="106">
        <v>1.5199999999999998</v>
      </c>
      <c r="D120" s="106">
        <v>1.6</v>
      </c>
      <c r="E120" s="106">
        <v>1.6</v>
      </c>
      <c r="F120" s="106">
        <v>1.73</v>
      </c>
      <c r="G120" s="156">
        <v>21</v>
      </c>
      <c r="H120" s="106"/>
      <c r="I120" s="37">
        <v>1.6</v>
      </c>
      <c r="J120" s="37">
        <v>1.6</v>
      </c>
      <c r="K120" s="37">
        <v>1.6</v>
      </c>
      <c r="L120" s="37">
        <v>1.6</v>
      </c>
      <c r="M120" s="37">
        <v>1.73</v>
      </c>
      <c r="N120" s="37">
        <v>1.73</v>
      </c>
      <c r="O120" s="37">
        <v>1.73</v>
      </c>
      <c r="P120" s="37">
        <v>1.73</v>
      </c>
      <c r="Q120" s="37">
        <v>1.73</v>
      </c>
      <c r="R120" s="37">
        <v>1.73</v>
      </c>
      <c r="S120" s="37">
        <v>1.73</v>
      </c>
      <c r="T120" s="37">
        <v>1.73</v>
      </c>
      <c r="U120" s="37">
        <v>20.240000000000002</v>
      </c>
      <c r="V120" s="106"/>
      <c r="W120" s="46">
        <v>1</v>
      </c>
      <c r="X120" s="46">
        <v>1</v>
      </c>
      <c r="Y120" s="46">
        <v>1</v>
      </c>
      <c r="Z120" s="46">
        <v>1</v>
      </c>
      <c r="AA120" s="46">
        <v>1</v>
      </c>
      <c r="AB120" s="46">
        <v>1</v>
      </c>
      <c r="AC120" s="46">
        <v>1</v>
      </c>
      <c r="AD120" s="46">
        <v>1</v>
      </c>
      <c r="AE120" s="46">
        <v>1</v>
      </c>
      <c r="AF120" s="46">
        <v>1</v>
      </c>
      <c r="AG120" s="46">
        <v>1</v>
      </c>
      <c r="AH120" s="46">
        <v>1</v>
      </c>
      <c r="AI120" s="121">
        <v>1</v>
      </c>
      <c r="AJ120" s="99"/>
      <c r="AN120" s="57"/>
      <c r="AO120" s="97"/>
      <c r="AT120" s="184">
        <v>1</v>
      </c>
    </row>
    <row r="121" spans="1:16371" s="28" customFormat="1" ht="12" customHeight="1">
      <c r="A121" s="27" t="s">
        <v>128</v>
      </c>
      <c r="B121" s="27" t="s">
        <v>388</v>
      </c>
      <c r="C121" s="106">
        <v>3.59</v>
      </c>
      <c r="D121" s="106">
        <v>3.8104000000000005</v>
      </c>
      <c r="E121" s="106">
        <v>3.81</v>
      </c>
      <c r="F121" s="106">
        <v>4.07</v>
      </c>
      <c r="G121" s="156">
        <v>21</v>
      </c>
      <c r="H121" s="106"/>
      <c r="I121" s="37">
        <v>0</v>
      </c>
      <c r="J121" s="37">
        <v>0</v>
      </c>
      <c r="K121" s="37">
        <v>0</v>
      </c>
      <c r="L121" s="37">
        <v>0</v>
      </c>
      <c r="M121" s="37">
        <v>4.07</v>
      </c>
      <c r="N121" s="37">
        <v>-4.07</v>
      </c>
      <c r="O121" s="37">
        <v>0</v>
      </c>
      <c r="P121" s="37">
        <v>-1.02</v>
      </c>
      <c r="Q121" s="37">
        <v>0</v>
      </c>
      <c r="R121" s="37">
        <v>0</v>
      </c>
      <c r="S121" s="37">
        <v>0</v>
      </c>
      <c r="T121" s="37">
        <v>0</v>
      </c>
      <c r="U121" s="37">
        <v>-1.02</v>
      </c>
      <c r="V121" s="106"/>
      <c r="W121" s="46">
        <v>0</v>
      </c>
      <c r="X121" s="46">
        <v>0</v>
      </c>
      <c r="Y121" s="46">
        <v>0</v>
      </c>
      <c r="Z121" s="46">
        <v>0</v>
      </c>
      <c r="AA121" s="46">
        <v>1</v>
      </c>
      <c r="AB121" s="46">
        <v>-1</v>
      </c>
      <c r="AC121" s="46">
        <v>0</v>
      </c>
      <c r="AD121" s="46">
        <v>-0.25061425061425058</v>
      </c>
      <c r="AE121" s="46">
        <v>0</v>
      </c>
      <c r="AF121" s="46">
        <v>0</v>
      </c>
      <c r="AG121" s="46">
        <v>0</v>
      </c>
      <c r="AH121" s="46">
        <v>0</v>
      </c>
      <c r="AI121" s="121">
        <v>-2.088452088452088E-2</v>
      </c>
      <c r="AJ121" s="99"/>
      <c r="AN121" s="57"/>
      <c r="AO121" s="97"/>
      <c r="AT121" s="184">
        <v>-2.088452088452088E-2</v>
      </c>
    </row>
    <row r="122" spans="1:16371" s="28" customFormat="1" ht="12" customHeight="1">
      <c r="A122" s="27" t="s">
        <v>129</v>
      </c>
      <c r="B122" s="27" t="s">
        <v>188</v>
      </c>
      <c r="C122" s="106">
        <v>35.94</v>
      </c>
      <c r="D122" s="106">
        <v>37.81</v>
      </c>
      <c r="E122" s="106">
        <v>37.81</v>
      </c>
      <c r="F122" s="106">
        <v>40.96</v>
      </c>
      <c r="G122" s="156">
        <v>33</v>
      </c>
      <c r="H122" s="106"/>
      <c r="I122" s="37">
        <v>0</v>
      </c>
      <c r="J122" s="37">
        <v>226.86</v>
      </c>
      <c r="K122" s="37">
        <v>75.62</v>
      </c>
      <c r="L122" s="37">
        <v>0</v>
      </c>
      <c r="M122" s="37">
        <v>78.77</v>
      </c>
      <c r="N122" s="37">
        <v>0</v>
      </c>
      <c r="O122" s="37">
        <v>0</v>
      </c>
      <c r="P122" s="37">
        <v>0</v>
      </c>
      <c r="Q122" s="37">
        <v>0</v>
      </c>
      <c r="R122" s="37">
        <v>0</v>
      </c>
      <c r="S122" s="37">
        <v>0</v>
      </c>
      <c r="T122" s="37">
        <v>0</v>
      </c>
      <c r="U122" s="37">
        <v>381.25</v>
      </c>
      <c r="V122" s="106"/>
      <c r="W122" s="46">
        <v>0</v>
      </c>
      <c r="X122" s="46">
        <v>6</v>
      </c>
      <c r="Y122" s="46">
        <v>2</v>
      </c>
      <c r="Z122" s="46">
        <v>0</v>
      </c>
      <c r="AA122" s="46">
        <v>1.9230957031249998</v>
      </c>
      <c r="AB122" s="46">
        <v>0</v>
      </c>
      <c r="AC122" s="46">
        <v>0</v>
      </c>
      <c r="AD122" s="46">
        <v>0</v>
      </c>
      <c r="AE122" s="46">
        <v>0</v>
      </c>
      <c r="AF122" s="46">
        <v>0</v>
      </c>
      <c r="AG122" s="46">
        <v>0</v>
      </c>
      <c r="AH122" s="46">
        <v>0</v>
      </c>
      <c r="AI122" s="121">
        <v>0.82692464192708337</v>
      </c>
      <c r="AJ122" s="99"/>
      <c r="AN122" s="57"/>
      <c r="AO122" s="97"/>
      <c r="AT122" s="184">
        <v>0.82692464192708337</v>
      </c>
    </row>
    <row r="123" spans="1:16371" s="28" customFormat="1" ht="12" customHeight="1">
      <c r="A123" s="27" t="s">
        <v>339</v>
      </c>
      <c r="B123" s="27" t="s">
        <v>189</v>
      </c>
      <c r="C123" s="106">
        <v>21.85</v>
      </c>
      <c r="D123" s="106">
        <v>22.99</v>
      </c>
      <c r="E123" s="106">
        <v>22.99</v>
      </c>
      <c r="F123" s="106">
        <v>24.91</v>
      </c>
      <c r="G123" s="156">
        <v>35</v>
      </c>
      <c r="H123" s="106"/>
      <c r="I123" s="37">
        <v>413.82</v>
      </c>
      <c r="J123" s="37">
        <v>528.77</v>
      </c>
      <c r="K123" s="37">
        <v>344.85</v>
      </c>
      <c r="L123" s="37">
        <v>275.88</v>
      </c>
      <c r="M123" s="37">
        <v>348.77</v>
      </c>
      <c r="N123" s="37">
        <v>473.29</v>
      </c>
      <c r="O123" s="37">
        <v>99.64</v>
      </c>
      <c r="P123" s="37">
        <v>249.1</v>
      </c>
      <c r="Q123" s="37">
        <v>174.37</v>
      </c>
      <c r="R123" s="37">
        <v>298.92</v>
      </c>
      <c r="S123" s="37">
        <v>398.56</v>
      </c>
      <c r="T123" s="37">
        <v>398.56</v>
      </c>
      <c r="U123" s="37">
        <v>4004.5299999999997</v>
      </c>
      <c r="V123" s="106"/>
      <c r="W123" s="46">
        <v>18</v>
      </c>
      <c r="X123" s="46">
        <v>23</v>
      </c>
      <c r="Y123" s="46">
        <v>15.000000000000002</v>
      </c>
      <c r="Z123" s="46">
        <v>12</v>
      </c>
      <c r="AA123" s="46">
        <v>14.001204335608188</v>
      </c>
      <c r="AB123" s="46">
        <v>19</v>
      </c>
      <c r="AC123" s="46">
        <v>4</v>
      </c>
      <c r="AD123" s="46">
        <v>10</v>
      </c>
      <c r="AE123" s="46">
        <v>7</v>
      </c>
      <c r="AF123" s="46">
        <v>12</v>
      </c>
      <c r="AG123" s="46">
        <v>16</v>
      </c>
      <c r="AH123" s="46">
        <v>16</v>
      </c>
      <c r="AI123" s="121">
        <v>13.833433694634016</v>
      </c>
      <c r="AJ123" s="99"/>
      <c r="AN123" s="57"/>
      <c r="AO123" s="97"/>
      <c r="AT123" s="184">
        <v>13.833433694634016</v>
      </c>
    </row>
    <row r="124" spans="1:16371" s="28" customFormat="1" ht="12" customHeight="1">
      <c r="A124" s="27" t="s">
        <v>340</v>
      </c>
      <c r="B124" s="27" t="s">
        <v>190</v>
      </c>
      <c r="C124" s="106">
        <v>26.93</v>
      </c>
      <c r="D124" s="106">
        <v>28.34</v>
      </c>
      <c r="E124" s="106">
        <v>28.34</v>
      </c>
      <c r="F124" s="106">
        <v>30.7</v>
      </c>
      <c r="G124" s="156">
        <v>35</v>
      </c>
      <c r="H124" s="106"/>
      <c r="I124" s="37">
        <v>0</v>
      </c>
      <c r="J124" s="37">
        <v>0</v>
      </c>
      <c r="K124" s="37">
        <v>0</v>
      </c>
      <c r="L124" s="37">
        <v>0</v>
      </c>
      <c r="M124" s="37">
        <v>0</v>
      </c>
      <c r="N124" s="37">
        <v>0</v>
      </c>
      <c r="O124" s="37">
        <v>0</v>
      </c>
      <c r="P124" s="37">
        <v>0</v>
      </c>
      <c r="Q124" s="37">
        <v>30.7</v>
      </c>
      <c r="R124" s="37">
        <v>61.4</v>
      </c>
      <c r="S124" s="37">
        <v>0</v>
      </c>
      <c r="T124" s="37">
        <v>61.4</v>
      </c>
      <c r="U124" s="37">
        <v>153.5</v>
      </c>
      <c r="V124" s="106"/>
      <c r="W124" s="46">
        <v>0</v>
      </c>
      <c r="X124" s="46">
        <v>0</v>
      </c>
      <c r="Y124" s="46">
        <v>0</v>
      </c>
      <c r="Z124" s="46">
        <v>0</v>
      </c>
      <c r="AA124" s="46">
        <v>0</v>
      </c>
      <c r="AB124" s="46">
        <v>0</v>
      </c>
      <c r="AC124" s="46">
        <v>0</v>
      </c>
      <c r="AD124" s="46">
        <v>0</v>
      </c>
      <c r="AE124" s="46">
        <v>1</v>
      </c>
      <c r="AF124" s="46">
        <v>2</v>
      </c>
      <c r="AG124" s="46">
        <v>0</v>
      </c>
      <c r="AH124" s="46">
        <v>2</v>
      </c>
      <c r="AI124" s="121">
        <v>0.41666666666666669</v>
      </c>
      <c r="AJ124" s="99"/>
      <c r="AN124" s="57"/>
      <c r="AO124" s="97"/>
      <c r="AT124" s="184">
        <v>0.41666666666666669</v>
      </c>
    </row>
    <row r="125" spans="1:16371" s="28" customFormat="1" ht="12" customHeight="1">
      <c r="A125" s="27" t="s">
        <v>341</v>
      </c>
      <c r="B125" s="27" t="s">
        <v>191</v>
      </c>
      <c r="C125" s="106">
        <v>26.93</v>
      </c>
      <c r="D125" s="106">
        <v>28.34</v>
      </c>
      <c r="E125" s="106">
        <v>28.34</v>
      </c>
      <c r="F125" s="106">
        <v>30.7</v>
      </c>
      <c r="G125" s="156">
        <v>35</v>
      </c>
      <c r="H125" s="106"/>
      <c r="I125" s="37">
        <v>0</v>
      </c>
      <c r="J125" s="37">
        <v>0</v>
      </c>
      <c r="K125" s="37">
        <v>0</v>
      </c>
      <c r="L125" s="37">
        <v>141.69999999999999</v>
      </c>
      <c r="M125" s="37">
        <v>0</v>
      </c>
      <c r="N125" s="37">
        <v>61.4</v>
      </c>
      <c r="O125" s="37">
        <v>0</v>
      </c>
      <c r="P125" s="37">
        <v>0</v>
      </c>
      <c r="Q125" s="37">
        <v>0</v>
      </c>
      <c r="R125" s="37">
        <v>0</v>
      </c>
      <c r="S125" s="37">
        <v>0</v>
      </c>
      <c r="T125" s="37">
        <v>0</v>
      </c>
      <c r="U125" s="37">
        <v>203.1</v>
      </c>
      <c r="V125" s="106"/>
      <c r="W125" s="46">
        <v>0</v>
      </c>
      <c r="X125" s="46">
        <v>0</v>
      </c>
      <c r="Y125" s="46">
        <v>0</v>
      </c>
      <c r="Z125" s="46">
        <v>5</v>
      </c>
      <c r="AA125" s="46">
        <v>0</v>
      </c>
      <c r="AB125" s="46">
        <v>2</v>
      </c>
      <c r="AC125" s="46">
        <v>0</v>
      </c>
      <c r="AD125" s="46">
        <v>0</v>
      </c>
      <c r="AE125" s="46">
        <v>0</v>
      </c>
      <c r="AF125" s="46">
        <v>0</v>
      </c>
      <c r="AG125" s="46">
        <v>0</v>
      </c>
      <c r="AH125" s="46">
        <v>0</v>
      </c>
      <c r="AI125" s="121">
        <v>0.58333333333333337</v>
      </c>
      <c r="AJ125" s="99"/>
      <c r="AN125" s="57"/>
      <c r="AO125" s="57"/>
      <c r="AT125" s="184">
        <v>0.58333333333333337</v>
      </c>
    </row>
    <row r="126" spans="1:16371" s="28" customFormat="1" ht="12" customHeight="1">
      <c r="A126" s="27" t="s">
        <v>342</v>
      </c>
      <c r="B126" s="27" t="s">
        <v>192</v>
      </c>
      <c r="C126" s="106">
        <v>31.31</v>
      </c>
      <c r="D126" s="106">
        <v>32.94</v>
      </c>
      <c r="E126" s="106">
        <v>32.94</v>
      </c>
      <c r="F126" s="106">
        <v>35.69</v>
      </c>
      <c r="G126" s="156">
        <v>35</v>
      </c>
      <c r="H126" s="106"/>
      <c r="I126" s="37">
        <v>65.88</v>
      </c>
      <c r="J126" s="37">
        <v>0</v>
      </c>
      <c r="K126" s="37">
        <v>32.94</v>
      </c>
      <c r="L126" s="37">
        <v>428.22</v>
      </c>
      <c r="M126" s="37">
        <v>131.76</v>
      </c>
      <c r="N126" s="37">
        <v>0</v>
      </c>
      <c r="O126" s="37">
        <v>0</v>
      </c>
      <c r="P126" s="37">
        <v>0</v>
      </c>
      <c r="Q126" s="37">
        <v>71.38</v>
      </c>
      <c r="R126" s="37">
        <v>0</v>
      </c>
      <c r="S126" s="37">
        <v>178.45</v>
      </c>
      <c r="T126" s="37">
        <v>71.38</v>
      </c>
      <c r="U126" s="37">
        <v>980.00999999999988</v>
      </c>
      <c r="V126" s="106"/>
      <c r="W126" s="46">
        <v>2</v>
      </c>
      <c r="X126" s="46">
        <v>0</v>
      </c>
      <c r="Y126" s="46">
        <v>1</v>
      </c>
      <c r="Z126" s="46">
        <v>13.000000000000002</v>
      </c>
      <c r="AA126" s="46">
        <v>3.6917904174838889</v>
      </c>
      <c r="AB126" s="46">
        <v>0</v>
      </c>
      <c r="AC126" s="46">
        <v>0</v>
      </c>
      <c r="AD126" s="46">
        <v>0</v>
      </c>
      <c r="AE126" s="46">
        <v>2</v>
      </c>
      <c r="AF126" s="46">
        <v>0</v>
      </c>
      <c r="AG126" s="46">
        <v>5</v>
      </c>
      <c r="AH126" s="46">
        <v>2</v>
      </c>
      <c r="AI126" s="121">
        <v>2.3909825347903242</v>
      </c>
      <c r="AJ126" s="99"/>
      <c r="AN126" s="57"/>
      <c r="AO126" s="97"/>
      <c r="AT126" s="184">
        <v>2.3909825347903242</v>
      </c>
    </row>
    <row r="127" spans="1:16371" s="28" customFormat="1" ht="12" customHeight="1">
      <c r="A127" s="27" t="s">
        <v>130</v>
      </c>
      <c r="B127" s="27" t="s">
        <v>193</v>
      </c>
      <c r="C127" s="106">
        <v>13.59</v>
      </c>
      <c r="D127" s="106">
        <v>14.300298423259903</v>
      </c>
      <c r="E127" s="106">
        <v>14.3</v>
      </c>
      <c r="F127" s="106">
        <v>15.49</v>
      </c>
      <c r="G127" s="156">
        <v>17</v>
      </c>
      <c r="H127" s="106"/>
      <c r="I127" s="37">
        <v>371.8</v>
      </c>
      <c r="J127" s="37">
        <v>443.3</v>
      </c>
      <c r="K127" s="37">
        <v>371.8</v>
      </c>
      <c r="L127" s="37">
        <v>185.9</v>
      </c>
      <c r="M127" s="37">
        <v>247.84</v>
      </c>
      <c r="N127" s="37">
        <v>340.78</v>
      </c>
      <c r="O127" s="37">
        <v>232.35000000000002</v>
      </c>
      <c r="P127" s="37">
        <v>325.29000000000002</v>
      </c>
      <c r="Q127" s="37">
        <v>216.85999999999999</v>
      </c>
      <c r="R127" s="37">
        <v>216.86</v>
      </c>
      <c r="S127" s="37">
        <v>170.39</v>
      </c>
      <c r="T127" s="37">
        <v>340.78</v>
      </c>
      <c r="U127" s="37">
        <v>3463.95</v>
      </c>
      <c r="V127" s="106"/>
      <c r="W127" s="46">
        <v>26</v>
      </c>
      <c r="X127" s="46">
        <v>31</v>
      </c>
      <c r="Y127" s="46">
        <v>26</v>
      </c>
      <c r="Z127" s="46">
        <v>13</v>
      </c>
      <c r="AA127" s="46">
        <v>16</v>
      </c>
      <c r="AB127" s="46">
        <v>21.999999999999996</v>
      </c>
      <c r="AC127" s="46">
        <v>15.000000000000002</v>
      </c>
      <c r="AD127" s="46">
        <v>21</v>
      </c>
      <c r="AE127" s="46">
        <v>13.999999999999998</v>
      </c>
      <c r="AF127" s="46">
        <v>14</v>
      </c>
      <c r="AG127" s="46">
        <v>10.999999999999998</v>
      </c>
      <c r="AH127" s="46">
        <v>21.999999999999996</v>
      </c>
      <c r="AI127" s="121">
        <v>19.25</v>
      </c>
      <c r="AJ127" s="99"/>
      <c r="AN127" s="57"/>
      <c r="AO127" s="93"/>
      <c r="AT127" s="184">
        <v>19.25</v>
      </c>
    </row>
    <row r="128" spans="1:16371" s="28" customFormat="1" ht="12.75" customHeight="1">
      <c r="A128" s="27" t="s">
        <v>131</v>
      </c>
      <c r="B128" s="27" t="s">
        <v>194</v>
      </c>
      <c r="C128" s="106">
        <v>1.51</v>
      </c>
      <c r="D128" s="106">
        <v>1.51</v>
      </c>
      <c r="E128" s="106">
        <v>1.51</v>
      </c>
      <c r="F128" s="106">
        <v>1.51</v>
      </c>
      <c r="G128" s="156">
        <v>29</v>
      </c>
      <c r="H128" s="106"/>
      <c r="I128" s="37">
        <v>25.95</v>
      </c>
      <c r="J128" s="37">
        <v>112.25</v>
      </c>
      <c r="K128" s="37">
        <v>112.1</v>
      </c>
      <c r="L128" s="37">
        <v>0</v>
      </c>
      <c r="M128" s="37">
        <v>55.8</v>
      </c>
      <c r="N128" s="37">
        <v>279.34999999999997</v>
      </c>
      <c r="O128" s="37">
        <v>120.89999999999999</v>
      </c>
      <c r="P128" s="37">
        <v>214.25</v>
      </c>
      <c r="Q128" s="37">
        <v>65.099999999999994</v>
      </c>
      <c r="R128" s="37">
        <v>27.9</v>
      </c>
      <c r="S128" s="37">
        <v>83.7</v>
      </c>
      <c r="T128" s="37">
        <v>93</v>
      </c>
      <c r="U128" s="37">
        <v>1190.3</v>
      </c>
      <c r="V128" s="106"/>
      <c r="W128" s="46">
        <v>17.185430463576157</v>
      </c>
      <c r="X128" s="46">
        <v>74.337748344370866</v>
      </c>
      <c r="Y128" s="46">
        <v>74.238410596026483</v>
      </c>
      <c r="Z128" s="46">
        <v>0</v>
      </c>
      <c r="AA128" s="46">
        <v>36.953642384105962</v>
      </c>
      <c r="AB128" s="46">
        <v>184.99999999999997</v>
      </c>
      <c r="AC128" s="46">
        <v>80.066225165562912</v>
      </c>
      <c r="AD128" s="46">
        <v>141.88741721854305</v>
      </c>
      <c r="AE128" s="46">
        <v>43.11258278145695</v>
      </c>
      <c r="AF128" s="46">
        <v>18.476821192052981</v>
      </c>
      <c r="AG128" s="46">
        <v>55.430463576158942</v>
      </c>
      <c r="AH128" s="46">
        <v>61.589403973509931</v>
      </c>
      <c r="AI128" s="121">
        <v>65.689845474613676</v>
      </c>
      <c r="AJ128" s="99"/>
      <c r="AN128" s="57"/>
      <c r="AO128" s="97"/>
      <c r="AT128" s="184">
        <v>65.689845474613676</v>
      </c>
    </row>
    <row r="129" spans="1:16371" s="28" customFormat="1" ht="12.75" customHeight="1">
      <c r="A129" s="27" t="s">
        <v>467</v>
      </c>
      <c r="B129" s="27" t="s">
        <v>195</v>
      </c>
      <c r="C129" s="106">
        <v>4.8899999999999997</v>
      </c>
      <c r="D129" s="106">
        <v>5.1442968421201432</v>
      </c>
      <c r="E129" s="106">
        <v>5.14</v>
      </c>
      <c r="F129" s="106">
        <v>5.57</v>
      </c>
      <c r="G129" s="156">
        <v>19</v>
      </c>
      <c r="H129" s="106"/>
      <c r="I129" s="37">
        <v>0</v>
      </c>
      <c r="J129" s="37">
        <v>10.28</v>
      </c>
      <c r="K129" s="37">
        <v>5.14</v>
      </c>
      <c r="L129" s="37">
        <v>0</v>
      </c>
      <c r="M129" s="37">
        <v>0</v>
      </c>
      <c r="N129" s="37">
        <v>5.57</v>
      </c>
      <c r="O129" s="37">
        <v>0</v>
      </c>
      <c r="P129" s="37">
        <v>0</v>
      </c>
      <c r="Q129" s="37">
        <v>11.14</v>
      </c>
      <c r="R129" s="37">
        <v>0</v>
      </c>
      <c r="S129" s="37">
        <v>5.57</v>
      </c>
      <c r="T129" s="37">
        <v>0</v>
      </c>
      <c r="U129" s="37">
        <v>37.699999999999996</v>
      </c>
      <c r="V129" s="106"/>
      <c r="W129" s="46">
        <v>0</v>
      </c>
      <c r="X129" s="46">
        <v>2</v>
      </c>
      <c r="Y129" s="46">
        <v>1</v>
      </c>
      <c r="Z129" s="46">
        <v>0</v>
      </c>
      <c r="AA129" s="46">
        <v>0</v>
      </c>
      <c r="AB129" s="46">
        <v>1</v>
      </c>
      <c r="AC129" s="46">
        <v>0</v>
      </c>
      <c r="AD129" s="46">
        <v>0</v>
      </c>
      <c r="AE129" s="46">
        <v>2</v>
      </c>
      <c r="AF129" s="46">
        <v>0</v>
      </c>
      <c r="AG129" s="46">
        <v>1</v>
      </c>
      <c r="AH129" s="46">
        <v>0</v>
      </c>
      <c r="AI129" s="121">
        <v>0.58333333333333337</v>
      </c>
      <c r="AJ129" s="99"/>
      <c r="AN129" s="57"/>
      <c r="AO129" s="97"/>
      <c r="AT129" s="184">
        <v>0.58333333333333337</v>
      </c>
    </row>
    <row r="130" spans="1:16371" s="28" customFormat="1" ht="12" customHeight="1">
      <c r="A130" s="27" t="s">
        <v>343</v>
      </c>
      <c r="B130" s="27" t="s">
        <v>196</v>
      </c>
      <c r="C130" s="106">
        <v>1.39</v>
      </c>
      <c r="D130" s="106">
        <v>1.4607262638118923</v>
      </c>
      <c r="E130" s="106">
        <v>1.46</v>
      </c>
      <c r="F130" s="106">
        <v>1.58</v>
      </c>
      <c r="G130" s="156">
        <v>35</v>
      </c>
      <c r="H130" s="106"/>
      <c r="I130" s="37">
        <v>1969.0500000000002</v>
      </c>
      <c r="J130" s="37">
        <v>2077.9</v>
      </c>
      <c r="K130" s="37">
        <v>2004.9599999999998</v>
      </c>
      <c r="L130" s="37">
        <v>2063.29</v>
      </c>
      <c r="M130" s="37">
        <v>2143.09</v>
      </c>
      <c r="N130" s="37">
        <v>2219.4900000000002</v>
      </c>
      <c r="O130" s="37">
        <v>2114.1</v>
      </c>
      <c r="P130" s="37">
        <v>2219.5600000000004</v>
      </c>
      <c r="Q130" s="37">
        <v>2102.4300000000003</v>
      </c>
      <c r="R130" s="37">
        <v>2200.63</v>
      </c>
      <c r="S130" s="37">
        <v>2158.63</v>
      </c>
      <c r="T130" s="37">
        <v>2246.5700000000002</v>
      </c>
      <c r="U130" s="37">
        <v>25519.700000000004</v>
      </c>
      <c r="V130" s="106"/>
      <c r="W130" s="46">
        <v>1348.6643835616439</v>
      </c>
      <c r="X130" s="46">
        <v>1423.2191780821918</v>
      </c>
      <c r="Y130" s="46">
        <v>1373.2602739726026</v>
      </c>
      <c r="Z130" s="46">
        <v>1413.2123287671234</v>
      </c>
      <c r="AA130" s="46">
        <v>1356.3860759493671</v>
      </c>
      <c r="AB130" s="46">
        <v>1404.7405063291139</v>
      </c>
      <c r="AC130" s="46">
        <v>1338.0379746835442</v>
      </c>
      <c r="AD130" s="46">
        <v>1404.7848101265824</v>
      </c>
      <c r="AE130" s="46">
        <v>1330.6518987341774</v>
      </c>
      <c r="AF130" s="46">
        <v>1392.8037974683543</v>
      </c>
      <c r="AG130" s="46">
        <v>1366.2215189873418</v>
      </c>
      <c r="AH130" s="46">
        <v>1421.879746835443</v>
      </c>
      <c r="AI130" s="121">
        <v>1381.1552077914573</v>
      </c>
      <c r="AJ130" s="99"/>
      <c r="AN130" s="57"/>
      <c r="AO130" s="97"/>
      <c r="AT130" s="184">
        <v>1381.1552077914573</v>
      </c>
    </row>
    <row r="131" spans="1:16371" s="28" customFormat="1" ht="12" customHeight="1">
      <c r="A131" s="27" t="s">
        <v>132</v>
      </c>
      <c r="B131" s="27" t="s">
        <v>197</v>
      </c>
      <c r="C131" s="106">
        <v>1.39</v>
      </c>
      <c r="D131" s="106">
        <v>1.4607262638118923</v>
      </c>
      <c r="E131" s="106">
        <v>1.46</v>
      </c>
      <c r="F131" s="106">
        <v>1.58</v>
      </c>
      <c r="G131" s="156">
        <v>35</v>
      </c>
      <c r="H131" s="106"/>
      <c r="I131" s="37">
        <v>3705.91</v>
      </c>
      <c r="J131" s="37">
        <v>3635.45</v>
      </c>
      <c r="K131" s="37">
        <v>3734.36</v>
      </c>
      <c r="L131" s="37">
        <v>3523.84</v>
      </c>
      <c r="M131" s="37">
        <v>3961.8899999999994</v>
      </c>
      <c r="N131" s="37">
        <v>3959.0699999999997</v>
      </c>
      <c r="O131" s="37">
        <v>3953.12</v>
      </c>
      <c r="P131" s="37">
        <v>3950.99</v>
      </c>
      <c r="Q131" s="37">
        <v>3978.2999999999997</v>
      </c>
      <c r="R131" s="37">
        <v>3981.43</v>
      </c>
      <c r="S131" s="37">
        <v>3971.9700000000003</v>
      </c>
      <c r="T131" s="37">
        <v>4010.14</v>
      </c>
      <c r="U131" s="37">
        <v>46366.47</v>
      </c>
      <c r="V131" s="106"/>
      <c r="W131" s="46">
        <v>2538.294520547945</v>
      </c>
      <c r="X131" s="46">
        <v>2490.0342465753424</v>
      </c>
      <c r="Y131" s="46">
        <v>2557.7808219178082</v>
      </c>
      <c r="Z131" s="46">
        <v>2413.5890410958905</v>
      </c>
      <c r="AA131" s="46">
        <v>2507.5253164556957</v>
      </c>
      <c r="AB131" s="46">
        <v>2505.7405063291135</v>
      </c>
      <c r="AC131" s="46">
        <v>2501.9746835443034</v>
      </c>
      <c r="AD131" s="46">
        <v>2500.6265822784808</v>
      </c>
      <c r="AE131" s="46">
        <v>2517.911392405063</v>
      </c>
      <c r="AF131" s="46">
        <v>2519.8924050632909</v>
      </c>
      <c r="AG131" s="46">
        <v>2513.9050632911394</v>
      </c>
      <c r="AH131" s="46">
        <v>2538.0632911392404</v>
      </c>
      <c r="AI131" s="121">
        <v>2508.7781558869428</v>
      </c>
      <c r="AJ131" s="99"/>
      <c r="AN131" s="57"/>
      <c r="AO131" s="97"/>
      <c r="AT131" s="184">
        <v>2508.7781558869428</v>
      </c>
    </row>
    <row r="132" spans="1:16371" s="28" customFormat="1" ht="12" customHeight="1">
      <c r="A132" s="27" t="s">
        <v>364</v>
      </c>
      <c r="B132" s="27" t="s">
        <v>365</v>
      </c>
      <c r="C132" s="106">
        <v>21.85</v>
      </c>
      <c r="D132" s="106">
        <v>22.990561195648045</v>
      </c>
      <c r="E132" s="106">
        <v>22.99</v>
      </c>
      <c r="F132" s="106">
        <v>24.91</v>
      </c>
      <c r="G132" s="156">
        <v>35</v>
      </c>
      <c r="H132" s="106"/>
      <c r="I132" s="37">
        <v>137.94</v>
      </c>
      <c r="J132" s="37">
        <v>45.98</v>
      </c>
      <c r="K132" s="37">
        <v>114.94999999999999</v>
      </c>
      <c r="L132" s="37">
        <v>22.99</v>
      </c>
      <c r="M132" s="37">
        <v>74.73</v>
      </c>
      <c r="N132" s="37">
        <v>149.46</v>
      </c>
      <c r="O132" s="37">
        <v>99.64</v>
      </c>
      <c r="P132" s="37">
        <v>74.73</v>
      </c>
      <c r="Q132" s="37">
        <v>74.73</v>
      </c>
      <c r="R132" s="37">
        <v>99.64</v>
      </c>
      <c r="S132" s="37">
        <v>49.82</v>
      </c>
      <c r="T132" s="37">
        <v>49.82</v>
      </c>
      <c r="U132" s="37">
        <v>994.43000000000018</v>
      </c>
      <c r="V132" s="106"/>
      <c r="W132" s="46">
        <v>6</v>
      </c>
      <c r="X132" s="46">
        <v>2</v>
      </c>
      <c r="Y132" s="46">
        <v>5</v>
      </c>
      <c r="Z132" s="46">
        <v>1</v>
      </c>
      <c r="AA132" s="46">
        <v>3</v>
      </c>
      <c r="AB132" s="46">
        <v>6</v>
      </c>
      <c r="AC132" s="46">
        <v>4</v>
      </c>
      <c r="AD132" s="46">
        <v>3</v>
      </c>
      <c r="AE132" s="46">
        <v>3</v>
      </c>
      <c r="AF132" s="46">
        <v>4</v>
      </c>
      <c r="AG132" s="46">
        <v>2</v>
      </c>
      <c r="AH132" s="46">
        <v>2</v>
      </c>
      <c r="AI132" s="121">
        <v>3.4166666666666665</v>
      </c>
      <c r="AJ132" s="99"/>
      <c r="AN132" s="57"/>
      <c r="AO132" s="97"/>
      <c r="AT132" s="184">
        <v>3.4166666666666665</v>
      </c>
    </row>
    <row r="133" spans="1:16371" s="28" customFormat="1" ht="12" customHeight="1">
      <c r="A133" s="27" t="s">
        <v>362</v>
      </c>
      <c r="B133" s="27" t="s">
        <v>363</v>
      </c>
      <c r="C133" s="106">
        <v>26.93</v>
      </c>
      <c r="D133" s="106">
        <v>28.335972523365481</v>
      </c>
      <c r="E133" s="106">
        <v>28.34</v>
      </c>
      <c r="F133" s="106">
        <v>30.7</v>
      </c>
      <c r="G133" s="156">
        <v>35</v>
      </c>
      <c r="H133" s="106"/>
      <c r="I133" s="37">
        <v>0</v>
      </c>
      <c r="J133" s="37">
        <v>0</v>
      </c>
      <c r="K133" s="37">
        <v>0</v>
      </c>
      <c r="L133" s="37">
        <v>0</v>
      </c>
      <c r="M133" s="37">
        <v>0</v>
      </c>
      <c r="N133" s="37">
        <v>0</v>
      </c>
      <c r="O133" s="37">
        <v>0</v>
      </c>
      <c r="P133" s="37">
        <v>30.7</v>
      </c>
      <c r="Q133" s="37">
        <v>0</v>
      </c>
      <c r="R133" s="37">
        <v>0</v>
      </c>
      <c r="S133" s="37">
        <v>0</v>
      </c>
      <c r="T133" s="37">
        <v>0</v>
      </c>
      <c r="U133" s="37">
        <v>30.7</v>
      </c>
      <c r="V133" s="106"/>
      <c r="W133" s="46">
        <v>0</v>
      </c>
      <c r="X133" s="46">
        <v>0</v>
      </c>
      <c r="Y133" s="46">
        <v>0</v>
      </c>
      <c r="Z133" s="46">
        <v>0</v>
      </c>
      <c r="AA133" s="46">
        <v>0</v>
      </c>
      <c r="AB133" s="46">
        <v>0</v>
      </c>
      <c r="AC133" s="46">
        <v>0</v>
      </c>
      <c r="AD133" s="46">
        <v>1</v>
      </c>
      <c r="AE133" s="46">
        <v>0</v>
      </c>
      <c r="AF133" s="46">
        <v>0</v>
      </c>
      <c r="AG133" s="46">
        <v>0</v>
      </c>
      <c r="AH133" s="46">
        <v>0</v>
      </c>
      <c r="AI133" s="121">
        <v>8.3333333333333329E-2</v>
      </c>
      <c r="AJ133" s="99"/>
      <c r="AN133" s="57"/>
      <c r="AO133" s="97"/>
      <c r="AT133" s="184">
        <v>8.3333333333333329E-2</v>
      </c>
    </row>
    <row r="134" spans="1:16371" s="28" customFormat="1" ht="12" customHeight="1">
      <c r="A134" s="27" t="s">
        <v>133</v>
      </c>
      <c r="B134" s="27" t="s">
        <v>198</v>
      </c>
      <c r="C134" s="106">
        <v>17.579999999999998</v>
      </c>
      <c r="D134" s="106">
        <v>18.489999999999998</v>
      </c>
      <c r="E134" s="106">
        <v>18.489999999999998</v>
      </c>
      <c r="F134" s="106">
        <v>20.03</v>
      </c>
      <c r="G134" s="156">
        <v>17</v>
      </c>
      <c r="H134" s="106"/>
      <c r="I134" s="37">
        <v>18.489999999999998</v>
      </c>
      <c r="J134" s="37">
        <v>0</v>
      </c>
      <c r="K134" s="37">
        <v>0</v>
      </c>
      <c r="L134" s="37">
        <v>0</v>
      </c>
      <c r="M134" s="37">
        <v>0</v>
      </c>
      <c r="N134" s="157">
        <v>20.03</v>
      </c>
      <c r="O134" s="37">
        <v>0</v>
      </c>
      <c r="P134" s="37">
        <v>0</v>
      </c>
      <c r="Q134" s="37">
        <v>0</v>
      </c>
      <c r="R134" s="37">
        <v>0</v>
      </c>
      <c r="S134" s="37">
        <v>24.91</v>
      </c>
      <c r="T134" s="37">
        <v>0</v>
      </c>
      <c r="U134" s="37">
        <v>63.429999999999993</v>
      </c>
      <c r="V134" s="106"/>
      <c r="W134" s="46">
        <v>1</v>
      </c>
      <c r="X134" s="46">
        <v>0</v>
      </c>
      <c r="Y134" s="46">
        <v>0</v>
      </c>
      <c r="Z134" s="46">
        <v>0</v>
      </c>
      <c r="AA134" s="46">
        <v>0</v>
      </c>
      <c r="AB134" s="46">
        <v>1</v>
      </c>
      <c r="AC134" s="46">
        <v>0</v>
      </c>
      <c r="AD134" s="46">
        <v>0</v>
      </c>
      <c r="AE134" s="46">
        <v>0</v>
      </c>
      <c r="AF134" s="46">
        <v>0</v>
      </c>
      <c r="AG134" s="46">
        <v>1.2436345481777333</v>
      </c>
      <c r="AH134" s="46">
        <v>0</v>
      </c>
      <c r="AI134" s="121">
        <v>0.27030287901481115</v>
      </c>
      <c r="AJ134" s="99"/>
      <c r="AN134" s="57"/>
      <c r="AO134" s="97"/>
      <c r="AT134" s="184">
        <v>0.27030287901481115</v>
      </c>
    </row>
    <row r="135" spans="1:16371" s="28" customFormat="1" ht="12" customHeight="1">
      <c r="A135" s="27" t="s">
        <v>408</v>
      </c>
      <c r="B135" s="27" t="s">
        <v>409</v>
      </c>
      <c r="C135" s="106">
        <v>48.65</v>
      </c>
      <c r="D135" s="106">
        <v>51.19</v>
      </c>
      <c r="E135" s="106">
        <v>51.19</v>
      </c>
      <c r="F135" s="106">
        <v>55.46</v>
      </c>
      <c r="G135" s="156">
        <v>36</v>
      </c>
      <c r="H135" s="114"/>
      <c r="I135" s="37">
        <v>153.57</v>
      </c>
      <c r="J135" s="37">
        <v>102.38</v>
      </c>
      <c r="K135" s="37">
        <v>0</v>
      </c>
      <c r="L135" s="37">
        <v>307.14</v>
      </c>
      <c r="M135" s="37">
        <v>383.95000000000005</v>
      </c>
      <c r="N135" s="37">
        <v>4.2699999999999996</v>
      </c>
      <c r="O135" s="37">
        <v>387.61999999999995</v>
      </c>
      <c r="P135" s="37">
        <v>554.6</v>
      </c>
      <c r="Q135" s="37">
        <v>388.22</v>
      </c>
      <c r="R135" s="37">
        <v>55.46</v>
      </c>
      <c r="S135" s="37">
        <v>277.3</v>
      </c>
      <c r="T135" s="37">
        <v>499.14</v>
      </c>
      <c r="U135" s="37">
        <v>3113.65</v>
      </c>
      <c r="V135" s="114"/>
      <c r="W135" s="46">
        <v>3</v>
      </c>
      <c r="X135" s="46">
        <v>2</v>
      </c>
      <c r="Y135" s="46">
        <v>0</v>
      </c>
      <c r="Z135" s="46">
        <v>6</v>
      </c>
      <c r="AA135" s="46">
        <v>6.9230075730256049</v>
      </c>
      <c r="AB135" s="46">
        <v>7.6992426974395956E-2</v>
      </c>
      <c r="AC135" s="46">
        <v>6.9891813919942294</v>
      </c>
      <c r="AD135" s="46">
        <v>10</v>
      </c>
      <c r="AE135" s="46">
        <v>7</v>
      </c>
      <c r="AF135" s="46">
        <v>1</v>
      </c>
      <c r="AG135" s="46">
        <v>5</v>
      </c>
      <c r="AH135" s="46">
        <v>9</v>
      </c>
      <c r="AI135" s="121">
        <v>4.7490984493328527</v>
      </c>
      <c r="AJ135" s="99"/>
      <c r="AK135" s="99"/>
      <c r="AL135" s="99"/>
      <c r="AM135" s="99"/>
      <c r="AN135" s="99"/>
      <c r="AO135" s="99"/>
      <c r="AP135" s="99"/>
      <c r="AQ135" s="99"/>
      <c r="AR135" s="99"/>
      <c r="AS135" s="99"/>
      <c r="AT135" s="184">
        <v>4.7490984493328527</v>
      </c>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c r="FY135" s="99"/>
      <c r="FZ135" s="99"/>
      <c r="GA135" s="99"/>
      <c r="GB135" s="99"/>
      <c r="GC135" s="99"/>
      <c r="GD135" s="99"/>
      <c r="GE135" s="99"/>
      <c r="GF135" s="99"/>
      <c r="GG135" s="99"/>
      <c r="GH135" s="99"/>
      <c r="GI135" s="99"/>
      <c r="GJ135" s="99"/>
      <c r="GK135" s="99"/>
      <c r="GL135" s="99"/>
      <c r="GM135" s="99"/>
      <c r="GN135" s="99"/>
      <c r="GO135" s="99"/>
      <c r="GP135" s="99"/>
      <c r="GQ135" s="99"/>
      <c r="GR135" s="99"/>
      <c r="GS135" s="99"/>
      <c r="GT135" s="99"/>
      <c r="GU135" s="99"/>
      <c r="GV135" s="99"/>
      <c r="GW135" s="99"/>
      <c r="GX135" s="99"/>
      <c r="GY135" s="99"/>
      <c r="GZ135" s="99"/>
      <c r="HA135" s="99"/>
      <c r="HB135" s="99"/>
      <c r="HC135" s="99"/>
      <c r="HD135" s="99"/>
      <c r="HE135" s="99"/>
      <c r="HF135" s="99"/>
      <c r="HG135" s="99"/>
      <c r="HH135" s="99"/>
      <c r="HI135" s="99"/>
      <c r="HJ135" s="99"/>
      <c r="HK135" s="99"/>
      <c r="HL135" s="99"/>
      <c r="HM135" s="99"/>
      <c r="HN135" s="99"/>
      <c r="HO135" s="99"/>
      <c r="HP135" s="99"/>
      <c r="HQ135" s="99"/>
      <c r="HR135" s="99"/>
      <c r="HS135" s="99"/>
      <c r="HT135" s="99"/>
      <c r="HU135" s="99"/>
      <c r="HV135" s="99"/>
      <c r="HW135" s="99"/>
      <c r="HX135" s="99"/>
      <c r="HY135" s="99"/>
      <c r="HZ135" s="99"/>
      <c r="IA135" s="99"/>
      <c r="IB135" s="99"/>
      <c r="IC135" s="99"/>
      <c r="ID135" s="99"/>
      <c r="IE135" s="99"/>
      <c r="IF135" s="99"/>
      <c r="IG135" s="99"/>
      <c r="IH135" s="99"/>
      <c r="II135" s="99"/>
      <c r="IJ135" s="99"/>
      <c r="IK135" s="99"/>
      <c r="IL135" s="99"/>
      <c r="IM135" s="99"/>
      <c r="IN135" s="99"/>
      <c r="IO135" s="99"/>
      <c r="IP135" s="99"/>
      <c r="IQ135" s="99"/>
      <c r="IR135" s="99"/>
      <c r="IS135" s="99"/>
      <c r="IT135" s="99"/>
      <c r="IU135" s="99"/>
      <c r="IV135" s="99"/>
      <c r="IW135" s="99"/>
      <c r="IX135" s="99"/>
      <c r="IY135" s="99"/>
      <c r="IZ135" s="99"/>
      <c r="JA135" s="99"/>
      <c r="JB135" s="99"/>
      <c r="JC135" s="99"/>
      <c r="JD135" s="99"/>
      <c r="JE135" s="99"/>
      <c r="JF135" s="99"/>
      <c r="JG135" s="99"/>
      <c r="JH135" s="99"/>
      <c r="JI135" s="99"/>
      <c r="JJ135" s="99"/>
      <c r="JK135" s="99"/>
      <c r="JL135" s="99"/>
      <c r="JM135" s="99"/>
      <c r="JN135" s="99"/>
      <c r="JO135" s="99"/>
      <c r="JP135" s="99"/>
      <c r="JQ135" s="99"/>
      <c r="JR135" s="99"/>
      <c r="JS135" s="99"/>
      <c r="JT135" s="99"/>
      <c r="JU135" s="99"/>
      <c r="JV135" s="99"/>
      <c r="JW135" s="99"/>
      <c r="JX135" s="99"/>
      <c r="JY135" s="99"/>
      <c r="JZ135" s="99"/>
      <c r="KA135" s="99"/>
      <c r="KB135" s="99"/>
      <c r="KC135" s="99"/>
      <c r="KD135" s="99"/>
      <c r="KE135" s="99"/>
      <c r="KF135" s="99"/>
      <c r="KG135" s="99"/>
      <c r="KH135" s="99"/>
      <c r="KI135" s="99"/>
      <c r="KJ135" s="99"/>
      <c r="KK135" s="99"/>
      <c r="KL135" s="99"/>
      <c r="KM135" s="99"/>
      <c r="KN135" s="99"/>
      <c r="KO135" s="99"/>
      <c r="KP135" s="99"/>
      <c r="KQ135" s="99"/>
      <c r="KR135" s="99"/>
      <c r="KS135" s="99"/>
      <c r="KT135" s="99"/>
      <c r="KU135" s="99"/>
      <c r="KV135" s="99"/>
      <c r="KW135" s="99"/>
      <c r="KX135" s="99"/>
      <c r="KY135" s="99"/>
      <c r="KZ135" s="99"/>
      <c r="LA135" s="99"/>
      <c r="LB135" s="99"/>
      <c r="LC135" s="99"/>
      <c r="LD135" s="99"/>
      <c r="LE135" s="99"/>
      <c r="LF135" s="99"/>
      <c r="LG135" s="99"/>
      <c r="LH135" s="99"/>
      <c r="LI135" s="99"/>
      <c r="LJ135" s="99"/>
      <c r="LK135" s="99"/>
      <c r="LL135" s="99"/>
      <c r="LM135" s="99"/>
      <c r="LN135" s="99"/>
      <c r="LO135" s="99"/>
      <c r="LP135" s="99"/>
      <c r="LQ135" s="99"/>
      <c r="LR135" s="99"/>
      <c r="LS135" s="99"/>
      <c r="LT135" s="99"/>
      <c r="LU135" s="99"/>
      <c r="LV135" s="99"/>
      <c r="LW135" s="99"/>
      <c r="LX135" s="99"/>
      <c r="LY135" s="99"/>
      <c r="LZ135" s="99"/>
      <c r="MA135" s="99"/>
      <c r="MB135" s="99"/>
      <c r="MC135" s="99"/>
      <c r="MD135" s="99"/>
      <c r="ME135" s="99"/>
      <c r="MF135" s="99"/>
      <c r="MG135" s="99"/>
      <c r="MH135" s="99"/>
      <c r="MI135" s="99"/>
      <c r="MJ135" s="99"/>
      <c r="MK135" s="99"/>
      <c r="ML135" s="99"/>
      <c r="MM135" s="99"/>
      <c r="MN135" s="99"/>
      <c r="MO135" s="99"/>
      <c r="MP135" s="99"/>
      <c r="MQ135" s="99"/>
      <c r="MR135" s="99"/>
      <c r="MS135" s="99"/>
      <c r="MT135" s="99"/>
      <c r="MU135" s="99"/>
      <c r="MV135" s="99"/>
      <c r="MW135" s="99"/>
      <c r="MX135" s="99"/>
      <c r="MY135" s="99"/>
      <c r="MZ135" s="99"/>
      <c r="NA135" s="99"/>
      <c r="NB135" s="99"/>
      <c r="NC135" s="99"/>
      <c r="ND135" s="99"/>
      <c r="NE135" s="99"/>
      <c r="NF135" s="99"/>
      <c r="NG135" s="99"/>
      <c r="NH135" s="99"/>
      <c r="NI135" s="99"/>
      <c r="NJ135" s="99"/>
      <c r="NK135" s="99"/>
      <c r="NL135" s="99"/>
      <c r="NM135" s="99"/>
      <c r="NN135" s="99"/>
      <c r="NO135" s="99"/>
      <c r="NP135" s="99"/>
      <c r="NQ135" s="99"/>
      <c r="NR135" s="99"/>
      <c r="NS135" s="99"/>
      <c r="NT135" s="99"/>
      <c r="NU135" s="99"/>
      <c r="NV135" s="99"/>
      <c r="NW135" s="99"/>
      <c r="NX135" s="99"/>
      <c r="NY135" s="99"/>
      <c r="NZ135" s="99"/>
      <c r="OA135" s="99"/>
      <c r="OB135" s="99"/>
      <c r="OC135" s="99"/>
      <c r="OD135" s="99"/>
      <c r="OE135" s="99"/>
      <c r="OF135" s="99"/>
      <c r="OG135" s="99"/>
      <c r="OH135" s="99"/>
      <c r="OI135" s="99"/>
      <c r="OJ135" s="99"/>
      <c r="OK135" s="99"/>
      <c r="OL135" s="99"/>
      <c r="OM135" s="99"/>
      <c r="ON135" s="99"/>
      <c r="OO135" s="99"/>
      <c r="OP135" s="99"/>
      <c r="OQ135" s="99"/>
      <c r="OR135" s="99"/>
      <c r="OS135" s="99"/>
      <c r="OT135" s="99"/>
      <c r="OU135" s="99"/>
      <c r="OV135" s="99"/>
      <c r="OW135" s="99"/>
      <c r="OX135" s="99"/>
      <c r="OY135" s="99"/>
      <c r="OZ135" s="99"/>
      <c r="PA135" s="99"/>
      <c r="PB135" s="99"/>
      <c r="PC135" s="99"/>
      <c r="PD135" s="99"/>
      <c r="PE135" s="99"/>
      <c r="PF135" s="99"/>
      <c r="PG135" s="99"/>
      <c r="PH135" s="99"/>
      <c r="PI135" s="99"/>
      <c r="PJ135" s="99"/>
      <c r="PK135" s="99"/>
      <c r="PL135" s="99"/>
      <c r="PM135" s="99"/>
      <c r="PN135" s="99"/>
      <c r="PO135" s="99"/>
      <c r="PP135" s="99"/>
      <c r="PQ135" s="99"/>
      <c r="PR135" s="99"/>
      <c r="PS135" s="99"/>
      <c r="PT135" s="99"/>
      <c r="PU135" s="99"/>
      <c r="PV135" s="99"/>
      <c r="PW135" s="99"/>
      <c r="PX135" s="99"/>
      <c r="PY135" s="99"/>
      <c r="PZ135" s="99"/>
      <c r="QA135" s="99"/>
      <c r="QB135" s="99"/>
      <c r="QC135" s="99"/>
      <c r="QD135" s="99"/>
      <c r="QE135" s="99"/>
      <c r="QF135" s="99"/>
      <c r="QG135" s="99"/>
      <c r="QH135" s="99"/>
      <c r="QI135" s="99"/>
      <c r="QJ135" s="99"/>
      <c r="QK135" s="99"/>
      <c r="QL135" s="99"/>
      <c r="QM135" s="99"/>
      <c r="QN135" s="99"/>
      <c r="QO135" s="99"/>
      <c r="QP135" s="99"/>
      <c r="QQ135" s="99"/>
      <c r="QR135" s="99"/>
      <c r="QS135" s="99"/>
      <c r="QT135" s="99"/>
      <c r="QU135" s="99"/>
      <c r="QV135" s="99"/>
      <c r="QW135" s="99"/>
      <c r="QX135" s="99"/>
      <c r="QY135" s="99"/>
      <c r="QZ135" s="99"/>
      <c r="RA135" s="99"/>
      <c r="RB135" s="99"/>
      <c r="RC135" s="99"/>
      <c r="RD135" s="99"/>
      <c r="RE135" s="99"/>
      <c r="RF135" s="99"/>
      <c r="RG135" s="99"/>
      <c r="RH135" s="99"/>
      <c r="RI135" s="99"/>
      <c r="RJ135" s="99"/>
      <c r="RK135" s="99"/>
      <c r="RL135" s="99"/>
      <c r="RM135" s="99"/>
      <c r="RN135" s="99"/>
      <c r="RO135" s="99"/>
      <c r="RP135" s="99"/>
      <c r="RQ135" s="99"/>
      <c r="RR135" s="99"/>
      <c r="RS135" s="99"/>
      <c r="RT135" s="99"/>
      <c r="RU135" s="99"/>
      <c r="RV135" s="99"/>
      <c r="RW135" s="99"/>
      <c r="RX135" s="99"/>
      <c r="RY135" s="99"/>
      <c r="RZ135" s="99"/>
      <c r="SA135" s="99"/>
      <c r="SB135" s="99"/>
      <c r="SC135" s="99"/>
      <c r="SD135" s="99"/>
      <c r="SE135" s="99"/>
      <c r="SF135" s="99"/>
      <c r="SG135" s="99"/>
      <c r="SH135" s="99"/>
      <c r="SI135" s="99"/>
      <c r="SJ135" s="99"/>
      <c r="SK135" s="99"/>
      <c r="SL135" s="99"/>
      <c r="SM135" s="99"/>
      <c r="SN135" s="99"/>
      <c r="SO135" s="99"/>
      <c r="SP135" s="99"/>
      <c r="SQ135" s="99"/>
      <c r="SR135" s="99"/>
      <c r="SS135" s="99"/>
      <c r="ST135" s="99"/>
      <c r="SU135" s="99"/>
      <c r="SV135" s="99"/>
      <c r="SW135" s="99"/>
      <c r="SX135" s="99"/>
      <c r="SY135" s="99"/>
      <c r="SZ135" s="99"/>
      <c r="TA135" s="99"/>
      <c r="TB135" s="99"/>
      <c r="TC135" s="99"/>
      <c r="TD135" s="99"/>
      <c r="TE135" s="99"/>
      <c r="TF135" s="99"/>
      <c r="TG135" s="99"/>
      <c r="TH135" s="99"/>
      <c r="TI135" s="99"/>
      <c r="TJ135" s="99"/>
      <c r="TK135" s="99"/>
      <c r="TL135" s="99"/>
      <c r="TM135" s="99"/>
      <c r="TN135" s="99"/>
      <c r="TO135" s="99"/>
      <c r="TP135" s="99"/>
      <c r="TQ135" s="99"/>
      <c r="TR135" s="99"/>
      <c r="TS135" s="99"/>
      <c r="TT135" s="99"/>
      <c r="TU135" s="99"/>
      <c r="TV135" s="99"/>
      <c r="TW135" s="99"/>
      <c r="TX135" s="99"/>
      <c r="TY135" s="99"/>
      <c r="TZ135" s="99"/>
      <c r="UA135" s="99"/>
      <c r="UB135" s="99"/>
      <c r="UC135" s="99"/>
      <c r="UD135" s="99"/>
      <c r="UE135" s="99"/>
      <c r="UF135" s="99"/>
      <c r="UG135" s="99"/>
      <c r="UH135" s="99"/>
      <c r="UI135" s="99"/>
      <c r="UJ135" s="99"/>
      <c r="UK135" s="99"/>
      <c r="UL135" s="99"/>
      <c r="UM135" s="99"/>
      <c r="UN135" s="99"/>
      <c r="UO135" s="99"/>
      <c r="UP135" s="99"/>
      <c r="UQ135" s="99"/>
      <c r="UR135" s="99"/>
      <c r="US135" s="99"/>
      <c r="UT135" s="99"/>
      <c r="UU135" s="99"/>
      <c r="UV135" s="99"/>
      <c r="UW135" s="99"/>
      <c r="UX135" s="99"/>
      <c r="UY135" s="99"/>
      <c r="UZ135" s="99"/>
      <c r="VA135" s="99"/>
      <c r="VB135" s="99"/>
      <c r="VC135" s="99"/>
      <c r="VD135" s="99"/>
      <c r="VE135" s="99"/>
      <c r="VF135" s="99"/>
      <c r="VG135" s="99"/>
      <c r="VH135" s="99"/>
      <c r="VI135" s="99"/>
      <c r="VJ135" s="99"/>
      <c r="VK135" s="99"/>
      <c r="VL135" s="99"/>
      <c r="VM135" s="99"/>
      <c r="VN135" s="99"/>
      <c r="VO135" s="99"/>
      <c r="VP135" s="99"/>
      <c r="VQ135" s="99"/>
      <c r="VR135" s="99"/>
      <c r="VS135" s="99"/>
      <c r="VT135" s="99"/>
      <c r="VU135" s="99"/>
      <c r="VV135" s="99"/>
      <c r="VW135" s="99"/>
      <c r="VX135" s="99"/>
      <c r="VY135" s="99"/>
      <c r="VZ135" s="99"/>
      <c r="WA135" s="99"/>
      <c r="WB135" s="99"/>
      <c r="WC135" s="99"/>
      <c r="WD135" s="99"/>
      <c r="WE135" s="99"/>
      <c r="WF135" s="99"/>
      <c r="WG135" s="99"/>
      <c r="WH135" s="99"/>
      <c r="WI135" s="99"/>
      <c r="WJ135" s="99"/>
      <c r="WK135" s="99"/>
      <c r="WL135" s="99"/>
      <c r="WM135" s="99"/>
      <c r="WN135" s="99"/>
      <c r="WO135" s="99"/>
      <c r="WP135" s="99"/>
      <c r="WQ135" s="99"/>
      <c r="WR135" s="99"/>
      <c r="WS135" s="99"/>
      <c r="WT135" s="99"/>
      <c r="WU135" s="99"/>
      <c r="WV135" s="99"/>
      <c r="WW135" s="99"/>
      <c r="WX135" s="99"/>
      <c r="WY135" s="99"/>
      <c r="WZ135" s="99"/>
      <c r="XA135" s="99"/>
      <c r="XB135" s="99"/>
      <c r="XC135" s="99"/>
      <c r="XD135" s="99"/>
      <c r="XE135" s="99"/>
      <c r="XF135" s="99"/>
      <c r="XG135" s="99"/>
      <c r="XH135" s="99"/>
      <c r="XI135" s="99"/>
      <c r="XJ135" s="99"/>
      <c r="XK135" s="99"/>
      <c r="XL135" s="99"/>
      <c r="XM135" s="99"/>
      <c r="XN135" s="99"/>
      <c r="XO135" s="99"/>
      <c r="XP135" s="99"/>
      <c r="XQ135" s="99"/>
      <c r="XR135" s="99"/>
      <c r="XS135" s="99"/>
      <c r="XT135" s="99"/>
      <c r="XU135" s="99"/>
      <c r="XV135" s="99"/>
      <c r="XW135" s="99"/>
      <c r="XX135" s="99"/>
      <c r="XY135" s="99"/>
      <c r="XZ135" s="99"/>
      <c r="YA135" s="99"/>
      <c r="YB135" s="99"/>
      <c r="YC135" s="99"/>
      <c r="YD135" s="99"/>
      <c r="YE135" s="99"/>
      <c r="YF135" s="99"/>
      <c r="YG135" s="99"/>
      <c r="YH135" s="99"/>
      <c r="YI135" s="99"/>
      <c r="YJ135" s="99"/>
      <c r="YK135" s="99"/>
      <c r="YL135" s="99"/>
      <c r="YM135" s="99"/>
      <c r="YN135" s="99"/>
      <c r="YO135" s="99"/>
      <c r="YP135" s="99"/>
      <c r="YQ135" s="99"/>
      <c r="YR135" s="99"/>
      <c r="YS135" s="99"/>
      <c r="YT135" s="99"/>
      <c r="YU135" s="99"/>
      <c r="YV135" s="99"/>
      <c r="YW135" s="99"/>
      <c r="YX135" s="99"/>
      <c r="YY135" s="99"/>
      <c r="YZ135" s="99"/>
      <c r="ZA135" s="99"/>
      <c r="ZB135" s="99"/>
      <c r="ZC135" s="99"/>
      <c r="ZD135" s="99"/>
      <c r="ZE135" s="99"/>
      <c r="ZF135" s="99"/>
      <c r="ZG135" s="99"/>
      <c r="ZH135" s="99"/>
      <c r="ZI135" s="99"/>
      <c r="ZJ135" s="99"/>
      <c r="ZK135" s="99"/>
      <c r="ZL135" s="99"/>
      <c r="ZM135" s="99"/>
      <c r="ZN135" s="99"/>
      <c r="ZO135" s="99"/>
      <c r="ZP135" s="99"/>
      <c r="ZQ135" s="99"/>
      <c r="ZR135" s="99"/>
      <c r="ZS135" s="99"/>
      <c r="ZT135" s="99"/>
      <c r="ZU135" s="99"/>
      <c r="ZV135" s="99"/>
      <c r="ZW135" s="99"/>
      <c r="ZX135" s="99"/>
      <c r="ZY135" s="99"/>
      <c r="ZZ135" s="99"/>
      <c r="AAA135" s="99"/>
      <c r="AAB135" s="99"/>
      <c r="AAC135" s="99"/>
      <c r="AAD135" s="99"/>
      <c r="AAE135" s="99"/>
      <c r="AAF135" s="99"/>
      <c r="AAG135" s="99"/>
      <c r="AAH135" s="99"/>
      <c r="AAI135" s="99"/>
      <c r="AAJ135" s="99"/>
      <c r="AAK135" s="99"/>
      <c r="AAL135" s="99"/>
      <c r="AAM135" s="99"/>
      <c r="AAN135" s="99"/>
      <c r="AAO135" s="99"/>
      <c r="AAP135" s="99"/>
      <c r="AAQ135" s="99"/>
      <c r="AAR135" s="99"/>
      <c r="AAS135" s="99"/>
      <c r="AAT135" s="99"/>
      <c r="AAU135" s="99"/>
      <c r="AAV135" s="99"/>
      <c r="AAW135" s="99"/>
      <c r="AAX135" s="99"/>
      <c r="AAY135" s="99"/>
      <c r="AAZ135" s="99"/>
      <c r="ABA135" s="99"/>
      <c r="ABB135" s="99"/>
      <c r="ABC135" s="99"/>
      <c r="ABD135" s="99"/>
      <c r="ABE135" s="99"/>
      <c r="ABF135" s="99"/>
      <c r="ABG135" s="99"/>
      <c r="ABH135" s="99"/>
      <c r="ABI135" s="99"/>
      <c r="ABJ135" s="99"/>
      <c r="ABK135" s="99"/>
      <c r="ABL135" s="99"/>
      <c r="ABM135" s="99"/>
      <c r="ABN135" s="99"/>
      <c r="ABO135" s="99"/>
      <c r="ABP135" s="99"/>
      <c r="ABQ135" s="99"/>
      <c r="ABR135" s="99"/>
      <c r="ABS135" s="99"/>
      <c r="ABT135" s="99"/>
      <c r="ABU135" s="99"/>
      <c r="ABV135" s="99"/>
      <c r="ABW135" s="99"/>
      <c r="ABX135" s="99"/>
      <c r="ABY135" s="99"/>
      <c r="ABZ135" s="99"/>
      <c r="ACA135" s="99"/>
      <c r="ACB135" s="99"/>
      <c r="ACC135" s="99"/>
      <c r="ACD135" s="99"/>
      <c r="ACE135" s="99"/>
      <c r="ACF135" s="99"/>
      <c r="ACG135" s="99"/>
      <c r="ACH135" s="99"/>
      <c r="ACI135" s="99"/>
      <c r="ACJ135" s="99"/>
      <c r="ACK135" s="99"/>
      <c r="ACL135" s="99"/>
      <c r="ACM135" s="99"/>
      <c r="ACN135" s="99"/>
      <c r="ACO135" s="99"/>
      <c r="ACP135" s="99"/>
      <c r="ACQ135" s="99"/>
      <c r="ACR135" s="99"/>
      <c r="ACS135" s="99"/>
      <c r="ACT135" s="99"/>
      <c r="ACU135" s="99"/>
      <c r="ACV135" s="99"/>
      <c r="ACW135" s="99"/>
      <c r="ACX135" s="99"/>
      <c r="ACY135" s="99"/>
      <c r="ACZ135" s="99"/>
      <c r="ADA135" s="99"/>
      <c r="ADB135" s="99"/>
      <c r="ADC135" s="99"/>
      <c r="ADD135" s="99"/>
      <c r="ADE135" s="99"/>
      <c r="ADF135" s="99"/>
      <c r="ADG135" s="99"/>
      <c r="ADH135" s="99"/>
      <c r="ADI135" s="99"/>
      <c r="ADJ135" s="99"/>
      <c r="ADK135" s="99"/>
      <c r="ADL135" s="99"/>
      <c r="ADM135" s="99"/>
      <c r="ADN135" s="99"/>
      <c r="ADO135" s="99"/>
      <c r="ADP135" s="99"/>
      <c r="ADQ135" s="99"/>
      <c r="ADR135" s="99"/>
      <c r="ADS135" s="99"/>
      <c r="ADT135" s="99"/>
      <c r="ADU135" s="99"/>
      <c r="ADV135" s="99"/>
      <c r="ADW135" s="99"/>
      <c r="ADX135" s="99"/>
      <c r="ADY135" s="99"/>
      <c r="ADZ135" s="99"/>
      <c r="AEA135" s="99"/>
      <c r="AEB135" s="99"/>
      <c r="AEC135" s="99"/>
      <c r="AED135" s="99"/>
      <c r="AEE135" s="99"/>
      <c r="AEF135" s="99"/>
      <c r="AEG135" s="99"/>
      <c r="AEH135" s="99"/>
      <c r="AEI135" s="99"/>
      <c r="AEJ135" s="99"/>
      <c r="AEK135" s="99"/>
      <c r="AEL135" s="99"/>
      <c r="AEM135" s="99"/>
      <c r="AEN135" s="99"/>
      <c r="AEO135" s="99"/>
      <c r="AEP135" s="99"/>
      <c r="AEQ135" s="99"/>
      <c r="AER135" s="99"/>
      <c r="AES135" s="99"/>
      <c r="AET135" s="99"/>
      <c r="AEU135" s="99"/>
      <c r="AEV135" s="99"/>
      <c r="AEW135" s="99"/>
      <c r="AEX135" s="99"/>
      <c r="AEY135" s="99"/>
      <c r="AEZ135" s="99"/>
      <c r="AFA135" s="99"/>
      <c r="AFB135" s="99"/>
      <c r="AFC135" s="99"/>
      <c r="AFD135" s="99"/>
      <c r="AFE135" s="99"/>
      <c r="AFF135" s="99"/>
      <c r="AFG135" s="99"/>
      <c r="AFH135" s="99"/>
      <c r="AFI135" s="99"/>
      <c r="AFJ135" s="99"/>
      <c r="AFK135" s="99"/>
      <c r="AFL135" s="99"/>
      <c r="AFM135" s="99"/>
      <c r="AFN135" s="99"/>
      <c r="AFO135" s="99"/>
      <c r="AFP135" s="99"/>
      <c r="AFQ135" s="99"/>
      <c r="AFR135" s="99"/>
      <c r="AFS135" s="99"/>
      <c r="AFT135" s="99"/>
      <c r="AFU135" s="99"/>
      <c r="AFV135" s="99"/>
      <c r="AFW135" s="99"/>
      <c r="AFX135" s="99"/>
      <c r="AFY135" s="99"/>
      <c r="AFZ135" s="99"/>
      <c r="AGA135" s="99"/>
      <c r="AGB135" s="99"/>
      <c r="AGC135" s="99"/>
      <c r="AGD135" s="99"/>
      <c r="AGE135" s="99"/>
      <c r="AGF135" s="99"/>
      <c r="AGG135" s="99"/>
      <c r="AGH135" s="99"/>
      <c r="AGI135" s="99"/>
      <c r="AGJ135" s="99"/>
      <c r="AGK135" s="99"/>
      <c r="AGL135" s="99"/>
      <c r="AGM135" s="99"/>
      <c r="AGN135" s="99"/>
      <c r="AGO135" s="99"/>
      <c r="AGP135" s="99"/>
      <c r="AGQ135" s="99"/>
      <c r="AGR135" s="99"/>
      <c r="AGS135" s="99"/>
      <c r="AGT135" s="99"/>
      <c r="AGU135" s="99"/>
      <c r="AGV135" s="99"/>
      <c r="AGW135" s="99"/>
      <c r="AGX135" s="99"/>
      <c r="AGY135" s="99"/>
      <c r="AGZ135" s="99"/>
      <c r="AHA135" s="99"/>
      <c r="AHB135" s="99"/>
      <c r="AHC135" s="99"/>
      <c r="AHD135" s="99"/>
      <c r="AHE135" s="99"/>
      <c r="AHF135" s="99"/>
      <c r="AHG135" s="99"/>
      <c r="AHH135" s="99"/>
      <c r="AHI135" s="99"/>
      <c r="AHJ135" s="99"/>
      <c r="AHK135" s="99"/>
      <c r="AHL135" s="99"/>
      <c r="AHM135" s="99"/>
      <c r="AHN135" s="99"/>
      <c r="AHO135" s="99"/>
      <c r="AHP135" s="99"/>
      <c r="AHQ135" s="99"/>
      <c r="AHR135" s="99"/>
      <c r="AHS135" s="99"/>
      <c r="AHT135" s="99"/>
      <c r="AHU135" s="99"/>
      <c r="AHV135" s="99"/>
      <c r="AHW135" s="99"/>
      <c r="AHX135" s="99"/>
      <c r="AHY135" s="99"/>
      <c r="AHZ135" s="99"/>
      <c r="AIA135" s="99"/>
      <c r="AIB135" s="99"/>
      <c r="AIC135" s="99"/>
      <c r="AID135" s="99"/>
      <c r="AIE135" s="99"/>
      <c r="AIF135" s="99"/>
      <c r="AIG135" s="99"/>
      <c r="AIH135" s="99"/>
      <c r="AII135" s="99"/>
      <c r="AIJ135" s="99"/>
      <c r="AIK135" s="99"/>
      <c r="AIL135" s="99"/>
      <c r="AIM135" s="99"/>
      <c r="AIN135" s="99"/>
      <c r="AIO135" s="99"/>
      <c r="AIP135" s="99"/>
      <c r="AIQ135" s="99"/>
      <c r="AIR135" s="99"/>
      <c r="AIS135" s="99"/>
      <c r="AIT135" s="99"/>
      <c r="AIU135" s="99"/>
      <c r="AIV135" s="99"/>
      <c r="AIW135" s="99"/>
      <c r="AIX135" s="99"/>
      <c r="AIY135" s="99"/>
      <c r="AIZ135" s="99"/>
      <c r="AJA135" s="99"/>
      <c r="AJB135" s="99"/>
      <c r="AJC135" s="99"/>
      <c r="AJD135" s="99"/>
      <c r="AJE135" s="99"/>
      <c r="AJF135" s="99"/>
      <c r="AJG135" s="99"/>
      <c r="AJH135" s="99"/>
      <c r="AJI135" s="99"/>
      <c r="AJJ135" s="99"/>
      <c r="AJK135" s="99"/>
      <c r="AJL135" s="99"/>
      <c r="AJM135" s="99"/>
      <c r="AJN135" s="99"/>
      <c r="AJO135" s="99"/>
      <c r="AJP135" s="99"/>
      <c r="AJQ135" s="99"/>
      <c r="AJR135" s="99"/>
      <c r="AJS135" s="99"/>
      <c r="AJT135" s="99"/>
      <c r="AJU135" s="99"/>
      <c r="AJV135" s="99"/>
      <c r="AJW135" s="99"/>
      <c r="AJX135" s="99"/>
      <c r="AJY135" s="99"/>
      <c r="AJZ135" s="99"/>
      <c r="AKA135" s="99"/>
      <c r="AKB135" s="99"/>
      <c r="AKC135" s="99"/>
      <c r="AKD135" s="99"/>
      <c r="AKE135" s="99"/>
      <c r="AKF135" s="99"/>
      <c r="AKG135" s="99"/>
      <c r="AKH135" s="99"/>
      <c r="AKI135" s="99"/>
      <c r="AKJ135" s="99"/>
      <c r="AKK135" s="99"/>
      <c r="AKL135" s="99"/>
      <c r="AKM135" s="99"/>
      <c r="AKN135" s="99"/>
      <c r="AKO135" s="99"/>
      <c r="AKP135" s="99"/>
      <c r="AKQ135" s="99"/>
      <c r="AKR135" s="99"/>
      <c r="AKS135" s="99"/>
      <c r="AKT135" s="99"/>
      <c r="AKU135" s="99"/>
      <c r="AKV135" s="99"/>
      <c r="AKW135" s="99"/>
      <c r="AKX135" s="99"/>
      <c r="AKY135" s="99"/>
      <c r="AKZ135" s="99"/>
      <c r="ALA135" s="99"/>
      <c r="ALB135" s="99"/>
      <c r="ALC135" s="99"/>
      <c r="ALD135" s="99"/>
      <c r="ALE135" s="99"/>
      <c r="ALF135" s="99"/>
      <c r="ALG135" s="99"/>
      <c r="ALH135" s="99"/>
      <c r="ALI135" s="99"/>
      <c r="ALJ135" s="99"/>
      <c r="ALK135" s="99"/>
      <c r="ALL135" s="99"/>
      <c r="ALM135" s="99"/>
      <c r="ALN135" s="99"/>
      <c r="ALO135" s="99"/>
      <c r="ALP135" s="99"/>
      <c r="ALQ135" s="99"/>
      <c r="ALR135" s="99"/>
      <c r="ALS135" s="99"/>
      <c r="ALT135" s="99"/>
      <c r="ALU135" s="99"/>
      <c r="ALV135" s="99"/>
      <c r="ALW135" s="99"/>
      <c r="ALX135" s="99"/>
      <c r="ALY135" s="99"/>
      <c r="ALZ135" s="99"/>
      <c r="AMA135" s="99"/>
      <c r="AMB135" s="99"/>
      <c r="AMC135" s="99"/>
      <c r="AMD135" s="99"/>
      <c r="AME135" s="99"/>
      <c r="AMF135" s="99"/>
      <c r="AMG135" s="99"/>
      <c r="AMH135" s="99"/>
      <c r="AMI135" s="99"/>
      <c r="AMJ135" s="99"/>
      <c r="AMK135" s="99"/>
      <c r="AML135" s="99"/>
      <c r="AMM135" s="99"/>
      <c r="AMN135" s="99"/>
      <c r="AMO135" s="99"/>
      <c r="AMP135" s="99"/>
      <c r="AMQ135" s="99"/>
      <c r="AMR135" s="99"/>
      <c r="AMS135" s="99"/>
      <c r="AMT135" s="99"/>
      <c r="AMU135" s="99"/>
      <c r="AMV135" s="99"/>
      <c r="AMW135" s="99"/>
      <c r="AMX135" s="99"/>
      <c r="AMY135" s="99"/>
      <c r="AMZ135" s="99"/>
      <c r="ANA135" s="99"/>
      <c r="ANB135" s="99"/>
      <c r="ANC135" s="99"/>
      <c r="AND135" s="99"/>
      <c r="ANE135" s="99"/>
      <c r="ANF135" s="99"/>
      <c r="ANG135" s="99"/>
      <c r="ANH135" s="99"/>
      <c r="ANI135" s="99"/>
      <c r="ANJ135" s="99"/>
      <c r="ANK135" s="99"/>
      <c r="ANL135" s="99"/>
      <c r="ANM135" s="99"/>
      <c r="ANN135" s="99"/>
      <c r="ANO135" s="99"/>
      <c r="ANP135" s="99"/>
      <c r="ANQ135" s="99"/>
      <c r="ANR135" s="99"/>
      <c r="ANS135" s="99"/>
      <c r="ANT135" s="99"/>
      <c r="ANU135" s="99"/>
      <c r="ANV135" s="99"/>
      <c r="ANW135" s="99"/>
      <c r="ANX135" s="99"/>
      <c r="ANY135" s="99"/>
      <c r="ANZ135" s="99"/>
      <c r="AOA135" s="99"/>
      <c r="AOB135" s="99"/>
      <c r="AOC135" s="99"/>
      <c r="AOD135" s="99"/>
      <c r="AOE135" s="99"/>
      <c r="AOF135" s="99"/>
      <c r="AOG135" s="99"/>
      <c r="AOH135" s="99"/>
      <c r="AOI135" s="99"/>
      <c r="AOJ135" s="99"/>
      <c r="AOK135" s="99"/>
      <c r="AOL135" s="99"/>
      <c r="AOM135" s="99"/>
      <c r="AON135" s="99"/>
      <c r="AOO135" s="99"/>
      <c r="AOP135" s="99"/>
      <c r="AOQ135" s="99"/>
      <c r="AOR135" s="99"/>
      <c r="AOS135" s="99"/>
      <c r="AOT135" s="99"/>
      <c r="AOU135" s="99"/>
      <c r="AOV135" s="99"/>
      <c r="AOW135" s="99"/>
      <c r="AOX135" s="99"/>
      <c r="AOY135" s="99"/>
      <c r="AOZ135" s="99"/>
      <c r="APA135" s="99"/>
      <c r="APB135" s="99"/>
      <c r="APC135" s="99"/>
      <c r="APD135" s="99"/>
      <c r="APE135" s="99"/>
      <c r="APF135" s="99"/>
      <c r="APG135" s="99"/>
      <c r="APH135" s="99"/>
      <c r="API135" s="99"/>
      <c r="APJ135" s="99"/>
      <c r="APK135" s="99"/>
      <c r="APL135" s="99"/>
      <c r="APM135" s="99"/>
      <c r="APN135" s="99"/>
      <c r="APO135" s="99"/>
      <c r="APP135" s="99"/>
      <c r="APQ135" s="99"/>
      <c r="APR135" s="99"/>
      <c r="APS135" s="99"/>
      <c r="APT135" s="99"/>
      <c r="APU135" s="99"/>
      <c r="APV135" s="99"/>
      <c r="APW135" s="99"/>
      <c r="APX135" s="99"/>
      <c r="APY135" s="99"/>
      <c r="APZ135" s="99"/>
      <c r="AQA135" s="99"/>
      <c r="AQB135" s="99"/>
      <c r="AQC135" s="99"/>
      <c r="AQD135" s="99"/>
      <c r="AQE135" s="99"/>
      <c r="AQF135" s="99"/>
      <c r="AQG135" s="99"/>
      <c r="AQH135" s="99"/>
      <c r="AQI135" s="99"/>
      <c r="AQJ135" s="99"/>
      <c r="AQK135" s="99"/>
      <c r="AQL135" s="99"/>
      <c r="AQM135" s="99"/>
      <c r="AQN135" s="99"/>
      <c r="AQO135" s="99"/>
      <c r="AQP135" s="99"/>
      <c r="AQQ135" s="99"/>
      <c r="AQR135" s="99"/>
      <c r="AQS135" s="99"/>
      <c r="AQT135" s="99"/>
      <c r="AQU135" s="99"/>
      <c r="AQV135" s="99"/>
      <c r="AQW135" s="99"/>
      <c r="AQX135" s="99"/>
      <c r="AQY135" s="99"/>
      <c r="AQZ135" s="99"/>
      <c r="ARA135" s="99"/>
      <c r="ARB135" s="99"/>
      <c r="ARC135" s="99"/>
      <c r="ARD135" s="99"/>
      <c r="ARE135" s="99"/>
      <c r="ARF135" s="99"/>
      <c r="ARG135" s="99"/>
      <c r="ARH135" s="99"/>
      <c r="ARI135" s="99"/>
      <c r="ARJ135" s="99"/>
      <c r="ARK135" s="99"/>
      <c r="ARL135" s="99"/>
      <c r="ARM135" s="99"/>
      <c r="ARN135" s="99"/>
      <c r="ARO135" s="99"/>
      <c r="ARP135" s="99"/>
      <c r="ARQ135" s="99"/>
      <c r="ARR135" s="99"/>
      <c r="ARS135" s="99"/>
      <c r="ART135" s="99"/>
      <c r="ARU135" s="99"/>
      <c r="ARV135" s="99"/>
      <c r="ARW135" s="99"/>
      <c r="ARX135" s="99"/>
      <c r="ARY135" s="99"/>
      <c r="ARZ135" s="99"/>
      <c r="ASA135" s="99"/>
      <c r="ASB135" s="99"/>
      <c r="ASC135" s="99"/>
      <c r="ASD135" s="99"/>
      <c r="ASE135" s="99"/>
      <c r="ASF135" s="99"/>
      <c r="ASG135" s="99"/>
      <c r="ASH135" s="99"/>
      <c r="ASI135" s="99"/>
      <c r="ASJ135" s="99"/>
      <c r="ASK135" s="99"/>
      <c r="ASL135" s="99"/>
      <c r="ASM135" s="99"/>
      <c r="ASN135" s="99"/>
      <c r="ASO135" s="99"/>
      <c r="ASP135" s="99"/>
      <c r="ASQ135" s="99"/>
      <c r="ASR135" s="99"/>
      <c r="ASS135" s="99"/>
      <c r="AST135" s="99"/>
      <c r="ASU135" s="99"/>
      <c r="ASV135" s="99"/>
      <c r="ASW135" s="99"/>
      <c r="ASX135" s="99"/>
      <c r="ASY135" s="99"/>
      <c r="ASZ135" s="99"/>
      <c r="ATA135" s="99"/>
      <c r="ATB135" s="99"/>
      <c r="ATC135" s="99"/>
      <c r="ATD135" s="99"/>
      <c r="ATE135" s="99"/>
      <c r="ATF135" s="99"/>
      <c r="ATG135" s="99"/>
      <c r="ATH135" s="99"/>
      <c r="ATI135" s="99"/>
      <c r="ATJ135" s="99"/>
      <c r="ATK135" s="99"/>
      <c r="ATL135" s="99"/>
      <c r="ATM135" s="99"/>
      <c r="ATN135" s="99"/>
      <c r="ATO135" s="99"/>
      <c r="ATP135" s="99"/>
      <c r="ATQ135" s="99"/>
      <c r="ATR135" s="99"/>
      <c r="ATS135" s="99"/>
      <c r="ATT135" s="99"/>
      <c r="ATU135" s="99"/>
      <c r="ATV135" s="99"/>
      <c r="ATW135" s="99"/>
      <c r="ATX135" s="99"/>
      <c r="ATY135" s="99"/>
      <c r="ATZ135" s="99"/>
      <c r="AUA135" s="99"/>
      <c r="AUB135" s="99"/>
      <c r="AUC135" s="99"/>
      <c r="AUD135" s="99"/>
      <c r="AUE135" s="99"/>
      <c r="AUF135" s="99"/>
      <c r="AUG135" s="99"/>
      <c r="AUH135" s="99"/>
      <c r="AUI135" s="99"/>
      <c r="AUJ135" s="99"/>
      <c r="AUK135" s="99"/>
      <c r="AUL135" s="99"/>
      <c r="AUM135" s="99"/>
      <c r="AUN135" s="99"/>
      <c r="AUO135" s="99"/>
      <c r="AUP135" s="99"/>
      <c r="AUQ135" s="99"/>
      <c r="AUR135" s="99"/>
      <c r="AUS135" s="99"/>
      <c r="AUT135" s="99"/>
      <c r="AUU135" s="99"/>
      <c r="AUV135" s="99"/>
      <c r="AUW135" s="99"/>
      <c r="AUX135" s="99"/>
      <c r="AUY135" s="99"/>
      <c r="AUZ135" s="99"/>
      <c r="AVA135" s="99"/>
      <c r="AVB135" s="99"/>
      <c r="AVC135" s="99"/>
      <c r="AVD135" s="99"/>
      <c r="AVE135" s="99"/>
      <c r="AVF135" s="99"/>
      <c r="AVG135" s="99"/>
      <c r="AVH135" s="99"/>
      <c r="AVI135" s="99"/>
      <c r="AVJ135" s="99"/>
      <c r="AVK135" s="99"/>
      <c r="AVL135" s="99"/>
      <c r="AVM135" s="99"/>
      <c r="AVN135" s="99"/>
      <c r="AVO135" s="99"/>
      <c r="AVP135" s="99"/>
      <c r="AVQ135" s="99"/>
      <c r="AVR135" s="99"/>
      <c r="AVS135" s="99"/>
      <c r="AVT135" s="99"/>
      <c r="AVU135" s="99"/>
      <c r="AVV135" s="99"/>
      <c r="AVW135" s="99"/>
      <c r="AVX135" s="99"/>
      <c r="AVY135" s="99"/>
      <c r="AVZ135" s="99"/>
      <c r="AWA135" s="99"/>
      <c r="AWB135" s="99"/>
      <c r="AWC135" s="99"/>
      <c r="AWD135" s="99"/>
      <c r="AWE135" s="99"/>
      <c r="AWF135" s="99"/>
      <c r="AWG135" s="99"/>
      <c r="AWH135" s="99"/>
      <c r="AWI135" s="99"/>
      <c r="AWJ135" s="99"/>
      <c r="AWK135" s="99"/>
      <c r="AWL135" s="99"/>
      <c r="AWM135" s="99"/>
      <c r="AWN135" s="99"/>
      <c r="AWO135" s="99"/>
      <c r="AWP135" s="99"/>
      <c r="AWQ135" s="99"/>
      <c r="AWR135" s="99"/>
      <c r="AWS135" s="99"/>
      <c r="AWT135" s="99"/>
      <c r="AWU135" s="99"/>
      <c r="AWV135" s="99"/>
      <c r="AWW135" s="99"/>
      <c r="AWX135" s="99"/>
      <c r="AWY135" s="99"/>
      <c r="AWZ135" s="99"/>
      <c r="AXA135" s="99"/>
      <c r="AXB135" s="99"/>
      <c r="AXC135" s="99"/>
      <c r="AXD135" s="99"/>
      <c r="AXE135" s="99"/>
      <c r="AXF135" s="99"/>
      <c r="AXG135" s="99"/>
      <c r="AXH135" s="99"/>
      <c r="AXI135" s="99"/>
      <c r="AXJ135" s="99"/>
      <c r="AXK135" s="99"/>
      <c r="AXL135" s="99"/>
      <c r="AXM135" s="99"/>
      <c r="AXN135" s="99"/>
      <c r="AXO135" s="99"/>
      <c r="AXP135" s="99"/>
      <c r="AXQ135" s="99"/>
      <c r="AXR135" s="99"/>
      <c r="AXS135" s="99"/>
      <c r="AXT135" s="99"/>
      <c r="AXU135" s="99"/>
      <c r="AXV135" s="99"/>
      <c r="AXW135" s="99"/>
      <c r="AXX135" s="99"/>
      <c r="AXY135" s="99"/>
      <c r="AXZ135" s="99"/>
      <c r="AYA135" s="99"/>
      <c r="AYB135" s="99"/>
      <c r="AYC135" s="99"/>
      <c r="AYD135" s="99"/>
      <c r="AYE135" s="99"/>
      <c r="AYF135" s="99"/>
      <c r="AYG135" s="99"/>
      <c r="AYH135" s="99"/>
      <c r="AYI135" s="99"/>
      <c r="AYJ135" s="99"/>
      <c r="AYK135" s="99"/>
      <c r="AYL135" s="99"/>
      <c r="AYM135" s="99"/>
      <c r="AYN135" s="99"/>
      <c r="AYO135" s="99"/>
      <c r="AYP135" s="99"/>
      <c r="AYQ135" s="99"/>
      <c r="AYR135" s="99"/>
      <c r="AYS135" s="99"/>
      <c r="AYT135" s="99"/>
      <c r="AYU135" s="99"/>
      <c r="AYV135" s="99"/>
      <c r="AYW135" s="99"/>
      <c r="AYX135" s="99"/>
      <c r="AYY135" s="99"/>
      <c r="AYZ135" s="99"/>
      <c r="AZA135" s="99"/>
      <c r="AZB135" s="99"/>
      <c r="AZC135" s="99"/>
      <c r="AZD135" s="99"/>
      <c r="AZE135" s="99"/>
      <c r="AZF135" s="99"/>
      <c r="AZG135" s="99"/>
      <c r="AZH135" s="99"/>
      <c r="AZI135" s="99"/>
      <c r="AZJ135" s="99"/>
      <c r="AZK135" s="99"/>
      <c r="AZL135" s="99"/>
      <c r="AZM135" s="99"/>
      <c r="AZN135" s="99"/>
      <c r="AZO135" s="99"/>
      <c r="AZP135" s="99"/>
      <c r="AZQ135" s="99"/>
      <c r="AZR135" s="99"/>
      <c r="AZS135" s="99"/>
      <c r="AZT135" s="99"/>
      <c r="AZU135" s="99"/>
      <c r="AZV135" s="99"/>
      <c r="AZW135" s="99"/>
      <c r="AZX135" s="99"/>
      <c r="AZY135" s="99"/>
      <c r="AZZ135" s="99"/>
      <c r="BAA135" s="99"/>
      <c r="BAB135" s="99"/>
      <c r="BAC135" s="99"/>
      <c r="BAD135" s="99"/>
      <c r="BAE135" s="99"/>
      <c r="BAF135" s="99"/>
      <c r="BAG135" s="99"/>
      <c r="BAH135" s="99"/>
      <c r="BAI135" s="99"/>
      <c r="BAJ135" s="99"/>
      <c r="BAK135" s="99"/>
      <c r="BAL135" s="99"/>
      <c r="BAM135" s="99"/>
      <c r="BAN135" s="99"/>
      <c r="BAO135" s="99"/>
      <c r="BAP135" s="99"/>
      <c r="BAQ135" s="99"/>
      <c r="BAR135" s="99"/>
      <c r="BAS135" s="99"/>
      <c r="BAT135" s="99"/>
      <c r="BAU135" s="99"/>
      <c r="BAV135" s="99"/>
      <c r="BAW135" s="99"/>
      <c r="BAX135" s="99"/>
      <c r="BAY135" s="99"/>
      <c r="BAZ135" s="99"/>
      <c r="BBA135" s="99"/>
      <c r="BBB135" s="99"/>
      <c r="BBC135" s="99"/>
      <c r="BBD135" s="99"/>
      <c r="BBE135" s="99"/>
      <c r="BBF135" s="99"/>
      <c r="BBG135" s="99"/>
      <c r="BBH135" s="99"/>
      <c r="BBI135" s="99"/>
      <c r="BBJ135" s="99"/>
      <c r="BBK135" s="99"/>
      <c r="BBL135" s="99"/>
      <c r="BBM135" s="99"/>
      <c r="BBN135" s="99"/>
      <c r="BBO135" s="99"/>
      <c r="BBP135" s="99"/>
      <c r="BBQ135" s="99"/>
      <c r="BBR135" s="99"/>
      <c r="BBS135" s="99"/>
      <c r="BBT135" s="99"/>
      <c r="BBU135" s="99"/>
      <c r="BBV135" s="99"/>
      <c r="BBW135" s="99"/>
      <c r="BBX135" s="99"/>
      <c r="BBY135" s="99"/>
      <c r="BBZ135" s="99"/>
      <c r="BCA135" s="99"/>
      <c r="BCB135" s="99"/>
      <c r="BCC135" s="99"/>
      <c r="BCD135" s="99"/>
      <c r="BCE135" s="99"/>
      <c r="BCF135" s="99"/>
      <c r="BCG135" s="99"/>
      <c r="BCH135" s="99"/>
      <c r="BCI135" s="99"/>
      <c r="BCJ135" s="99"/>
      <c r="BCK135" s="99"/>
      <c r="BCL135" s="99"/>
      <c r="BCM135" s="99"/>
      <c r="BCN135" s="99"/>
      <c r="BCO135" s="99"/>
      <c r="BCP135" s="99"/>
      <c r="BCQ135" s="99"/>
      <c r="BCR135" s="99"/>
      <c r="BCS135" s="99"/>
      <c r="BCT135" s="99"/>
      <c r="BCU135" s="99"/>
      <c r="BCV135" s="99"/>
      <c r="BCW135" s="99"/>
      <c r="BCX135" s="99"/>
      <c r="BCY135" s="99"/>
      <c r="BCZ135" s="99"/>
      <c r="BDA135" s="99"/>
      <c r="BDB135" s="99"/>
      <c r="BDC135" s="99"/>
      <c r="BDD135" s="99"/>
      <c r="BDE135" s="99"/>
      <c r="BDF135" s="99"/>
      <c r="BDG135" s="99"/>
      <c r="BDH135" s="99"/>
      <c r="BDI135" s="99"/>
      <c r="BDJ135" s="99"/>
      <c r="BDK135" s="99"/>
      <c r="BDL135" s="99"/>
      <c r="BDM135" s="99"/>
      <c r="BDN135" s="99"/>
      <c r="BDO135" s="99"/>
      <c r="BDP135" s="99"/>
      <c r="BDQ135" s="99"/>
      <c r="BDR135" s="99"/>
      <c r="BDS135" s="99"/>
      <c r="BDT135" s="99"/>
      <c r="BDU135" s="99"/>
      <c r="BDV135" s="99"/>
      <c r="BDW135" s="99"/>
      <c r="BDX135" s="99"/>
      <c r="BDY135" s="99"/>
      <c r="BDZ135" s="99"/>
      <c r="BEA135" s="99"/>
      <c r="BEB135" s="99"/>
      <c r="BEC135" s="99"/>
      <c r="BED135" s="99"/>
      <c r="BEE135" s="99"/>
      <c r="BEF135" s="99"/>
      <c r="BEG135" s="99"/>
      <c r="BEH135" s="99"/>
      <c r="BEI135" s="99"/>
      <c r="BEJ135" s="99"/>
      <c r="BEK135" s="99"/>
      <c r="BEL135" s="99"/>
      <c r="BEM135" s="99"/>
      <c r="BEN135" s="99"/>
      <c r="BEO135" s="99"/>
      <c r="BEP135" s="99"/>
      <c r="BEQ135" s="99"/>
      <c r="BER135" s="99"/>
      <c r="BES135" s="99"/>
      <c r="BET135" s="99"/>
      <c r="BEU135" s="99"/>
      <c r="BEV135" s="99"/>
      <c r="BEW135" s="99"/>
      <c r="BEX135" s="99"/>
      <c r="BEY135" s="99"/>
      <c r="BEZ135" s="99"/>
      <c r="BFA135" s="99"/>
      <c r="BFB135" s="99"/>
      <c r="BFC135" s="99"/>
      <c r="BFD135" s="99"/>
      <c r="BFE135" s="99"/>
      <c r="BFF135" s="99"/>
      <c r="BFG135" s="99"/>
      <c r="BFH135" s="99"/>
      <c r="BFI135" s="99"/>
      <c r="BFJ135" s="99"/>
      <c r="BFK135" s="99"/>
      <c r="BFL135" s="99"/>
      <c r="BFM135" s="99"/>
      <c r="BFN135" s="99"/>
      <c r="BFO135" s="99"/>
      <c r="BFP135" s="99"/>
      <c r="BFQ135" s="99"/>
      <c r="BFR135" s="99"/>
      <c r="BFS135" s="99"/>
      <c r="BFT135" s="99"/>
      <c r="BFU135" s="99"/>
      <c r="BFV135" s="99"/>
      <c r="BFW135" s="99"/>
      <c r="BFX135" s="99"/>
      <c r="BFY135" s="99"/>
      <c r="BFZ135" s="99"/>
      <c r="BGA135" s="99"/>
      <c r="BGB135" s="99"/>
      <c r="BGC135" s="99"/>
      <c r="BGD135" s="99"/>
      <c r="BGE135" s="99"/>
      <c r="BGF135" s="99"/>
      <c r="BGG135" s="99"/>
      <c r="BGH135" s="99"/>
      <c r="BGI135" s="99"/>
      <c r="BGJ135" s="99"/>
      <c r="BGK135" s="99"/>
      <c r="BGL135" s="99"/>
      <c r="BGM135" s="99"/>
      <c r="BGN135" s="99"/>
      <c r="BGO135" s="99"/>
      <c r="BGP135" s="99"/>
      <c r="BGQ135" s="99"/>
      <c r="BGR135" s="99"/>
      <c r="BGS135" s="99"/>
      <c r="BGT135" s="99"/>
      <c r="BGU135" s="99"/>
      <c r="BGV135" s="99"/>
      <c r="BGW135" s="99"/>
      <c r="BGX135" s="99"/>
      <c r="BGY135" s="99"/>
      <c r="BGZ135" s="99"/>
      <c r="BHA135" s="99"/>
      <c r="BHB135" s="99"/>
      <c r="BHC135" s="99"/>
      <c r="BHD135" s="99"/>
      <c r="BHE135" s="99"/>
      <c r="BHF135" s="99"/>
      <c r="BHG135" s="99"/>
      <c r="BHH135" s="99"/>
      <c r="BHI135" s="99"/>
      <c r="BHJ135" s="99"/>
      <c r="BHK135" s="99"/>
      <c r="BHL135" s="99"/>
      <c r="BHM135" s="99"/>
      <c r="BHN135" s="99"/>
      <c r="BHO135" s="99"/>
      <c r="BHP135" s="99"/>
      <c r="BHQ135" s="99"/>
      <c r="BHR135" s="99"/>
      <c r="BHS135" s="99"/>
      <c r="BHT135" s="99"/>
      <c r="BHU135" s="99"/>
      <c r="BHV135" s="99"/>
      <c r="BHW135" s="99"/>
      <c r="BHX135" s="99"/>
      <c r="BHY135" s="99"/>
      <c r="BHZ135" s="99"/>
      <c r="BIA135" s="99"/>
      <c r="BIB135" s="99"/>
      <c r="BIC135" s="99"/>
      <c r="BID135" s="99"/>
      <c r="BIE135" s="99"/>
      <c r="BIF135" s="99"/>
      <c r="BIG135" s="99"/>
      <c r="BIH135" s="99"/>
      <c r="BII135" s="99"/>
      <c r="BIJ135" s="99"/>
      <c r="BIK135" s="99"/>
      <c r="BIL135" s="99"/>
      <c r="BIM135" s="99"/>
      <c r="BIN135" s="99"/>
      <c r="BIO135" s="99"/>
      <c r="BIP135" s="99"/>
      <c r="BIQ135" s="99"/>
      <c r="BIR135" s="99"/>
      <c r="BIS135" s="99"/>
      <c r="BIT135" s="99"/>
      <c r="BIU135" s="99"/>
      <c r="BIV135" s="99"/>
      <c r="BIW135" s="99"/>
      <c r="BIX135" s="99"/>
      <c r="BIY135" s="99"/>
      <c r="BIZ135" s="99"/>
      <c r="BJA135" s="99"/>
      <c r="BJB135" s="99"/>
      <c r="BJC135" s="99"/>
      <c r="BJD135" s="99"/>
      <c r="BJE135" s="99"/>
      <c r="BJF135" s="99"/>
      <c r="BJG135" s="99"/>
      <c r="BJH135" s="99"/>
      <c r="BJI135" s="99"/>
      <c r="BJJ135" s="99"/>
      <c r="BJK135" s="99"/>
      <c r="BJL135" s="99"/>
      <c r="BJM135" s="99"/>
      <c r="BJN135" s="99"/>
      <c r="BJO135" s="99"/>
      <c r="BJP135" s="99"/>
      <c r="BJQ135" s="99"/>
      <c r="BJR135" s="99"/>
      <c r="BJS135" s="99"/>
      <c r="BJT135" s="99"/>
      <c r="BJU135" s="99"/>
      <c r="BJV135" s="99"/>
      <c r="BJW135" s="99"/>
      <c r="BJX135" s="99"/>
      <c r="BJY135" s="99"/>
      <c r="BJZ135" s="99"/>
      <c r="BKA135" s="99"/>
      <c r="BKB135" s="99"/>
      <c r="BKC135" s="99"/>
      <c r="BKD135" s="99"/>
      <c r="BKE135" s="99"/>
      <c r="BKF135" s="99"/>
      <c r="BKG135" s="99"/>
      <c r="BKH135" s="99"/>
      <c r="BKI135" s="99"/>
      <c r="BKJ135" s="99"/>
      <c r="BKK135" s="99"/>
      <c r="BKL135" s="99"/>
      <c r="BKM135" s="99"/>
      <c r="BKN135" s="99"/>
      <c r="BKO135" s="99"/>
      <c r="BKP135" s="99"/>
      <c r="BKQ135" s="99"/>
      <c r="BKR135" s="99"/>
      <c r="BKS135" s="99"/>
      <c r="BKT135" s="99"/>
      <c r="BKU135" s="99"/>
      <c r="BKV135" s="99"/>
      <c r="BKW135" s="99"/>
      <c r="BKX135" s="99"/>
      <c r="BKY135" s="99"/>
      <c r="BKZ135" s="99"/>
      <c r="BLA135" s="99"/>
      <c r="BLB135" s="99"/>
      <c r="BLC135" s="99"/>
      <c r="BLD135" s="99"/>
      <c r="BLE135" s="99"/>
      <c r="BLF135" s="99"/>
      <c r="BLG135" s="99"/>
      <c r="BLH135" s="99"/>
      <c r="BLI135" s="99"/>
      <c r="BLJ135" s="99"/>
      <c r="BLK135" s="99"/>
      <c r="BLL135" s="99"/>
      <c r="BLM135" s="99"/>
      <c r="BLN135" s="99"/>
      <c r="BLO135" s="99"/>
      <c r="BLP135" s="99"/>
      <c r="BLQ135" s="99"/>
      <c r="BLR135" s="99"/>
      <c r="BLS135" s="99"/>
      <c r="BLT135" s="99"/>
      <c r="BLU135" s="99"/>
      <c r="BLV135" s="99"/>
      <c r="BLW135" s="99"/>
      <c r="BLX135" s="99"/>
      <c r="BLY135" s="99"/>
      <c r="BLZ135" s="99"/>
      <c r="BMA135" s="99"/>
      <c r="BMB135" s="99"/>
      <c r="BMC135" s="99"/>
      <c r="BMD135" s="99"/>
      <c r="BME135" s="99"/>
      <c r="BMF135" s="99"/>
      <c r="BMG135" s="99"/>
      <c r="BMH135" s="99"/>
      <c r="BMI135" s="99"/>
      <c r="BMJ135" s="99"/>
      <c r="BMK135" s="99"/>
      <c r="BML135" s="99"/>
      <c r="BMM135" s="99"/>
      <c r="BMN135" s="99"/>
      <c r="BMO135" s="99"/>
      <c r="BMP135" s="99"/>
      <c r="BMQ135" s="99"/>
      <c r="BMR135" s="99"/>
      <c r="BMS135" s="99"/>
      <c r="BMT135" s="99"/>
      <c r="BMU135" s="99"/>
      <c r="BMV135" s="99"/>
      <c r="BMW135" s="99"/>
      <c r="BMX135" s="99"/>
      <c r="BMY135" s="99"/>
      <c r="BMZ135" s="99"/>
      <c r="BNA135" s="99"/>
      <c r="BNB135" s="99"/>
      <c r="BNC135" s="99"/>
      <c r="BND135" s="99"/>
      <c r="BNE135" s="99"/>
      <c r="BNF135" s="99"/>
      <c r="BNG135" s="99"/>
      <c r="BNH135" s="99"/>
      <c r="BNI135" s="99"/>
      <c r="BNJ135" s="99"/>
      <c r="BNK135" s="99"/>
      <c r="BNL135" s="99"/>
      <c r="BNM135" s="99"/>
      <c r="BNN135" s="99"/>
      <c r="BNO135" s="99"/>
      <c r="BNP135" s="99"/>
      <c r="BNQ135" s="99"/>
      <c r="BNR135" s="99"/>
      <c r="BNS135" s="99"/>
      <c r="BNT135" s="99"/>
      <c r="BNU135" s="99"/>
      <c r="BNV135" s="99"/>
      <c r="BNW135" s="99"/>
      <c r="BNX135" s="99"/>
      <c r="BNY135" s="99"/>
      <c r="BNZ135" s="99"/>
      <c r="BOA135" s="99"/>
      <c r="BOB135" s="99"/>
      <c r="BOC135" s="99"/>
      <c r="BOD135" s="99"/>
      <c r="BOE135" s="99"/>
      <c r="BOF135" s="99"/>
      <c r="BOG135" s="99"/>
      <c r="BOH135" s="99"/>
      <c r="BOI135" s="99"/>
      <c r="BOJ135" s="99"/>
      <c r="BOK135" s="99"/>
      <c r="BOL135" s="99"/>
      <c r="BOM135" s="99"/>
      <c r="BON135" s="99"/>
      <c r="BOO135" s="99"/>
      <c r="BOP135" s="99"/>
      <c r="BOQ135" s="99"/>
      <c r="BOR135" s="99"/>
      <c r="BOS135" s="99"/>
      <c r="BOT135" s="99"/>
      <c r="BOU135" s="99"/>
      <c r="BOV135" s="99"/>
      <c r="BOW135" s="99"/>
      <c r="BOX135" s="99"/>
      <c r="BOY135" s="99"/>
      <c r="BOZ135" s="99"/>
      <c r="BPA135" s="99"/>
      <c r="BPB135" s="99"/>
      <c r="BPC135" s="99"/>
      <c r="BPD135" s="99"/>
      <c r="BPE135" s="99"/>
      <c r="BPF135" s="99"/>
      <c r="BPG135" s="99"/>
      <c r="BPH135" s="99"/>
      <c r="BPI135" s="99"/>
      <c r="BPJ135" s="99"/>
      <c r="BPK135" s="99"/>
      <c r="BPL135" s="99"/>
      <c r="BPM135" s="99"/>
      <c r="BPN135" s="99"/>
      <c r="BPO135" s="99"/>
      <c r="BPP135" s="99"/>
      <c r="BPQ135" s="99"/>
      <c r="BPR135" s="99"/>
      <c r="BPS135" s="99"/>
      <c r="BPT135" s="99"/>
      <c r="BPU135" s="99"/>
      <c r="BPV135" s="99"/>
      <c r="BPW135" s="99"/>
      <c r="BPX135" s="99"/>
      <c r="BPY135" s="99"/>
      <c r="BPZ135" s="99"/>
      <c r="BQA135" s="99"/>
      <c r="BQB135" s="99"/>
      <c r="BQC135" s="99"/>
      <c r="BQD135" s="99"/>
      <c r="BQE135" s="99"/>
      <c r="BQF135" s="99"/>
      <c r="BQG135" s="99"/>
      <c r="BQH135" s="99"/>
      <c r="BQI135" s="99"/>
      <c r="BQJ135" s="99"/>
      <c r="BQK135" s="99"/>
      <c r="BQL135" s="99"/>
      <c r="BQM135" s="99"/>
      <c r="BQN135" s="99"/>
      <c r="BQO135" s="99"/>
      <c r="BQP135" s="99"/>
      <c r="BQQ135" s="99"/>
      <c r="BQR135" s="99"/>
      <c r="BQS135" s="99"/>
      <c r="BQT135" s="99"/>
      <c r="BQU135" s="99"/>
      <c r="BQV135" s="99"/>
      <c r="BQW135" s="99"/>
      <c r="BQX135" s="99"/>
      <c r="BQY135" s="99"/>
      <c r="BQZ135" s="99"/>
      <c r="BRA135" s="99"/>
      <c r="BRB135" s="99"/>
      <c r="BRC135" s="99"/>
      <c r="BRD135" s="99"/>
      <c r="BRE135" s="99"/>
      <c r="BRF135" s="99"/>
      <c r="BRG135" s="99"/>
      <c r="BRH135" s="99"/>
      <c r="BRI135" s="99"/>
      <c r="BRJ135" s="99"/>
      <c r="BRK135" s="99"/>
      <c r="BRL135" s="99"/>
      <c r="BRM135" s="99"/>
      <c r="BRN135" s="99"/>
      <c r="BRO135" s="99"/>
      <c r="BRP135" s="99"/>
      <c r="BRQ135" s="99"/>
      <c r="BRR135" s="99"/>
      <c r="BRS135" s="99"/>
      <c r="BRT135" s="99"/>
      <c r="BRU135" s="99"/>
      <c r="BRV135" s="99"/>
      <c r="BRW135" s="99"/>
      <c r="BRX135" s="99"/>
      <c r="BRY135" s="99"/>
      <c r="BRZ135" s="99"/>
      <c r="BSA135" s="99"/>
      <c r="BSB135" s="99"/>
      <c r="BSC135" s="99"/>
      <c r="BSD135" s="99"/>
      <c r="BSE135" s="99"/>
      <c r="BSF135" s="99"/>
      <c r="BSG135" s="99"/>
      <c r="BSH135" s="99"/>
      <c r="BSI135" s="99"/>
      <c r="BSJ135" s="99"/>
      <c r="BSK135" s="99"/>
      <c r="BSL135" s="99"/>
      <c r="BSM135" s="99"/>
      <c r="BSN135" s="99"/>
      <c r="BSO135" s="99"/>
      <c r="BSP135" s="99"/>
      <c r="BSQ135" s="99"/>
      <c r="BSR135" s="99"/>
      <c r="BSS135" s="99"/>
      <c r="BST135" s="99"/>
      <c r="BSU135" s="99"/>
      <c r="BSV135" s="99"/>
      <c r="BSW135" s="99"/>
      <c r="BSX135" s="99"/>
      <c r="BSY135" s="99"/>
      <c r="BSZ135" s="99"/>
      <c r="BTA135" s="99"/>
      <c r="BTB135" s="99"/>
      <c r="BTC135" s="99"/>
      <c r="BTD135" s="99"/>
      <c r="BTE135" s="99"/>
      <c r="BTF135" s="99"/>
      <c r="BTG135" s="99"/>
      <c r="BTH135" s="99"/>
      <c r="BTI135" s="99"/>
      <c r="BTJ135" s="99"/>
      <c r="BTK135" s="99"/>
      <c r="BTL135" s="99"/>
      <c r="BTM135" s="99"/>
      <c r="BTN135" s="99"/>
      <c r="BTO135" s="99"/>
      <c r="BTP135" s="99"/>
      <c r="BTQ135" s="99"/>
      <c r="BTR135" s="99"/>
      <c r="BTS135" s="99"/>
      <c r="BTT135" s="99"/>
      <c r="BTU135" s="99"/>
      <c r="BTV135" s="99"/>
      <c r="BTW135" s="99"/>
      <c r="BTX135" s="99"/>
      <c r="BTY135" s="99"/>
      <c r="BTZ135" s="99"/>
      <c r="BUA135" s="99"/>
      <c r="BUB135" s="99"/>
      <c r="BUC135" s="99"/>
      <c r="BUD135" s="99"/>
      <c r="BUE135" s="99"/>
      <c r="BUF135" s="99"/>
      <c r="BUG135" s="99"/>
      <c r="BUH135" s="99"/>
      <c r="BUI135" s="99"/>
      <c r="BUJ135" s="99"/>
      <c r="BUK135" s="99"/>
      <c r="BUL135" s="99"/>
      <c r="BUM135" s="99"/>
      <c r="BUN135" s="99"/>
      <c r="BUO135" s="99"/>
      <c r="BUP135" s="99"/>
      <c r="BUQ135" s="99"/>
      <c r="BUR135" s="99"/>
      <c r="BUS135" s="99"/>
      <c r="BUT135" s="99"/>
      <c r="BUU135" s="99"/>
      <c r="BUV135" s="99"/>
      <c r="BUW135" s="99"/>
      <c r="BUX135" s="99"/>
      <c r="BUY135" s="99"/>
      <c r="BUZ135" s="99"/>
      <c r="BVA135" s="99"/>
      <c r="BVB135" s="99"/>
      <c r="BVC135" s="99"/>
      <c r="BVD135" s="99"/>
      <c r="BVE135" s="99"/>
      <c r="BVF135" s="99"/>
      <c r="BVG135" s="99"/>
      <c r="BVH135" s="99"/>
      <c r="BVI135" s="99"/>
      <c r="BVJ135" s="99"/>
      <c r="BVK135" s="99"/>
      <c r="BVL135" s="99"/>
      <c r="BVM135" s="99"/>
      <c r="BVN135" s="99"/>
      <c r="BVO135" s="99"/>
      <c r="BVP135" s="99"/>
      <c r="BVQ135" s="99"/>
      <c r="BVR135" s="99"/>
      <c r="BVS135" s="99"/>
      <c r="BVT135" s="99"/>
      <c r="BVU135" s="99"/>
      <c r="BVV135" s="99"/>
      <c r="BVW135" s="99"/>
      <c r="BVX135" s="99"/>
      <c r="BVY135" s="99"/>
      <c r="BVZ135" s="99"/>
      <c r="BWA135" s="99"/>
      <c r="BWB135" s="99"/>
      <c r="BWC135" s="99"/>
      <c r="BWD135" s="99"/>
      <c r="BWE135" s="99"/>
      <c r="BWF135" s="99"/>
      <c r="BWG135" s="99"/>
      <c r="BWH135" s="99"/>
      <c r="BWI135" s="99"/>
      <c r="BWJ135" s="99"/>
      <c r="BWK135" s="99"/>
      <c r="BWL135" s="99"/>
      <c r="BWM135" s="99"/>
      <c r="BWN135" s="99"/>
      <c r="BWO135" s="99"/>
      <c r="BWP135" s="99"/>
      <c r="BWQ135" s="99"/>
      <c r="BWR135" s="99"/>
      <c r="BWS135" s="99"/>
      <c r="BWT135" s="99"/>
      <c r="BWU135" s="99"/>
      <c r="BWV135" s="99"/>
      <c r="BWW135" s="99"/>
      <c r="BWX135" s="99"/>
      <c r="BWY135" s="99"/>
      <c r="BWZ135" s="99"/>
      <c r="BXA135" s="99"/>
      <c r="BXB135" s="99"/>
      <c r="BXC135" s="99"/>
      <c r="BXD135" s="99"/>
      <c r="BXE135" s="99"/>
      <c r="BXF135" s="99"/>
      <c r="BXG135" s="99"/>
      <c r="BXH135" s="99"/>
      <c r="BXI135" s="99"/>
      <c r="BXJ135" s="99"/>
      <c r="BXK135" s="99"/>
      <c r="BXL135" s="99"/>
      <c r="BXM135" s="99"/>
      <c r="BXN135" s="99"/>
      <c r="BXO135" s="99"/>
      <c r="BXP135" s="99"/>
      <c r="BXQ135" s="99"/>
      <c r="BXR135" s="99"/>
      <c r="BXS135" s="99"/>
      <c r="BXT135" s="99"/>
      <c r="BXU135" s="99"/>
      <c r="BXV135" s="99"/>
      <c r="BXW135" s="99"/>
      <c r="BXX135" s="99"/>
      <c r="BXY135" s="99"/>
      <c r="BXZ135" s="99"/>
      <c r="BYA135" s="99"/>
      <c r="BYB135" s="99"/>
      <c r="BYC135" s="99"/>
      <c r="BYD135" s="99"/>
      <c r="BYE135" s="99"/>
      <c r="BYF135" s="99"/>
      <c r="BYG135" s="99"/>
      <c r="BYH135" s="99"/>
      <c r="BYI135" s="99"/>
      <c r="BYJ135" s="99"/>
      <c r="BYK135" s="99"/>
      <c r="BYL135" s="99"/>
      <c r="BYM135" s="99"/>
      <c r="BYN135" s="99"/>
      <c r="BYO135" s="99"/>
      <c r="BYP135" s="99"/>
      <c r="BYQ135" s="99"/>
      <c r="BYR135" s="99"/>
      <c r="BYS135" s="99"/>
      <c r="BYT135" s="99"/>
      <c r="BYU135" s="99"/>
      <c r="BYV135" s="99"/>
      <c r="BYW135" s="99"/>
      <c r="BYX135" s="99"/>
      <c r="BYY135" s="99"/>
      <c r="BYZ135" s="99"/>
      <c r="BZA135" s="99"/>
      <c r="BZB135" s="99"/>
      <c r="BZC135" s="99"/>
      <c r="BZD135" s="99"/>
      <c r="BZE135" s="99"/>
      <c r="BZF135" s="99"/>
      <c r="BZG135" s="99"/>
      <c r="BZH135" s="99"/>
      <c r="BZI135" s="99"/>
      <c r="BZJ135" s="99"/>
      <c r="BZK135" s="99"/>
      <c r="BZL135" s="99"/>
      <c r="BZM135" s="99"/>
      <c r="BZN135" s="99"/>
      <c r="BZO135" s="99"/>
      <c r="BZP135" s="99"/>
      <c r="BZQ135" s="99"/>
      <c r="BZR135" s="99"/>
      <c r="BZS135" s="99"/>
      <c r="BZT135" s="99"/>
      <c r="BZU135" s="99"/>
      <c r="BZV135" s="99"/>
      <c r="BZW135" s="99"/>
      <c r="BZX135" s="99"/>
      <c r="BZY135" s="99"/>
      <c r="BZZ135" s="99"/>
      <c r="CAA135" s="99"/>
      <c r="CAB135" s="99"/>
      <c r="CAC135" s="99"/>
      <c r="CAD135" s="99"/>
      <c r="CAE135" s="99"/>
      <c r="CAF135" s="99"/>
      <c r="CAG135" s="99"/>
      <c r="CAH135" s="99"/>
      <c r="CAI135" s="99"/>
      <c r="CAJ135" s="99"/>
      <c r="CAK135" s="99"/>
      <c r="CAL135" s="99"/>
      <c r="CAM135" s="99"/>
      <c r="CAN135" s="99"/>
      <c r="CAO135" s="99"/>
      <c r="CAP135" s="99"/>
      <c r="CAQ135" s="99"/>
      <c r="CAR135" s="99"/>
      <c r="CAS135" s="99"/>
      <c r="CAT135" s="99"/>
      <c r="CAU135" s="99"/>
      <c r="CAV135" s="99"/>
      <c r="CAW135" s="99"/>
      <c r="CAX135" s="99"/>
      <c r="CAY135" s="99"/>
      <c r="CAZ135" s="99"/>
      <c r="CBA135" s="99"/>
      <c r="CBB135" s="99"/>
      <c r="CBC135" s="99"/>
      <c r="CBD135" s="99"/>
      <c r="CBE135" s="99"/>
      <c r="CBF135" s="99"/>
      <c r="CBG135" s="99"/>
      <c r="CBH135" s="99"/>
      <c r="CBI135" s="99"/>
      <c r="CBJ135" s="99"/>
      <c r="CBK135" s="99"/>
      <c r="CBL135" s="99"/>
      <c r="CBM135" s="99"/>
      <c r="CBN135" s="99"/>
      <c r="CBO135" s="99"/>
      <c r="CBP135" s="99"/>
      <c r="CBQ135" s="99"/>
      <c r="CBR135" s="99"/>
      <c r="CBS135" s="99"/>
      <c r="CBT135" s="99"/>
      <c r="CBU135" s="99"/>
      <c r="CBV135" s="99"/>
      <c r="CBW135" s="99"/>
      <c r="CBX135" s="99"/>
      <c r="CBY135" s="99"/>
      <c r="CBZ135" s="99"/>
      <c r="CCA135" s="99"/>
      <c r="CCB135" s="99"/>
      <c r="CCC135" s="99"/>
      <c r="CCD135" s="99"/>
      <c r="CCE135" s="99"/>
      <c r="CCF135" s="99"/>
      <c r="CCG135" s="99"/>
      <c r="CCH135" s="99"/>
      <c r="CCI135" s="99"/>
      <c r="CCJ135" s="99"/>
      <c r="CCK135" s="99"/>
      <c r="CCL135" s="99"/>
      <c r="CCM135" s="99"/>
      <c r="CCN135" s="99"/>
      <c r="CCO135" s="99"/>
      <c r="CCP135" s="99"/>
      <c r="CCQ135" s="99"/>
      <c r="CCR135" s="99"/>
      <c r="CCS135" s="99"/>
      <c r="CCT135" s="99"/>
      <c r="CCU135" s="99"/>
      <c r="CCV135" s="99"/>
      <c r="CCW135" s="99"/>
      <c r="CCX135" s="99"/>
      <c r="CCY135" s="99"/>
      <c r="CCZ135" s="99"/>
      <c r="CDA135" s="99"/>
      <c r="CDB135" s="99"/>
      <c r="CDC135" s="99"/>
      <c r="CDD135" s="99"/>
      <c r="CDE135" s="99"/>
      <c r="CDF135" s="99"/>
      <c r="CDG135" s="99"/>
      <c r="CDH135" s="99"/>
      <c r="CDI135" s="99"/>
      <c r="CDJ135" s="99"/>
      <c r="CDK135" s="99"/>
      <c r="CDL135" s="99"/>
      <c r="CDM135" s="99"/>
      <c r="CDN135" s="99"/>
      <c r="CDO135" s="99"/>
      <c r="CDP135" s="99"/>
      <c r="CDQ135" s="99"/>
      <c r="CDR135" s="99"/>
      <c r="CDS135" s="99"/>
      <c r="CDT135" s="99"/>
      <c r="CDU135" s="99"/>
      <c r="CDV135" s="99"/>
      <c r="CDW135" s="99"/>
      <c r="CDX135" s="99"/>
      <c r="CDY135" s="99"/>
      <c r="CDZ135" s="99"/>
      <c r="CEA135" s="99"/>
      <c r="CEB135" s="99"/>
      <c r="CEC135" s="99"/>
      <c r="CED135" s="99"/>
      <c r="CEE135" s="99"/>
      <c r="CEF135" s="99"/>
      <c r="CEG135" s="99"/>
      <c r="CEH135" s="99"/>
      <c r="CEI135" s="99"/>
      <c r="CEJ135" s="99"/>
      <c r="CEK135" s="99"/>
      <c r="CEL135" s="99"/>
      <c r="CEM135" s="99"/>
      <c r="CEN135" s="99"/>
      <c r="CEO135" s="99"/>
      <c r="CEP135" s="99"/>
      <c r="CEQ135" s="99"/>
      <c r="CER135" s="99"/>
      <c r="CES135" s="99"/>
      <c r="CET135" s="99"/>
      <c r="CEU135" s="99"/>
      <c r="CEV135" s="99"/>
      <c r="CEW135" s="99"/>
      <c r="CEX135" s="99"/>
      <c r="CEY135" s="99"/>
      <c r="CEZ135" s="99"/>
      <c r="CFA135" s="99"/>
      <c r="CFB135" s="99"/>
      <c r="CFC135" s="99"/>
      <c r="CFD135" s="99"/>
      <c r="CFE135" s="99"/>
      <c r="CFF135" s="99"/>
      <c r="CFG135" s="99"/>
      <c r="CFH135" s="99"/>
      <c r="CFI135" s="99"/>
      <c r="CFJ135" s="99"/>
      <c r="CFK135" s="99"/>
      <c r="CFL135" s="99"/>
      <c r="CFM135" s="99"/>
      <c r="CFN135" s="99"/>
      <c r="CFO135" s="99"/>
      <c r="CFP135" s="99"/>
      <c r="CFQ135" s="99"/>
      <c r="CFR135" s="99"/>
      <c r="CFS135" s="99"/>
      <c r="CFT135" s="99"/>
      <c r="CFU135" s="99"/>
      <c r="CFV135" s="99"/>
      <c r="CFW135" s="99"/>
      <c r="CFX135" s="99"/>
      <c r="CFY135" s="99"/>
      <c r="CFZ135" s="99"/>
      <c r="CGA135" s="99"/>
      <c r="CGB135" s="99"/>
      <c r="CGC135" s="99"/>
      <c r="CGD135" s="99"/>
      <c r="CGE135" s="99"/>
      <c r="CGF135" s="99"/>
      <c r="CGG135" s="99"/>
      <c r="CGH135" s="99"/>
      <c r="CGI135" s="99"/>
      <c r="CGJ135" s="99"/>
      <c r="CGK135" s="99"/>
      <c r="CGL135" s="99"/>
      <c r="CGM135" s="99"/>
      <c r="CGN135" s="99"/>
      <c r="CGO135" s="99"/>
      <c r="CGP135" s="99"/>
      <c r="CGQ135" s="99"/>
      <c r="CGR135" s="99"/>
      <c r="CGS135" s="99"/>
      <c r="CGT135" s="99"/>
      <c r="CGU135" s="99"/>
      <c r="CGV135" s="99"/>
      <c r="CGW135" s="99"/>
      <c r="CGX135" s="99"/>
      <c r="CGY135" s="99"/>
      <c r="CGZ135" s="99"/>
      <c r="CHA135" s="99"/>
      <c r="CHB135" s="99"/>
      <c r="CHC135" s="99"/>
      <c r="CHD135" s="99"/>
      <c r="CHE135" s="99"/>
      <c r="CHF135" s="99"/>
      <c r="CHG135" s="99"/>
      <c r="CHH135" s="99"/>
      <c r="CHI135" s="99"/>
      <c r="CHJ135" s="99"/>
      <c r="CHK135" s="99"/>
      <c r="CHL135" s="99"/>
      <c r="CHM135" s="99"/>
      <c r="CHN135" s="99"/>
      <c r="CHO135" s="99"/>
      <c r="CHP135" s="99"/>
      <c r="CHQ135" s="99"/>
      <c r="CHR135" s="99"/>
      <c r="CHS135" s="99"/>
      <c r="CHT135" s="99"/>
      <c r="CHU135" s="99"/>
      <c r="CHV135" s="99"/>
      <c r="CHW135" s="99"/>
      <c r="CHX135" s="99"/>
      <c r="CHY135" s="99"/>
      <c r="CHZ135" s="99"/>
      <c r="CIA135" s="99"/>
      <c r="CIB135" s="99"/>
      <c r="CIC135" s="99"/>
      <c r="CID135" s="99"/>
      <c r="CIE135" s="99"/>
      <c r="CIF135" s="99"/>
      <c r="CIG135" s="99"/>
      <c r="CIH135" s="99"/>
      <c r="CII135" s="99"/>
      <c r="CIJ135" s="99"/>
      <c r="CIK135" s="99"/>
      <c r="CIL135" s="99"/>
      <c r="CIM135" s="99"/>
      <c r="CIN135" s="99"/>
      <c r="CIO135" s="99"/>
      <c r="CIP135" s="99"/>
      <c r="CIQ135" s="99"/>
      <c r="CIR135" s="99"/>
      <c r="CIS135" s="99"/>
      <c r="CIT135" s="99"/>
      <c r="CIU135" s="99"/>
      <c r="CIV135" s="99"/>
      <c r="CIW135" s="99"/>
      <c r="CIX135" s="99"/>
      <c r="CIY135" s="99"/>
      <c r="CIZ135" s="99"/>
      <c r="CJA135" s="99"/>
      <c r="CJB135" s="99"/>
      <c r="CJC135" s="99"/>
      <c r="CJD135" s="99"/>
      <c r="CJE135" s="99"/>
      <c r="CJF135" s="99"/>
      <c r="CJG135" s="99"/>
      <c r="CJH135" s="99"/>
      <c r="CJI135" s="99"/>
      <c r="CJJ135" s="99"/>
      <c r="CJK135" s="99"/>
      <c r="CJL135" s="99"/>
      <c r="CJM135" s="99"/>
      <c r="CJN135" s="99"/>
      <c r="CJO135" s="99"/>
      <c r="CJP135" s="99"/>
      <c r="CJQ135" s="99"/>
      <c r="CJR135" s="99"/>
      <c r="CJS135" s="99"/>
      <c r="CJT135" s="99"/>
      <c r="CJU135" s="99"/>
      <c r="CJV135" s="99"/>
      <c r="CJW135" s="99"/>
      <c r="CJX135" s="99"/>
      <c r="CJY135" s="99"/>
      <c r="CJZ135" s="99"/>
      <c r="CKA135" s="99"/>
      <c r="CKB135" s="99"/>
      <c r="CKC135" s="99"/>
      <c r="CKD135" s="99"/>
      <c r="CKE135" s="99"/>
      <c r="CKF135" s="99"/>
      <c r="CKG135" s="99"/>
      <c r="CKH135" s="99"/>
      <c r="CKI135" s="99"/>
      <c r="CKJ135" s="99"/>
      <c r="CKK135" s="99"/>
      <c r="CKL135" s="99"/>
      <c r="CKM135" s="99"/>
      <c r="CKN135" s="99"/>
      <c r="CKO135" s="99"/>
      <c r="CKP135" s="99"/>
      <c r="CKQ135" s="99"/>
      <c r="CKR135" s="99"/>
      <c r="CKS135" s="99"/>
      <c r="CKT135" s="99"/>
      <c r="CKU135" s="99"/>
      <c r="CKV135" s="99"/>
      <c r="CKW135" s="99"/>
      <c r="CKX135" s="99"/>
      <c r="CKY135" s="99"/>
      <c r="CKZ135" s="99"/>
      <c r="CLA135" s="99"/>
      <c r="CLB135" s="99"/>
      <c r="CLC135" s="99"/>
      <c r="CLD135" s="99"/>
      <c r="CLE135" s="99"/>
      <c r="CLF135" s="99"/>
      <c r="CLG135" s="99"/>
      <c r="CLH135" s="99"/>
      <c r="CLI135" s="99"/>
      <c r="CLJ135" s="99"/>
      <c r="CLK135" s="99"/>
      <c r="CLL135" s="99"/>
      <c r="CLM135" s="99"/>
      <c r="CLN135" s="99"/>
      <c r="CLO135" s="99"/>
      <c r="CLP135" s="99"/>
      <c r="CLQ135" s="99"/>
      <c r="CLR135" s="99"/>
      <c r="CLS135" s="99"/>
      <c r="CLT135" s="99"/>
      <c r="CLU135" s="99"/>
      <c r="CLV135" s="99"/>
      <c r="CLW135" s="99"/>
      <c r="CLX135" s="99"/>
      <c r="CLY135" s="99"/>
      <c r="CLZ135" s="99"/>
      <c r="CMA135" s="99"/>
      <c r="CMB135" s="99"/>
      <c r="CMC135" s="99"/>
      <c r="CMD135" s="99"/>
      <c r="CME135" s="99"/>
      <c r="CMF135" s="99"/>
      <c r="CMG135" s="99"/>
      <c r="CMH135" s="99"/>
      <c r="CMI135" s="99"/>
      <c r="CMJ135" s="99"/>
      <c r="CMK135" s="99"/>
      <c r="CML135" s="99"/>
      <c r="CMM135" s="99"/>
      <c r="CMN135" s="99"/>
      <c r="CMO135" s="99"/>
      <c r="CMP135" s="99"/>
      <c r="CMQ135" s="99"/>
      <c r="CMR135" s="99"/>
      <c r="CMS135" s="99"/>
      <c r="CMT135" s="99"/>
      <c r="CMU135" s="99"/>
      <c r="CMV135" s="99"/>
      <c r="CMW135" s="99"/>
      <c r="CMX135" s="99"/>
      <c r="CMY135" s="99"/>
      <c r="CMZ135" s="99"/>
      <c r="CNA135" s="99"/>
      <c r="CNB135" s="99"/>
      <c r="CNC135" s="99"/>
      <c r="CND135" s="99"/>
      <c r="CNE135" s="99"/>
      <c r="CNF135" s="99"/>
      <c r="CNG135" s="99"/>
      <c r="CNH135" s="99"/>
      <c r="CNI135" s="99"/>
      <c r="CNJ135" s="99"/>
      <c r="CNK135" s="99"/>
      <c r="CNL135" s="99"/>
      <c r="CNM135" s="99"/>
      <c r="CNN135" s="99"/>
      <c r="CNO135" s="99"/>
      <c r="CNP135" s="99"/>
      <c r="CNQ135" s="99"/>
      <c r="CNR135" s="99"/>
      <c r="CNS135" s="99"/>
      <c r="CNT135" s="99"/>
      <c r="CNU135" s="99"/>
      <c r="CNV135" s="99"/>
      <c r="CNW135" s="99"/>
      <c r="CNX135" s="99"/>
      <c r="CNY135" s="99"/>
      <c r="CNZ135" s="99"/>
      <c r="COA135" s="99"/>
      <c r="COB135" s="99"/>
      <c r="COC135" s="99"/>
      <c r="COD135" s="99"/>
      <c r="COE135" s="99"/>
      <c r="COF135" s="99"/>
      <c r="COG135" s="99"/>
      <c r="COH135" s="99"/>
      <c r="COI135" s="99"/>
      <c r="COJ135" s="99"/>
      <c r="COK135" s="99"/>
      <c r="COL135" s="99"/>
      <c r="COM135" s="99"/>
      <c r="CON135" s="99"/>
      <c r="COO135" s="99"/>
      <c r="COP135" s="99"/>
      <c r="COQ135" s="99"/>
      <c r="COR135" s="99"/>
      <c r="COS135" s="99"/>
      <c r="COT135" s="99"/>
      <c r="COU135" s="99"/>
      <c r="COV135" s="99"/>
      <c r="COW135" s="99"/>
      <c r="COX135" s="99"/>
      <c r="COY135" s="99"/>
      <c r="COZ135" s="99"/>
      <c r="CPA135" s="99"/>
      <c r="CPB135" s="99"/>
      <c r="CPC135" s="99"/>
      <c r="CPD135" s="99"/>
      <c r="CPE135" s="99"/>
      <c r="CPF135" s="99"/>
      <c r="CPG135" s="99"/>
      <c r="CPH135" s="99"/>
      <c r="CPI135" s="99"/>
      <c r="CPJ135" s="99"/>
      <c r="CPK135" s="99"/>
      <c r="CPL135" s="99"/>
      <c r="CPM135" s="99"/>
      <c r="CPN135" s="99"/>
      <c r="CPO135" s="99"/>
      <c r="CPP135" s="99"/>
      <c r="CPQ135" s="99"/>
      <c r="CPR135" s="99"/>
      <c r="CPS135" s="99"/>
      <c r="CPT135" s="99"/>
      <c r="CPU135" s="99"/>
      <c r="CPV135" s="99"/>
      <c r="CPW135" s="99"/>
      <c r="CPX135" s="99"/>
      <c r="CPY135" s="99"/>
      <c r="CPZ135" s="99"/>
      <c r="CQA135" s="99"/>
      <c r="CQB135" s="99"/>
      <c r="CQC135" s="99"/>
      <c r="CQD135" s="99"/>
      <c r="CQE135" s="99"/>
      <c r="CQF135" s="99"/>
      <c r="CQG135" s="99"/>
      <c r="CQH135" s="99"/>
      <c r="CQI135" s="99"/>
      <c r="CQJ135" s="99"/>
      <c r="CQK135" s="99"/>
      <c r="CQL135" s="99"/>
      <c r="CQM135" s="99"/>
      <c r="CQN135" s="99"/>
      <c r="CQO135" s="99"/>
      <c r="CQP135" s="99"/>
      <c r="CQQ135" s="99"/>
      <c r="CQR135" s="99"/>
      <c r="CQS135" s="99"/>
      <c r="CQT135" s="99"/>
      <c r="CQU135" s="99"/>
      <c r="CQV135" s="99"/>
      <c r="CQW135" s="99"/>
      <c r="CQX135" s="99"/>
      <c r="CQY135" s="99"/>
      <c r="CQZ135" s="99"/>
      <c r="CRA135" s="99"/>
      <c r="CRB135" s="99"/>
      <c r="CRC135" s="99"/>
      <c r="CRD135" s="99"/>
      <c r="CRE135" s="99"/>
      <c r="CRF135" s="99"/>
      <c r="CRG135" s="99"/>
      <c r="CRH135" s="99"/>
      <c r="CRI135" s="99"/>
      <c r="CRJ135" s="99"/>
      <c r="CRK135" s="99"/>
      <c r="CRL135" s="99"/>
      <c r="CRM135" s="99"/>
      <c r="CRN135" s="99"/>
      <c r="CRO135" s="99"/>
      <c r="CRP135" s="99"/>
      <c r="CRQ135" s="99"/>
      <c r="CRR135" s="99"/>
      <c r="CRS135" s="99"/>
      <c r="CRT135" s="99"/>
      <c r="CRU135" s="99"/>
      <c r="CRV135" s="99"/>
      <c r="CRW135" s="99"/>
      <c r="CRX135" s="99"/>
      <c r="CRY135" s="99"/>
      <c r="CRZ135" s="99"/>
      <c r="CSA135" s="99"/>
      <c r="CSB135" s="99"/>
      <c r="CSC135" s="99"/>
      <c r="CSD135" s="99"/>
      <c r="CSE135" s="99"/>
      <c r="CSF135" s="99"/>
      <c r="CSG135" s="99"/>
      <c r="CSH135" s="99"/>
      <c r="CSI135" s="99"/>
      <c r="CSJ135" s="99"/>
      <c r="CSK135" s="99"/>
      <c r="CSL135" s="99"/>
      <c r="CSM135" s="99"/>
      <c r="CSN135" s="99"/>
      <c r="CSO135" s="99"/>
      <c r="CSP135" s="99"/>
      <c r="CSQ135" s="99"/>
      <c r="CSR135" s="99"/>
      <c r="CSS135" s="99"/>
      <c r="CST135" s="99"/>
      <c r="CSU135" s="99"/>
      <c r="CSV135" s="99"/>
      <c r="CSW135" s="99"/>
      <c r="CSX135" s="99"/>
      <c r="CSY135" s="99"/>
      <c r="CSZ135" s="99"/>
      <c r="CTA135" s="99"/>
      <c r="CTB135" s="99"/>
      <c r="CTC135" s="99"/>
      <c r="CTD135" s="99"/>
      <c r="CTE135" s="99"/>
      <c r="CTF135" s="99"/>
      <c r="CTG135" s="99"/>
      <c r="CTH135" s="99"/>
      <c r="CTI135" s="99"/>
      <c r="CTJ135" s="99"/>
      <c r="CTK135" s="99"/>
      <c r="CTL135" s="99"/>
      <c r="CTM135" s="99"/>
      <c r="CTN135" s="99"/>
      <c r="CTO135" s="99"/>
      <c r="CTP135" s="99"/>
      <c r="CTQ135" s="99"/>
      <c r="CTR135" s="99"/>
      <c r="CTS135" s="99"/>
      <c r="CTT135" s="99"/>
      <c r="CTU135" s="99"/>
      <c r="CTV135" s="99"/>
      <c r="CTW135" s="99"/>
      <c r="CTX135" s="99"/>
      <c r="CTY135" s="99"/>
      <c r="CTZ135" s="99"/>
      <c r="CUA135" s="99"/>
      <c r="CUB135" s="99"/>
      <c r="CUC135" s="99"/>
      <c r="CUD135" s="99"/>
      <c r="CUE135" s="99"/>
      <c r="CUF135" s="99"/>
      <c r="CUG135" s="99"/>
      <c r="CUH135" s="99"/>
      <c r="CUI135" s="99"/>
      <c r="CUJ135" s="99"/>
      <c r="CUK135" s="99"/>
      <c r="CUL135" s="99"/>
      <c r="CUM135" s="99"/>
      <c r="CUN135" s="99"/>
      <c r="CUO135" s="99"/>
      <c r="CUP135" s="99"/>
      <c r="CUQ135" s="99"/>
      <c r="CUR135" s="99"/>
      <c r="CUS135" s="99"/>
      <c r="CUT135" s="99"/>
      <c r="CUU135" s="99"/>
      <c r="CUV135" s="99"/>
      <c r="CUW135" s="99"/>
      <c r="CUX135" s="99"/>
      <c r="CUY135" s="99"/>
      <c r="CUZ135" s="99"/>
      <c r="CVA135" s="99"/>
      <c r="CVB135" s="99"/>
      <c r="CVC135" s="99"/>
      <c r="CVD135" s="99"/>
      <c r="CVE135" s="99"/>
      <c r="CVF135" s="99"/>
      <c r="CVG135" s="99"/>
      <c r="CVH135" s="99"/>
      <c r="CVI135" s="99"/>
      <c r="CVJ135" s="99"/>
      <c r="CVK135" s="99"/>
      <c r="CVL135" s="99"/>
      <c r="CVM135" s="99"/>
      <c r="CVN135" s="99"/>
      <c r="CVO135" s="99"/>
      <c r="CVP135" s="99"/>
      <c r="CVQ135" s="99"/>
      <c r="CVR135" s="99"/>
      <c r="CVS135" s="99"/>
      <c r="CVT135" s="99"/>
      <c r="CVU135" s="99"/>
      <c r="CVV135" s="99"/>
      <c r="CVW135" s="99"/>
      <c r="CVX135" s="99"/>
      <c r="CVY135" s="99"/>
      <c r="CVZ135" s="99"/>
      <c r="CWA135" s="99"/>
      <c r="CWB135" s="99"/>
      <c r="CWC135" s="99"/>
      <c r="CWD135" s="99"/>
      <c r="CWE135" s="99"/>
      <c r="CWF135" s="99"/>
      <c r="CWG135" s="99"/>
      <c r="CWH135" s="99"/>
      <c r="CWI135" s="99"/>
      <c r="CWJ135" s="99"/>
      <c r="CWK135" s="99"/>
      <c r="CWL135" s="99"/>
      <c r="CWM135" s="99"/>
      <c r="CWN135" s="99"/>
      <c r="CWO135" s="99"/>
      <c r="CWP135" s="99"/>
      <c r="CWQ135" s="99"/>
      <c r="CWR135" s="99"/>
      <c r="CWS135" s="99"/>
      <c r="CWT135" s="99"/>
      <c r="CWU135" s="99"/>
      <c r="CWV135" s="99"/>
      <c r="CWW135" s="99"/>
      <c r="CWX135" s="99"/>
      <c r="CWY135" s="99"/>
      <c r="CWZ135" s="99"/>
      <c r="CXA135" s="99"/>
      <c r="CXB135" s="99"/>
      <c r="CXC135" s="99"/>
      <c r="CXD135" s="99"/>
      <c r="CXE135" s="99"/>
      <c r="CXF135" s="99"/>
      <c r="CXG135" s="99"/>
      <c r="CXH135" s="99"/>
      <c r="CXI135" s="99"/>
      <c r="CXJ135" s="99"/>
      <c r="CXK135" s="99"/>
      <c r="CXL135" s="99"/>
      <c r="CXM135" s="99"/>
      <c r="CXN135" s="99"/>
      <c r="CXO135" s="99"/>
      <c r="CXP135" s="99"/>
      <c r="CXQ135" s="99"/>
      <c r="CXR135" s="99"/>
      <c r="CXS135" s="99"/>
      <c r="CXT135" s="99"/>
      <c r="CXU135" s="99"/>
      <c r="CXV135" s="99"/>
      <c r="CXW135" s="99"/>
      <c r="CXX135" s="99"/>
      <c r="CXY135" s="99"/>
      <c r="CXZ135" s="99"/>
      <c r="CYA135" s="99"/>
      <c r="CYB135" s="99"/>
      <c r="CYC135" s="99"/>
      <c r="CYD135" s="99"/>
      <c r="CYE135" s="99"/>
      <c r="CYF135" s="99"/>
      <c r="CYG135" s="99"/>
      <c r="CYH135" s="99"/>
      <c r="CYI135" s="99"/>
      <c r="CYJ135" s="99"/>
      <c r="CYK135" s="99"/>
      <c r="CYL135" s="99"/>
      <c r="CYM135" s="99"/>
      <c r="CYN135" s="99"/>
      <c r="CYO135" s="99"/>
      <c r="CYP135" s="99"/>
      <c r="CYQ135" s="99"/>
      <c r="CYR135" s="99"/>
      <c r="CYS135" s="99"/>
      <c r="CYT135" s="99"/>
      <c r="CYU135" s="99"/>
      <c r="CYV135" s="99"/>
      <c r="CYW135" s="99"/>
      <c r="CYX135" s="99"/>
      <c r="CYY135" s="99"/>
      <c r="CYZ135" s="99"/>
      <c r="CZA135" s="99"/>
      <c r="CZB135" s="99"/>
      <c r="CZC135" s="99"/>
      <c r="CZD135" s="99"/>
      <c r="CZE135" s="99"/>
      <c r="CZF135" s="99"/>
      <c r="CZG135" s="99"/>
      <c r="CZH135" s="99"/>
      <c r="CZI135" s="99"/>
      <c r="CZJ135" s="99"/>
      <c r="CZK135" s="99"/>
      <c r="CZL135" s="99"/>
      <c r="CZM135" s="99"/>
      <c r="CZN135" s="99"/>
      <c r="CZO135" s="99"/>
      <c r="CZP135" s="99"/>
      <c r="CZQ135" s="99"/>
      <c r="CZR135" s="99"/>
      <c r="CZS135" s="99"/>
      <c r="CZT135" s="99"/>
      <c r="CZU135" s="99"/>
      <c r="CZV135" s="99"/>
      <c r="CZW135" s="99"/>
      <c r="CZX135" s="99"/>
      <c r="CZY135" s="99"/>
      <c r="CZZ135" s="99"/>
      <c r="DAA135" s="99"/>
      <c r="DAB135" s="99"/>
      <c r="DAC135" s="99"/>
      <c r="DAD135" s="99"/>
      <c r="DAE135" s="99"/>
      <c r="DAF135" s="99"/>
      <c r="DAG135" s="99"/>
      <c r="DAH135" s="99"/>
      <c r="DAI135" s="99"/>
      <c r="DAJ135" s="99"/>
      <c r="DAK135" s="99"/>
      <c r="DAL135" s="99"/>
      <c r="DAM135" s="99"/>
      <c r="DAN135" s="99"/>
      <c r="DAO135" s="99"/>
      <c r="DAP135" s="99"/>
      <c r="DAQ135" s="99"/>
      <c r="DAR135" s="99"/>
      <c r="DAS135" s="99"/>
      <c r="DAT135" s="99"/>
      <c r="DAU135" s="99"/>
      <c r="DAV135" s="99"/>
      <c r="DAW135" s="99"/>
      <c r="DAX135" s="99"/>
      <c r="DAY135" s="99"/>
      <c r="DAZ135" s="99"/>
      <c r="DBA135" s="99"/>
      <c r="DBB135" s="99"/>
      <c r="DBC135" s="99"/>
      <c r="DBD135" s="99"/>
      <c r="DBE135" s="99"/>
      <c r="DBF135" s="99"/>
      <c r="DBG135" s="99"/>
      <c r="DBH135" s="99"/>
      <c r="DBI135" s="99"/>
      <c r="DBJ135" s="99"/>
      <c r="DBK135" s="99"/>
      <c r="DBL135" s="99"/>
      <c r="DBM135" s="99"/>
      <c r="DBN135" s="99"/>
      <c r="DBO135" s="99"/>
      <c r="DBP135" s="99"/>
      <c r="DBQ135" s="99"/>
      <c r="DBR135" s="99"/>
      <c r="DBS135" s="99"/>
      <c r="DBT135" s="99"/>
      <c r="DBU135" s="99"/>
      <c r="DBV135" s="99"/>
      <c r="DBW135" s="99"/>
      <c r="DBX135" s="99"/>
      <c r="DBY135" s="99"/>
      <c r="DBZ135" s="99"/>
      <c r="DCA135" s="99"/>
      <c r="DCB135" s="99"/>
      <c r="DCC135" s="99"/>
      <c r="DCD135" s="99"/>
      <c r="DCE135" s="99"/>
      <c r="DCF135" s="99"/>
      <c r="DCG135" s="99"/>
      <c r="DCH135" s="99"/>
      <c r="DCI135" s="99"/>
      <c r="DCJ135" s="99"/>
      <c r="DCK135" s="99"/>
      <c r="DCL135" s="99"/>
      <c r="DCM135" s="99"/>
      <c r="DCN135" s="99"/>
      <c r="DCO135" s="99"/>
      <c r="DCP135" s="99"/>
      <c r="DCQ135" s="99"/>
      <c r="DCR135" s="99"/>
      <c r="DCS135" s="99"/>
      <c r="DCT135" s="99"/>
      <c r="DCU135" s="99"/>
      <c r="DCV135" s="99"/>
      <c r="DCW135" s="99"/>
      <c r="DCX135" s="99"/>
      <c r="DCY135" s="99"/>
      <c r="DCZ135" s="99"/>
      <c r="DDA135" s="99"/>
      <c r="DDB135" s="99"/>
      <c r="DDC135" s="99"/>
      <c r="DDD135" s="99"/>
      <c r="DDE135" s="99"/>
      <c r="DDF135" s="99"/>
      <c r="DDG135" s="99"/>
      <c r="DDH135" s="99"/>
      <c r="DDI135" s="99"/>
      <c r="DDJ135" s="99"/>
      <c r="DDK135" s="99"/>
      <c r="DDL135" s="99"/>
      <c r="DDM135" s="99"/>
      <c r="DDN135" s="99"/>
      <c r="DDO135" s="99"/>
      <c r="DDP135" s="99"/>
      <c r="DDQ135" s="99"/>
      <c r="DDR135" s="99"/>
      <c r="DDS135" s="99"/>
      <c r="DDT135" s="99"/>
      <c r="DDU135" s="99"/>
      <c r="DDV135" s="99"/>
      <c r="DDW135" s="99"/>
      <c r="DDX135" s="99"/>
      <c r="DDY135" s="99"/>
      <c r="DDZ135" s="99"/>
      <c r="DEA135" s="99"/>
      <c r="DEB135" s="99"/>
      <c r="DEC135" s="99"/>
      <c r="DED135" s="99"/>
      <c r="DEE135" s="99"/>
      <c r="DEF135" s="99"/>
      <c r="DEG135" s="99"/>
      <c r="DEH135" s="99"/>
      <c r="DEI135" s="99"/>
      <c r="DEJ135" s="99"/>
      <c r="DEK135" s="99"/>
      <c r="DEL135" s="99"/>
      <c r="DEM135" s="99"/>
      <c r="DEN135" s="99"/>
      <c r="DEO135" s="99"/>
      <c r="DEP135" s="99"/>
      <c r="DEQ135" s="99"/>
      <c r="DER135" s="99"/>
      <c r="DES135" s="99"/>
      <c r="DET135" s="99"/>
      <c r="DEU135" s="99"/>
      <c r="DEV135" s="99"/>
      <c r="DEW135" s="99"/>
      <c r="DEX135" s="99"/>
      <c r="DEY135" s="99"/>
      <c r="DEZ135" s="99"/>
      <c r="DFA135" s="99"/>
      <c r="DFB135" s="99"/>
      <c r="DFC135" s="99"/>
      <c r="DFD135" s="99"/>
      <c r="DFE135" s="99"/>
      <c r="DFF135" s="99"/>
      <c r="DFG135" s="99"/>
      <c r="DFH135" s="99"/>
      <c r="DFI135" s="99"/>
      <c r="DFJ135" s="99"/>
      <c r="DFK135" s="99"/>
      <c r="DFL135" s="99"/>
      <c r="DFM135" s="99"/>
      <c r="DFN135" s="99"/>
      <c r="DFO135" s="99"/>
      <c r="DFP135" s="99"/>
      <c r="DFQ135" s="99"/>
      <c r="DFR135" s="99"/>
      <c r="DFS135" s="99"/>
      <c r="DFT135" s="99"/>
      <c r="DFU135" s="99"/>
      <c r="DFV135" s="99"/>
      <c r="DFW135" s="99"/>
      <c r="DFX135" s="99"/>
      <c r="DFY135" s="99"/>
      <c r="DFZ135" s="99"/>
      <c r="DGA135" s="99"/>
      <c r="DGB135" s="99"/>
      <c r="DGC135" s="99"/>
      <c r="DGD135" s="99"/>
      <c r="DGE135" s="99"/>
      <c r="DGF135" s="99"/>
      <c r="DGG135" s="99"/>
      <c r="DGH135" s="99"/>
      <c r="DGI135" s="99"/>
      <c r="DGJ135" s="99"/>
      <c r="DGK135" s="99"/>
      <c r="DGL135" s="99"/>
      <c r="DGM135" s="99"/>
      <c r="DGN135" s="99"/>
      <c r="DGO135" s="99"/>
      <c r="DGP135" s="99"/>
      <c r="DGQ135" s="99"/>
      <c r="DGR135" s="99"/>
      <c r="DGS135" s="99"/>
      <c r="DGT135" s="99"/>
      <c r="DGU135" s="99"/>
      <c r="DGV135" s="99"/>
      <c r="DGW135" s="99"/>
      <c r="DGX135" s="99"/>
      <c r="DGY135" s="99"/>
      <c r="DGZ135" s="99"/>
      <c r="DHA135" s="99"/>
      <c r="DHB135" s="99"/>
      <c r="DHC135" s="99"/>
      <c r="DHD135" s="99"/>
      <c r="DHE135" s="99"/>
      <c r="DHF135" s="99"/>
      <c r="DHG135" s="99"/>
      <c r="DHH135" s="99"/>
      <c r="DHI135" s="99"/>
      <c r="DHJ135" s="99"/>
      <c r="DHK135" s="99"/>
      <c r="DHL135" s="99"/>
      <c r="DHM135" s="99"/>
      <c r="DHN135" s="99"/>
      <c r="DHO135" s="99"/>
      <c r="DHP135" s="99"/>
      <c r="DHQ135" s="99"/>
      <c r="DHR135" s="99"/>
      <c r="DHS135" s="99"/>
      <c r="DHT135" s="99"/>
      <c r="DHU135" s="99"/>
      <c r="DHV135" s="99"/>
      <c r="DHW135" s="99"/>
      <c r="DHX135" s="99"/>
      <c r="DHY135" s="99"/>
      <c r="DHZ135" s="99"/>
      <c r="DIA135" s="99"/>
      <c r="DIB135" s="99"/>
      <c r="DIC135" s="99"/>
      <c r="DID135" s="99"/>
      <c r="DIE135" s="99"/>
      <c r="DIF135" s="99"/>
      <c r="DIG135" s="99"/>
      <c r="DIH135" s="99"/>
      <c r="DII135" s="99"/>
      <c r="DIJ135" s="99"/>
      <c r="DIK135" s="99"/>
      <c r="DIL135" s="99"/>
      <c r="DIM135" s="99"/>
      <c r="DIN135" s="99"/>
      <c r="DIO135" s="99"/>
      <c r="DIP135" s="99"/>
      <c r="DIQ135" s="99"/>
      <c r="DIR135" s="99"/>
      <c r="DIS135" s="99"/>
      <c r="DIT135" s="99"/>
      <c r="DIU135" s="99"/>
      <c r="DIV135" s="99"/>
      <c r="DIW135" s="99"/>
      <c r="DIX135" s="99"/>
      <c r="DIY135" s="99"/>
      <c r="DIZ135" s="99"/>
      <c r="DJA135" s="99"/>
      <c r="DJB135" s="99"/>
      <c r="DJC135" s="99"/>
      <c r="DJD135" s="99"/>
      <c r="DJE135" s="99"/>
      <c r="DJF135" s="99"/>
      <c r="DJG135" s="99"/>
      <c r="DJH135" s="99"/>
      <c r="DJI135" s="99"/>
      <c r="DJJ135" s="99"/>
      <c r="DJK135" s="99"/>
      <c r="DJL135" s="99"/>
      <c r="DJM135" s="99"/>
      <c r="DJN135" s="99"/>
      <c r="DJO135" s="99"/>
      <c r="DJP135" s="99"/>
      <c r="DJQ135" s="99"/>
      <c r="DJR135" s="99"/>
      <c r="DJS135" s="99"/>
      <c r="DJT135" s="99"/>
      <c r="DJU135" s="99"/>
      <c r="DJV135" s="99"/>
      <c r="DJW135" s="99"/>
      <c r="DJX135" s="99"/>
      <c r="DJY135" s="99"/>
      <c r="DJZ135" s="99"/>
      <c r="DKA135" s="99"/>
      <c r="DKB135" s="99"/>
      <c r="DKC135" s="99"/>
      <c r="DKD135" s="99"/>
      <c r="DKE135" s="99"/>
      <c r="DKF135" s="99"/>
      <c r="DKG135" s="99"/>
      <c r="DKH135" s="99"/>
      <c r="DKI135" s="99"/>
      <c r="DKJ135" s="99"/>
      <c r="DKK135" s="99"/>
      <c r="DKL135" s="99"/>
      <c r="DKM135" s="99"/>
      <c r="DKN135" s="99"/>
      <c r="DKO135" s="99"/>
      <c r="DKP135" s="99"/>
      <c r="DKQ135" s="99"/>
      <c r="DKR135" s="99"/>
      <c r="DKS135" s="99"/>
      <c r="DKT135" s="99"/>
      <c r="DKU135" s="99"/>
      <c r="DKV135" s="99"/>
      <c r="DKW135" s="99"/>
      <c r="DKX135" s="99"/>
      <c r="DKY135" s="99"/>
      <c r="DKZ135" s="99"/>
      <c r="DLA135" s="99"/>
      <c r="DLB135" s="99"/>
      <c r="DLC135" s="99"/>
      <c r="DLD135" s="99"/>
      <c r="DLE135" s="99"/>
      <c r="DLF135" s="99"/>
      <c r="DLG135" s="99"/>
      <c r="DLH135" s="99"/>
      <c r="DLI135" s="99"/>
      <c r="DLJ135" s="99"/>
      <c r="DLK135" s="99"/>
      <c r="DLL135" s="99"/>
      <c r="DLM135" s="99"/>
      <c r="DLN135" s="99"/>
      <c r="DLO135" s="99"/>
      <c r="DLP135" s="99"/>
      <c r="DLQ135" s="99"/>
      <c r="DLR135" s="99"/>
      <c r="DLS135" s="99"/>
      <c r="DLT135" s="99"/>
      <c r="DLU135" s="99"/>
      <c r="DLV135" s="99"/>
      <c r="DLW135" s="99"/>
      <c r="DLX135" s="99"/>
      <c r="DLY135" s="99"/>
      <c r="DLZ135" s="99"/>
      <c r="DMA135" s="99"/>
      <c r="DMB135" s="99"/>
      <c r="DMC135" s="99"/>
      <c r="DMD135" s="99"/>
      <c r="DME135" s="99"/>
      <c r="DMF135" s="99"/>
      <c r="DMG135" s="99"/>
      <c r="DMH135" s="99"/>
      <c r="DMI135" s="99"/>
      <c r="DMJ135" s="99"/>
      <c r="DMK135" s="99"/>
      <c r="DML135" s="99"/>
      <c r="DMM135" s="99"/>
      <c r="DMN135" s="99"/>
      <c r="DMO135" s="99"/>
      <c r="DMP135" s="99"/>
      <c r="DMQ135" s="99"/>
      <c r="DMR135" s="99"/>
      <c r="DMS135" s="99"/>
      <c r="DMT135" s="99"/>
      <c r="DMU135" s="99"/>
      <c r="DMV135" s="99"/>
      <c r="DMW135" s="99"/>
      <c r="DMX135" s="99"/>
      <c r="DMY135" s="99"/>
      <c r="DMZ135" s="99"/>
      <c r="DNA135" s="99"/>
      <c r="DNB135" s="99"/>
      <c r="DNC135" s="99"/>
      <c r="DND135" s="99"/>
      <c r="DNE135" s="99"/>
      <c r="DNF135" s="99"/>
      <c r="DNG135" s="99"/>
      <c r="DNH135" s="99"/>
      <c r="DNI135" s="99"/>
      <c r="DNJ135" s="99"/>
      <c r="DNK135" s="99"/>
      <c r="DNL135" s="99"/>
      <c r="DNM135" s="99"/>
      <c r="DNN135" s="99"/>
      <c r="DNO135" s="99"/>
      <c r="DNP135" s="99"/>
      <c r="DNQ135" s="99"/>
      <c r="DNR135" s="99"/>
      <c r="DNS135" s="99"/>
      <c r="DNT135" s="99"/>
      <c r="DNU135" s="99"/>
      <c r="DNV135" s="99"/>
      <c r="DNW135" s="99"/>
      <c r="DNX135" s="99"/>
      <c r="DNY135" s="99"/>
      <c r="DNZ135" s="99"/>
      <c r="DOA135" s="99"/>
      <c r="DOB135" s="99"/>
      <c r="DOC135" s="99"/>
      <c r="DOD135" s="99"/>
      <c r="DOE135" s="99"/>
      <c r="DOF135" s="99"/>
      <c r="DOG135" s="99"/>
      <c r="DOH135" s="99"/>
      <c r="DOI135" s="99"/>
      <c r="DOJ135" s="99"/>
      <c r="DOK135" s="99"/>
      <c r="DOL135" s="99"/>
      <c r="DOM135" s="99"/>
      <c r="DON135" s="99"/>
      <c r="DOO135" s="99"/>
      <c r="DOP135" s="99"/>
      <c r="DOQ135" s="99"/>
      <c r="DOR135" s="99"/>
      <c r="DOS135" s="99"/>
      <c r="DOT135" s="99"/>
      <c r="DOU135" s="99"/>
      <c r="DOV135" s="99"/>
      <c r="DOW135" s="99"/>
      <c r="DOX135" s="99"/>
      <c r="DOY135" s="99"/>
      <c r="DOZ135" s="99"/>
      <c r="DPA135" s="99"/>
      <c r="DPB135" s="99"/>
      <c r="DPC135" s="99"/>
      <c r="DPD135" s="99"/>
      <c r="DPE135" s="99"/>
      <c r="DPF135" s="99"/>
      <c r="DPG135" s="99"/>
      <c r="DPH135" s="99"/>
      <c r="DPI135" s="99"/>
      <c r="DPJ135" s="99"/>
      <c r="DPK135" s="99"/>
      <c r="DPL135" s="99"/>
      <c r="DPM135" s="99"/>
      <c r="DPN135" s="99"/>
      <c r="DPO135" s="99"/>
      <c r="DPP135" s="99"/>
      <c r="DPQ135" s="99"/>
      <c r="DPR135" s="99"/>
      <c r="DPS135" s="99"/>
      <c r="DPT135" s="99"/>
      <c r="DPU135" s="99"/>
      <c r="DPV135" s="99"/>
      <c r="DPW135" s="99"/>
      <c r="DPX135" s="99"/>
      <c r="DPY135" s="99"/>
      <c r="DPZ135" s="99"/>
      <c r="DQA135" s="99"/>
      <c r="DQB135" s="99"/>
      <c r="DQC135" s="99"/>
      <c r="DQD135" s="99"/>
      <c r="DQE135" s="99"/>
      <c r="DQF135" s="99"/>
      <c r="DQG135" s="99"/>
      <c r="DQH135" s="99"/>
      <c r="DQI135" s="99"/>
      <c r="DQJ135" s="99"/>
      <c r="DQK135" s="99"/>
      <c r="DQL135" s="99"/>
      <c r="DQM135" s="99"/>
      <c r="DQN135" s="99"/>
      <c r="DQO135" s="99"/>
      <c r="DQP135" s="99"/>
      <c r="DQQ135" s="99"/>
      <c r="DQR135" s="99"/>
      <c r="DQS135" s="99"/>
      <c r="DQT135" s="99"/>
      <c r="DQU135" s="99"/>
      <c r="DQV135" s="99"/>
      <c r="DQW135" s="99"/>
      <c r="DQX135" s="99"/>
      <c r="DQY135" s="99"/>
      <c r="DQZ135" s="99"/>
      <c r="DRA135" s="99"/>
      <c r="DRB135" s="99"/>
      <c r="DRC135" s="99"/>
      <c r="DRD135" s="99"/>
      <c r="DRE135" s="99"/>
      <c r="DRF135" s="99"/>
      <c r="DRG135" s="99"/>
      <c r="DRH135" s="99"/>
      <c r="DRI135" s="99"/>
      <c r="DRJ135" s="99"/>
      <c r="DRK135" s="99"/>
      <c r="DRL135" s="99"/>
      <c r="DRM135" s="99"/>
      <c r="DRN135" s="99"/>
      <c r="DRO135" s="99"/>
      <c r="DRP135" s="99"/>
      <c r="DRQ135" s="99"/>
      <c r="DRR135" s="99"/>
      <c r="DRS135" s="99"/>
      <c r="DRT135" s="99"/>
      <c r="DRU135" s="99"/>
      <c r="DRV135" s="99"/>
      <c r="DRW135" s="99"/>
      <c r="DRX135" s="99"/>
      <c r="DRY135" s="99"/>
      <c r="DRZ135" s="99"/>
      <c r="DSA135" s="99"/>
      <c r="DSB135" s="99"/>
      <c r="DSC135" s="99"/>
      <c r="DSD135" s="99"/>
      <c r="DSE135" s="99"/>
      <c r="DSF135" s="99"/>
      <c r="DSG135" s="99"/>
      <c r="DSH135" s="99"/>
      <c r="DSI135" s="99"/>
      <c r="DSJ135" s="99"/>
      <c r="DSK135" s="99"/>
      <c r="DSL135" s="99"/>
      <c r="DSM135" s="99"/>
      <c r="DSN135" s="99"/>
      <c r="DSO135" s="99"/>
      <c r="DSP135" s="99"/>
      <c r="DSQ135" s="99"/>
      <c r="DSR135" s="99"/>
      <c r="DSS135" s="99"/>
      <c r="DST135" s="99"/>
      <c r="DSU135" s="99"/>
      <c r="DSV135" s="99"/>
      <c r="DSW135" s="99"/>
      <c r="DSX135" s="99"/>
      <c r="DSY135" s="99"/>
      <c r="DSZ135" s="99"/>
      <c r="DTA135" s="99"/>
      <c r="DTB135" s="99"/>
      <c r="DTC135" s="99"/>
      <c r="DTD135" s="99"/>
      <c r="DTE135" s="99"/>
      <c r="DTF135" s="99"/>
      <c r="DTG135" s="99"/>
      <c r="DTH135" s="99"/>
      <c r="DTI135" s="99"/>
      <c r="DTJ135" s="99"/>
      <c r="DTK135" s="99"/>
      <c r="DTL135" s="99"/>
      <c r="DTM135" s="99"/>
      <c r="DTN135" s="99"/>
      <c r="DTO135" s="99"/>
      <c r="DTP135" s="99"/>
      <c r="DTQ135" s="99"/>
      <c r="DTR135" s="99"/>
      <c r="DTS135" s="99"/>
      <c r="DTT135" s="99"/>
      <c r="DTU135" s="99"/>
      <c r="DTV135" s="99"/>
      <c r="DTW135" s="99"/>
      <c r="DTX135" s="99"/>
      <c r="DTY135" s="99"/>
      <c r="DTZ135" s="99"/>
      <c r="DUA135" s="99"/>
      <c r="DUB135" s="99"/>
      <c r="DUC135" s="99"/>
      <c r="DUD135" s="99"/>
      <c r="DUE135" s="99"/>
      <c r="DUF135" s="99"/>
      <c r="DUG135" s="99"/>
      <c r="DUH135" s="99"/>
      <c r="DUI135" s="99"/>
      <c r="DUJ135" s="99"/>
      <c r="DUK135" s="99"/>
      <c r="DUL135" s="99"/>
      <c r="DUM135" s="99"/>
      <c r="DUN135" s="99"/>
      <c r="DUO135" s="99"/>
      <c r="DUP135" s="99"/>
      <c r="DUQ135" s="99"/>
      <c r="DUR135" s="99"/>
      <c r="DUS135" s="99"/>
      <c r="DUT135" s="99"/>
      <c r="DUU135" s="99"/>
      <c r="DUV135" s="99"/>
      <c r="DUW135" s="99"/>
      <c r="DUX135" s="99"/>
      <c r="DUY135" s="99"/>
      <c r="DUZ135" s="99"/>
      <c r="DVA135" s="99"/>
      <c r="DVB135" s="99"/>
      <c r="DVC135" s="99"/>
      <c r="DVD135" s="99"/>
      <c r="DVE135" s="99"/>
      <c r="DVF135" s="99"/>
      <c r="DVG135" s="99"/>
      <c r="DVH135" s="99"/>
      <c r="DVI135" s="99"/>
      <c r="DVJ135" s="99"/>
      <c r="DVK135" s="99"/>
      <c r="DVL135" s="99"/>
      <c r="DVM135" s="99"/>
      <c r="DVN135" s="99"/>
      <c r="DVO135" s="99"/>
      <c r="DVP135" s="99"/>
      <c r="DVQ135" s="99"/>
      <c r="DVR135" s="99"/>
      <c r="DVS135" s="99"/>
      <c r="DVT135" s="99"/>
      <c r="DVU135" s="99"/>
      <c r="DVV135" s="99"/>
      <c r="DVW135" s="99"/>
      <c r="DVX135" s="99"/>
      <c r="DVY135" s="99"/>
      <c r="DVZ135" s="99"/>
      <c r="DWA135" s="99"/>
      <c r="DWB135" s="99"/>
      <c r="DWC135" s="99"/>
      <c r="DWD135" s="99"/>
      <c r="DWE135" s="99"/>
      <c r="DWF135" s="99"/>
      <c r="DWG135" s="99"/>
      <c r="DWH135" s="99"/>
      <c r="DWI135" s="99"/>
      <c r="DWJ135" s="99"/>
      <c r="DWK135" s="99"/>
      <c r="DWL135" s="99"/>
      <c r="DWM135" s="99"/>
      <c r="DWN135" s="99"/>
      <c r="DWO135" s="99"/>
      <c r="DWP135" s="99"/>
      <c r="DWQ135" s="99"/>
      <c r="DWR135" s="99"/>
      <c r="DWS135" s="99"/>
      <c r="DWT135" s="99"/>
      <c r="DWU135" s="99"/>
      <c r="DWV135" s="99"/>
      <c r="DWW135" s="99"/>
      <c r="DWX135" s="99"/>
      <c r="DWY135" s="99"/>
      <c r="DWZ135" s="99"/>
      <c r="DXA135" s="99"/>
      <c r="DXB135" s="99"/>
      <c r="DXC135" s="99"/>
      <c r="DXD135" s="99"/>
      <c r="DXE135" s="99"/>
      <c r="DXF135" s="99"/>
      <c r="DXG135" s="99"/>
      <c r="DXH135" s="99"/>
      <c r="DXI135" s="99"/>
      <c r="DXJ135" s="99"/>
      <c r="DXK135" s="99"/>
      <c r="DXL135" s="99"/>
      <c r="DXM135" s="99"/>
      <c r="DXN135" s="99"/>
      <c r="DXO135" s="99"/>
      <c r="DXP135" s="99"/>
      <c r="DXQ135" s="99"/>
      <c r="DXR135" s="99"/>
      <c r="DXS135" s="99"/>
      <c r="DXT135" s="99"/>
      <c r="DXU135" s="99"/>
      <c r="DXV135" s="99"/>
      <c r="DXW135" s="99"/>
      <c r="DXX135" s="99"/>
      <c r="DXY135" s="99"/>
      <c r="DXZ135" s="99"/>
      <c r="DYA135" s="99"/>
      <c r="DYB135" s="99"/>
      <c r="DYC135" s="99"/>
      <c r="DYD135" s="99"/>
      <c r="DYE135" s="99"/>
      <c r="DYF135" s="99"/>
      <c r="DYG135" s="99"/>
      <c r="DYH135" s="99"/>
      <c r="DYI135" s="99"/>
      <c r="DYJ135" s="99"/>
      <c r="DYK135" s="99"/>
      <c r="DYL135" s="99"/>
      <c r="DYM135" s="99"/>
      <c r="DYN135" s="99"/>
      <c r="DYO135" s="99"/>
      <c r="DYP135" s="99"/>
      <c r="DYQ135" s="99"/>
      <c r="DYR135" s="99"/>
      <c r="DYS135" s="99"/>
      <c r="DYT135" s="99"/>
      <c r="DYU135" s="99"/>
      <c r="DYV135" s="99"/>
      <c r="DYW135" s="99"/>
      <c r="DYX135" s="99"/>
      <c r="DYY135" s="99"/>
      <c r="DYZ135" s="99"/>
      <c r="DZA135" s="99"/>
      <c r="DZB135" s="99"/>
      <c r="DZC135" s="99"/>
      <c r="DZD135" s="99"/>
      <c r="DZE135" s="99"/>
      <c r="DZF135" s="99"/>
      <c r="DZG135" s="99"/>
      <c r="DZH135" s="99"/>
      <c r="DZI135" s="99"/>
      <c r="DZJ135" s="99"/>
      <c r="DZK135" s="99"/>
      <c r="DZL135" s="99"/>
      <c r="DZM135" s="99"/>
      <c r="DZN135" s="99"/>
      <c r="DZO135" s="99"/>
      <c r="DZP135" s="99"/>
      <c r="DZQ135" s="99"/>
      <c r="DZR135" s="99"/>
      <c r="DZS135" s="99"/>
      <c r="DZT135" s="99"/>
      <c r="DZU135" s="99"/>
      <c r="DZV135" s="99"/>
      <c r="DZW135" s="99"/>
      <c r="DZX135" s="99"/>
      <c r="DZY135" s="99"/>
      <c r="DZZ135" s="99"/>
      <c r="EAA135" s="99"/>
      <c r="EAB135" s="99"/>
      <c r="EAC135" s="99"/>
      <c r="EAD135" s="99"/>
      <c r="EAE135" s="99"/>
      <c r="EAF135" s="99"/>
      <c r="EAG135" s="99"/>
      <c r="EAH135" s="99"/>
      <c r="EAI135" s="99"/>
      <c r="EAJ135" s="99"/>
      <c r="EAK135" s="99"/>
      <c r="EAL135" s="99"/>
      <c r="EAM135" s="99"/>
      <c r="EAN135" s="99"/>
      <c r="EAO135" s="99"/>
      <c r="EAP135" s="99"/>
      <c r="EAQ135" s="99"/>
      <c r="EAR135" s="99"/>
      <c r="EAS135" s="99"/>
      <c r="EAT135" s="99"/>
      <c r="EAU135" s="99"/>
      <c r="EAV135" s="99"/>
      <c r="EAW135" s="99"/>
      <c r="EAX135" s="99"/>
      <c r="EAY135" s="99"/>
      <c r="EAZ135" s="99"/>
      <c r="EBA135" s="99"/>
      <c r="EBB135" s="99"/>
      <c r="EBC135" s="99"/>
      <c r="EBD135" s="99"/>
      <c r="EBE135" s="99"/>
      <c r="EBF135" s="99"/>
      <c r="EBG135" s="99"/>
      <c r="EBH135" s="99"/>
      <c r="EBI135" s="99"/>
      <c r="EBJ135" s="99"/>
      <c r="EBK135" s="99"/>
      <c r="EBL135" s="99"/>
      <c r="EBM135" s="99"/>
      <c r="EBN135" s="99"/>
      <c r="EBO135" s="99"/>
      <c r="EBP135" s="99"/>
      <c r="EBQ135" s="99"/>
      <c r="EBR135" s="99"/>
      <c r="EBS135" s="99"/>
      <c r="EBT135" s="99"/>
      <c r="EBU135" s="99"/>
      <c r="EBV135" s="99"/>
      <c r="EBW135" s="99"/>
      <c r="EBX135" s="99"/>
      <c r="EBY135" s="99"/>
      <c r="EBZ135" s="99"/>
      <c r="ECA135" s="99"/>
      <c r="ECB135" s="99"/>
      <c r="ECC135" s="99"/>
      <c r="ECD135" s="99"/>
      <c r="ECE135" s="99"/>
      <c r="ECF135" s="99"/>
      <c r="ECG135" s="99"/>
      <c r="ECH135" s="99"/>
      <c r="ECI135" s="99"/>
      <c r="ECJ135" s="99"/>
      <c r="ECK135" s="99"/>
      <c r="ECL135" s="99"/>
      <c r="ECM135" s="99"/>
      <c r="ECN135" s="99"/>
      <c r="ECO135" s="99"/>
      <c r="ECP135" s="99"/>
      <c r="ECQ135" s="99"/>
      <c r="ECR135" s="99"/>
      <c r="ECS135" s="99"/>
      <c r="ECT135" s="99"/>
      <c r="ECU135" s="99"/>
      <c r="ECV135" s="99"/>
      <c r="ECW135" s="99"/>
      <c r="ECX135" s="99"/>
      <c r="ECY135" s="99"/>
      <c r="ECZ135" s="99"/>
      <c r="EDA135" s="99"/>
      <c r="EDB135" s="99"/>
      <c r="EDC135" s="99"/>
      <c r="EDD135" s="99"/>
      <c r="EDE135" s="99"/>
      <c r="EDF135" s="99"/>
      <c r="EDG135" s="99"/>
      <c r="EDH135" s="99"/>
      <c r="EDI135" s="99"/>
      <c r="EDJ135" s="99"/>
      <c r="EDK135" s="99"/>
      <c r="EDL135" s="99"/>
      <c r="EDM135" s="99"/>
      <c r="EDN135" s="99"/>
      <c r="EDO135" s="99"/>
      <c r="EDP135" s="99"/>
      <c r="EDQ135" s="99"/>
      <c r="EDR135" s="99"/>
      <c r="EDS135" s="99"/>
      <c r="EDT135" s="99"/>
      <c r="EDU135" s="99"/>
      <c r="EDV135" s="99"/>
      <c r="EDW135" s="99"/>
      <c r="EDX135" s="99"/>
      <c r="EDY135" s="99"/>
      <c r="EDZ135" s="99"/>
      <c r="EEA135" s="99"/>
      <c r="EEB135" s="99"/>
      <c r="EEC135" s="99"/>
      <c r="EED135" s="99"/>
      <c r="EEE135" s="99"/>
      <c r="EEF135" s="99"/>
      <c r="EEG135" s="99"/>
      <c r="EEH135" s="99"/>
      <c r="EEI135" s="99"/>
      <c r="EEJ135" s="99"/>
      <c r="EEK135" s="99"/>
      <c r="EEL135" s="99"/>
      <c r="EEM135" s="99"/>
      <c r="EEN135" s="99"/>
      <c r="EEO135" s="99"/>
      <c r="EEP135" s="99"/>
      <c r="EEQ135" s="99"/>
      <c r="EER135" s="99"/>
      <c r="EES135" s="99"/>
      <c r="EET135" s="99"/>
      <c r="EEU135" s="99"/>
      <c r="EEV135" s="99"/>
      <c r="EEW135" s="99"/>
      <c r="EEX135" s="99"/>
      <c r="EEY135" s="99"/>
      <c r="EEZ135" s="99"/>
      <c r="EFA135" s="99"/>
      <c r="EFB135" s="99"/>
      <c r="EFC135" s="99"/>
      <c r="EFD135" s="99"/>
      <c r="EFE135" s="99"/>
      <c r="EFF135" s="99"/>
      <c r="EFG135" s="99"/>
      <c r="EFH135" s="99"/>
      <c r="EFI135" s="99"/>
      <c r="EFJ135" s="99"/>
      <c r="EFK135" s="99"/>
      <c r="EFL135" s="99"/>
      <c r="EFM135" s="99"/>
      <c r="EFN135" s="99"/>
      <c r="EFO135" s="99"/>
      <c r="EFP135" s="99"/>
      <c r="EFQ135" s="99"/>
      <c r="EFR135" s="99"/>
      <c r="EFS135" s="99"/>
      <c r="EFT135" s="99"/>
      <c r="EFU135" s="99"/>
      <c r="EFV135" s="99"/>
      <c r="EFW135" s="99"/>
      <c r="EFX135" s="99"/>
      <c r="EFY135" s="99"/>
      <c r="EFZ135" s="99"/>
      <c r="EGA135" s="99"/>
      <c r="EGB135" s="99"/>
      <c r="EGC135" s="99"/>
      <c r="EGD135" s="99"/>
      <c r="EGE135" s="99"/>
      <c r="EGF135" s="99"/>
      <c r="EGG135" s="99"/>
      <c r="EGH135" s="99"/>
      <c r="EGI135" s="99"/>
      <c r="EGJ135" s="99"/>
      <c r="EGK135" s="99"/>
      <c r="EGL135" s="99"/>
      <c r="EGM135" s="99"/>
      <c r="EGN135" s="99"/>
      <c r="EGO135" s="99"/>
      <c r="EGP135" s="99"/>
      <c r="EGQ135" s="99"/>
      <c r="EGR135" s="99"/>
      <c r="EGS135" s="99"/>
      <c r="EGT135" s="99"/>
      <c r="EGU135" s="99"/>
      <c r="EGV135" s="99"/>
      <c r="EGW135" s="99"/>
      <c r="EGX135" s="99"/>
      <c r="EGY135" s="99"/>
      <c r="EGZ135" s="99"/>
      <c r="EHA135" s="99"/>
      <c r="EHB135" s="99"/>
      <c r="EHC135" s="99"/>
      <c r="EHD135" s="99"/>
      <c r="EHE135" s="99"/>
      <c r="EHF135" s="99"/>
      <c r="EHG135" s="99"/>
      <c r="EHH135" s="99"/>
      <c r="EHI135" s="99"/>
      <c r="EHJ135" s="99"/>
      <c r="EHK135" s="99"/>
      <c r="EHL135" s="99"/>
      <c r="EHM135" s="99"/>
      <c r="EHN135" s="99"/>
      <c r="EHO135" s="99"/>
      <c r="EHP135" s="99"/>
      <c r="EHQ135" s="99"/>
      <c r="EHR135" s="99"/>
      <c r="EHS135" s="99"/>
      <c r="EHT135" s="99"/>
      <c r="EHU135" s="99"/>
      <c r="EHV135" s="99"/>
      <c r="EHW135" s="99"/>
      <c r="EHX135" s="99"/>
      <c r="EHY135" s="99"/>
      <c r="EHZ135" s="99"/>
      <c r="EIA135" s="99"/>
      <c r="EIB135" s="99"/>
      <c r="EIC135" s="99"/>
      <c r="EID135" s="99"/>
      <c r="EIE135" s="99"/>
      <c r="EIF135" s="99"/>
      <c r="EIG135" s="99"/>
      <c r="EIH135" s="99"/>
      <c r="EII135" s="99"/>
      <c r="EIJ135" s="99"/>
      <c r="EIK135" s="99"/>
      <c r="EIL135" s="99"/>
      <c r="EIM135" s="99"/>
      <c r="EIN135" s="99"/>
      <c r="EIO135" s="99"/>
      <c r="EIP135" s="99"/>
      <c r="EIQ135" s="99"/>
      <c r="EIR135" s="99"/>
      <c r="EIS135" s="99"/>
      <c r="EIT135" s="99"/>
      <c r="EIU135" s="99"/>
      <c r="EIV135" s="99"/>
      <c r="EIW135" s="99"/>
      <c r="EIX135" s="99"/>
      <c r="EIY135" s="99"/>
      <c r="EIZ135" s="99"/>
      <c r="EJA135" s="99"/>
      <c r="EJB135" s="99"/>
      <c r="EJC135" s="99"/>
      <c r="EJD135" s="99"/>
      <c r="EJE135" s="99"/>
      <c r="EJF135" s="99"/>
      <c r="EJG135" s="99"/>
      <c r="EJH135" s="99"/>
      <c r="EJI135" s="99"/>
      <c r="EJJ135" s="99"/>
      <c r="EJK135" s="99"/>
      <c r="EJL135" s="99"/>
      <c r="EJM135" s="99"/>
      <c r="EJN135" s="99"/>
      <c r="EJO135" s="99"/>
      <c r="EJP135" s="99"/>
      <c r="EJQ135" s="99"/>
      <c r="EJR135" s="99"/>
      <c r="EJS135" s="99"/>
      <c r="EJT135" s="99"/>
      <c r="EJU135" s="99"/>
      <c r="EJV135" s="99"/>
      <c r="EJW135" s="99"/>
      <c r="EJX135" s="99"/>
      <c r="EJY135" s="99"/>
      <c r="EJZ135" s="99"/>
      <c r="EKA135" s="99"/>
      <c r="EKB135" s="99"/>
      <c r="EKC135" s="99"/>
      <c r="EKD135" s="99"/>
      <c r="EKE135" s="99"/>
      <c r="EKF135" s="99"/>
      <c r="EKG135" s="99"/>
      <c r="EKH135" s="99"/>
      <c r="EKI135" s="99"/>
      <c r="EKJ135" s="99"/>
      <c r="EKK135" s="99"/>
      <c r="EKL135" s="99"/>
      <c r="EKM135" s="99"/>
      <c r="EKN135" s="99"/>
      <c r="EKO135" s="99"/>
      <c r="EKP135" s="99"/>
      <c r="EKQ135" s="99"/>
      <c r="EKR135" s="99"/>
      <c r="EKS135" s="99"/>
      <c r="EKT135" s="99"/>
      <c r="EKU135" s="99"/>
      <c r="EKV135" s="99"/>
      <c r="EKW135" s="99"/>
      <c r="EKX135" s="99"/>
      <c r="EKY135" s="99"/>
      <c r="EKZ135" s="99"/>
      <c r="ELA135" s="99"/>
      <c r="ELB135" s="99"/>
      <c r="ELC135" s="99"/>
      <c r="ELD135" s="99"/>
      <c r="ELE135" s="99"/>
      <c r="ELF135" s="99"/>
      <c r="ELG135" s="99"/>
      <c r="ELH135" s="99"/>
      <c r="ELI135" s="99"/>
      <c r="ELJ135" s="99"/>
      <c r="ELK135" s="99"/>
      <c r="ELL135" s="99"/>
      <c r="ELM135" s="99"/>
      <c r="ELN135" s="99"/>
      <c r="ELO135" s="99"/>
      <c r="ELP135" s="99"/>
      <c r="ELQ135" s="99"/>
      <c r="ELR135" s="99"/>
      <c r="ELS135" s="99"/>
      <c r="ELT135" s="99"/>
      <c r="ELU135" s="99"/>
      <c r="ELV135" s="99"/>
      <c r="ELW135" s="99"/>
      <c r="ELX135" s="99"/>
      <c r="ELY135" s="99"/>
      <c r="ELZ135" s="99"/>
      <c r="EMA135" s="99"/>
      <c r="EMB135" s="99"/>
      <c r="EMC135" s="99"/>
      <c r="EMD135" s="99"/>
      <c r="EME135" s="99"/>
      <c r="EMF135" s="99"/>
      <c r="EMG135" s="99"/>
      <c r="EMH135" s="99"/>
      <c r="EMI135" s="99"/>
      <c r="EMJ135" s="99"/>
      <c r="EMK135" s="99"/>
      <c r="EML135" s="99"/>
      <c r="EMM135" s="99"/>
      <c r="EMN135" s="99"/>
      <c r="EMO135" s="99"/>
      <c r="EMP135" s="99"/>
      <c r="EMQ135" s="99"/>
      <c r="EMR135" s="99"/>
      <c r="EMS135" s="99"/>
      <c r="EMT135" s="99"/>
      <c r="EMU135" s="99"/>
      <c r="EMV135" s="99"/>
      <c r="EMW135" s="99"/>
      <c r="EMX135" s="99"/>
      <c r="EMY135" s="99"/>
      <c r="EMZ135" s="99"/>
      <c r="ENA135" s="99"/>
      <c r="ENB135" s="99"/>
      <c r="ENC135" s="99"/>
      <c r="END135" s="99"/>
      <c r="ENE135" s="99"/>
      <c r="ENF135" s="99"/>
      <c r="ENG135" s="99"/>
      <c r="ENH135" s="99"/>
      <c r="ENI135" s="99"/>
      <c r="ENJ135" s="99"/>
      <c r="ENK135" s="99"/>
      <c r="ENL135" s="99"/>
      <c r="ENM135" s="99"/>
      <c r="ENN135" s="99"/>
      <c r="ENO135" s="99"/>
      <c r="ENP135" s="99"/>
      <c r="ENQ135" s="99"/>
      <c r="ENR135" s="99"/>
      <c r="ENS135" s="99"/>
      <c r="ENT135" s="99"/>
      <c r="ENU135" s="99"/>
      <c r="ENV135" s="99"/>
      <c r="ENW135" s="99"/>
      <c r="ENX135" s="99"/>
      <c r="ENY135" s="99"/>
      <c r="ENZ135" s="99"/>
      <c r="EOA135" s="99"/>
      <c r="EOB135" s="99"/>
      <c r="EOC135" s="99"/>
      <c r="EOD135" s="99"/>
      <c r="EOE135" s="99"/>
      <c r="EOF135" s="99"/>
      <c r="EOG135" s="99"/>
      <c r="EOH135" s="99"/>
      <c r="EOI135" s="99"/>
      <c r="EOJ135" s="99"/>
      <c r="EOK135" s="99"/>
      <c r="EOL135" s="99"/>
      <c r="EOM135" s="99"/>
      <c r="EON135" s="99"/>
      <c r="EOO135" s="99"/>
      <c r="EOP135" s="99"/>
      <c r="EOQ135" s="99"/>
      <c r="EOR135" s="99"/>
      <c r="EOS135" s="99"/>
      <c r="EOT135" s="99"/>
      <c r="EOU135" s="99"/>
      <c r="EOV135" s="99"/>
      <c r="EOW135" s="99"/>
      <c r="EOX135" s="99"/>
      <c r="EOY135" s="99"/>
      <c r="EOZ135" s="99"/>
      <c r="EPA135" s="99"/>
      <c r="EPB135" s="99"/>
      <c r="EPC135" s="99"/>
      <c r="EPD135" s="99"/>
      <c r="EPE135" s="99"/>
      <c r="EPF135" s="99"/>
      <c r="EPG135" s="99"/>
      <c r="EPH135" s="99"/>
      <c r="EPI135" s="99"/>
      <c r="EPJ135" s="99"/>
      <c r="EPK135" s="99"/>
      <c r="EPL135" s="99"/>
      <c r="EPM135" s="99"/>
      <c r="EPN135" s="99"/>
      <c r="EPO135" s="99"/>
      <c r="EPP135" s="99"/>
      <c r="EPQ135" s="99"/>
      <c r="EPR135" s="99"/>
      <c r="EPS135" s="99"/>
      <c r="EPT135" s="99"/>
      <c r="EPU135" s="99"/>
      <c r="EPV135" s="99"/>
      <c r="EPW135" s="99"/>
      <c r="EPX135" s="99"/>
      <c r="EPY135" s="99"/>
      <c r="EPZ135" s="99"/>
      <c r="EQA135" s="99"/>
      <c r="EQB135" s="99"/>
      <c r="EQC135" s="99"/>
      <c r="EQD135" s="99"/>
      <c r="EQE135" s="99"/>
      <c r="EQF135" s="99"/>
      <c r="EQG135" s="99"/>
      <c r="EQH135" s="99"/>
      <c r="EQI135" s="99"/>
      <c r="EQJ135" s="99"/>
      <c r="EQK135" s="99"/>
      <c r="EQL135" s="99"/>
      <c r="EQM135" s="99"/>
      <c r="EQN135" s="99"/>
      <c r="EQO135" s="99"/>
      <c r="EQP135" s="99"/>
      <c r="EQQ135" s="99"/>
      <c r="EQR135" s="99"/>
      <c r="EQS135" s="99"/>
      <c r="EQT135" s="99"/>
      <c r="EQU135" s="99"/>
      <c r="EQV135" s="99"/>
      <c r="EQW135" s="99"/>
      <c r="EQX135" s="99"/>
      <c r="EQY135" s="99"/>
      <c r="EQZ135" s="99"/>
      <c r="ERA135" s="99"/>
      <c r="ERB135" s="99"/>
      <c r="ERC135" s="99"/>
      <c r="ERD135" s="99"/>
      <c r="ERE135" s="99"/>
      <c r="ERF135" s="99"/>
      <c r="ERG135" s="99"/>
      <c r="ERH135" s="99"/>
      <c r="ERI135" s="99"/>
      <c r="ERJ135" s="99"/>
      <c r="ERK135" s="99"/>
      <c r="ERL135" s="99"/>
      <c r="ERM135" s="99"/>
      <c r="ERN135" s="99"/>
      <c r="ERO135" s="99"/>
      <c r="ERP135" s="99"/>
      <c r="ERQ135" s="99"/>
      <c r="ERR135" s="99"/>
      <c r="ERS135" s="99"/>
      <c r="ERT135" s="99"/>
      <c r="ERU135" s="99"/>
      <c r="ERV135" s="99"/>
      <c r="ERW135" s="99"/>
      <c r="ERX135" s="99"/>
      <c r="ERY135" s="99"/>
      <c r="ERZ135" s="99"/>
      <c r="ESA135" s="99"/>
      <c r="ESB135" s="99"/>
      <c r="ESC135" s="99"/>
      <c r="ESD135" s="99"/>
      <c r="ESE135" s="99"/>
      <c r="ESF135" s="99"/>
      <c r="ESG135" s="99"/>
      <c r="ESH135" s="99"/>
      <c r="ESI135" s="99"/>
      <c r="ESJ135" s="99"/>
      <c r="ESK135" s="99"/>
      <c r="ESL135" s="99"/>
      <c r="ESM135" s="99"/>
      <c r="ESN135" s="99"/>
      <c r="ESO135" s="99"/>
      <c r="ESP135" s="99"/>
      <c r="ESQ135" s="99"/>
      <c r="ESR135" s="99"/>
      <c r="ESS135" s="99"/>
      <c r="EST135" s="99"/>
      <c r="ESU135" s="99"/>
      <c r="ESV135" s="99"/>
      <c r="ESW135" s="99"/>
      <c r="ESX135" s="99"/>
      <c r="ESY135" s="99"/>
      <c r="ESZ135" s="99"/>
      <c r="ETA135" s="99"/>
      <c r="ETB135" s="99"/>
      <c r="ETC135" s="99"/>
      <c r="ETD135" s="99"/>
      <c r="ETE135" s="99"/>
      <c r="ETF135" s="99"/>
      <c r="ETG135" s="99"/>
      <c r="ETH135" s="99"/>
      <c r="ETI135" s="99"/>
      <c r="ETJ135" s="99"/>
      <c r="ETK135" s="99"/>
      <c r="ETL135" s="99"/>
      <c r="ETM135" s="99"/>
      <c r="ETN135" s="99"/>
      <c r="ETO135" s="99"/>
      <c r="ETP135" s="99"/>
      <c r="ETQ135" s="99"/>
      <c r="ETR135" s="99"/>
      <c r="ETS135" s="99"/>
      <c r="ETT135" s="99"/>
      <c r="ETU135" s="99"/>
      <c r="ETV135" s="99"/>
      <c r="ETW135" s="99"/>
      <c r="ETX135" s="99"/>
      <c r="ETY135" s="99"/>
      <c r="ETZ135" s="99"/>
      <c r="EUA135" s="99"/>
      <c r="EUB135" s="99"/>
      <c r="EUC135" s="99"/>
      <c r="EUD135" s="99"/>
      <c r="EUE135" s="99"/>
      <c r="EUF135" s="99"/>
      <c r="EUG135" s="99"/>
      <c r="EUH135" s="99"/>
      <c r="EUI135" s="99"/>
      <c r="EUJ135" s="99"/>
      <c r="EUK135" s="99"/>
      <c r="EUL135" s="99"/>
      <c r="EUM135" s="99"/>
      <c r="EUN135" s="99"/>
      <c r="EUO135" s="99"/>
      <c r="EUP135" s="99"/>
      <c r="EUQ135" s="99"/>
      <c r="EUR135" s="99"/>
      <c r="EUS135" s="99"/>
      <c r="EUT135" s="99"/>
      <c r="EUU135" s="99"/>
      <c r="EUV135" s="99"/>
      <c r="EUW135" s="99"/>
      <c r="EUX135" s="99"/>
      <c r="EUY135" s="99"/>
      <c r="EUZ135" s="99"/>
      <c r="EVA135" s="99"/>
      <c r="EVB135" s="99"/>
      <c r="EVC135" s="99"/>
      <c r="EVD135" s="99"/>
      <c r="EVE135" s="99"/>
      <c r="EVF135" s="99"/>
      <c r="EVG135" s="99"/>
      <c r="EVH135" s="99"/>
      <c r="EVI135" s="99"/>
      <c r="EVJ135" s="99"/>
      <c r="EVK135" s="99"/>
      <c r="EVL135" s="99"/>
      <c r="EVM135" s="99"/>
      <c r="EVN135" s="99"/>
      <c r="EVO135" s="99"/>
      <c r="EVP135" s="99"/>
      <c r="EVQ135" s="99"/>
      <c r="EVR135" s="99"/>
      <c r="EVS135" s="99"/>
      <c r="EVT135" s="99"/>
      <c r="EVU135" s="99"/>
      <c r="EVV135" s="99"/>
      <c r="EVW135" s="99"/>
      <c r="EVX135" s="99"/>
      <c r="EVY135" s="99"/>
      <c r="EVZ135" s="99"/>
      <c r="EWA135" s="99"/>
      <c r="EWB135" s="99"/>
      <c r="EWC135" s="99"/>
      <c r="EWD135" s="99"/>
      <c r="EWE135" s="99"/>
      <c r="EWF135" s="99"/>
      <c r="EWG135" s="99"/>
      <c r="EWH135" s="99"/>
      <c r="EWI135" s="99"/>
      <c r="EWJ135" s="99"/>
      <c r="EWK135" s="99"/>
      <c r="EWL135" s="99"/>
      <c r="EWM135" s="99"/>
      <c r="EWN135" s="99"/>
      <c r="EWO135" s="99"/>
      <c r="EWP135" s="99"/>
      <c r="EWQ135" s="99"/>
      <c r="EWR135" s="99"/>
      <c r="EWS135" s="99"/>
      <c r="EWT135" s="99"/>
      <c r="EWU135" s="99"/>
      <c r="EWV135" s="99"/>
      <c r="EWW135" s="99"/>
      <c r="EWX135" s="99"/>
      <c r="EWY135" s="99"/>
      <c r="EWZ135" s="99"/>
      <c r="EXA135" s="99"/>
      <c r="EXB135" s="99"/>
      <c r="EXC135" s="99"/>
      <c r="EXD135" s="99"/>
      <c r="EXE135" s="99"/>
      <c r="EXF135" s="99"/>
      <c r="EXG135" s="99"/>
      <c r="EXH135" s="99"/>
      <c r="EXI135" s="99"/>
      <c r="EXJ135" s="99"/>
      <c r="EXK135" s="99"/>
      <c r="EXL135" s="99"/>
      <c r="EXM135" s="99"/>
      <c r="EXN135" s="99"/>
      <c r="EXO135" s="99"/>
      <c r="EXP135" s="99"/>
      <c r="EXQ135" s="99"/>
      <c r="EXR135" s="99"/>
      <c r="EXS135" s="99"/>
      <c r="EXT135" s="99"/>
      <c r="EXU135" s="99"/>
      <c r="EXV135" s="99"/>
      <c r="EXW135" s="99"/>
      <c r="EXX135" s="99"/>
      <c r="EXY135" s="99"/>
      <c r="EXZ135" s="99"/>
      <c r="EYA135" s="99"/>
      <c r="EYB135" s="99"/>
      <c r="EYC135" s="99"/>
      <c r="EYD135" s="99"/>
      <c r="EYE135" s="99"/>
      <c r="EYF135" s="99"/>
      <c r="EYG135" s="99"/>
      <c r="EYH135" s="99"/>
      <c r="EYI135" s="99"/>
      <c r="EYJ135" s="99"/>
      <c r="EYK135" s="99"/>
      <c r="EYL135" s="99"/>
      <c r="EYM135" s="99"/>
      <c r="EYN135" s="99"/>
      <c r="EYO135" s="99"/>
      <c r="EYP135" s="99"/>
      <c r="EYQ135" s="99"/>
      <c r="EYR135" s="99"/>
      <c r="EYS135" s="99"/>
      <c r="EYT135" s="99"/>
      <c r="EYU135" s="99"/>
      <c r="EYV135" s="99"/>
      <c r="EYW135" s="99"/>
      <c r="EYX135" s="99"/>
      <c r="EYY135" s="99"/>
      <c r="EYZ135" s="99"/>
      <c r="EZA135" s="99"/>
      <c r="EZB135" s="99"/>
      <c r="EZC135" s="99"/>
      <c r="EZD135" s="99"/>
      <c r="EZE135" s="99"/>
      <c r="EZF135" s="99"/>
      <c r="EZG135" s="99"/>
      <c r="EZH135" s="99"/>
      <c r="EZI135" s="99"/>
      <c r="EZJ135" s="99"/>
      <c r="EZK135" s="99"/>
      <c r="EZL135" s="99"/>
      <c r="EZM135" s="99"/>
      <c r="EZN135" s="99"/>
      <c r="EZO135" s="99"/>
      <c r="EZP135" s="99"/>
      <c r="EZQ135" s="99"/>
      <c r="EZR135" s="99"/>
      <c r="EZS135" s="99"/>
      <c r="EZT135" s="99"/>
      <c r="EZU135" s="99"/>
      <c r="EZV135" s="99"/>
      <c r="EZW135" s="99"/>
      <c r="EZX135" s="99"/>
      <c r="EZY135" s="99"/>
      <c r="EZZ135" s="99"/>
      <c r="FAA135" s="99"/>
      <c r="FAB135" s="99"/>
      <c r="FAC135" s="99"/>
      <c r="FAD135" s="99"/>
      <c r="FAE135" s="99"/>
      <c r="FAF135" s="99"/>
      <c r="FAG135" s="99"/>
      <c r="FAH135" s="99"/>
      <c r="FAI135" s="99"/>
      <c r="FAJ135" s="99"/>
      <c r="FAK135" s="99"/>
      <c r="FAL135" s="99"/>
      <c r="FAM135" s="99"/>
      <c r="FAN135" s="99"/>
      <c r="FAO135" s="99"/>
      <c r="FAP135" s="99"/>
      <c r="FAQ135" s="99"/>
      <c r="FAR135" s="99"/>
      <c r="FAS135" s="99"/>
      <c r="FAT135" s="99"/>
      <c r="FAU135" s="99"/>
      <c r="FAV135" s="99"/>
      <c r="FAW135" s="99"/>
      <c r="FAX135" s="99"/>
      <c r="FAY135" s="99"/>
      <c r="FAZ135" s="99"/>
      <c r="FBA135" s="99"/>
      <c r="FBB135" s="99"/>
      <c r="FBC135" s="99"/>
      <c r="FBD135" s="99"/>
      <c r="FBE135" s="99"/>
      <c r="FBF135" s="99"/>
      <c r="FBG135" s="99"/>
      <c r="FBH135" s="99"/>
      <c r="FBI135" s="99"/>
      <c r="FBJ135" s="99"/>
      <c r="FBK135" s="99"/>
      <c r="FBL135" s="99"/>
      <c r="FBM135" s="99"/>
      <c r="FBN135" s="99"/>
      <c r="FBO135" s="99"/>
      <c r="FBP135" s="99"/>
      <c r="FBQ135" s="99"/>
      <c r="FBR135" s="99"/>
      <c r="FBS135" s="99"/>
      <c r="FBT135" s="99"/>
      <c r="FBU135" s="99"/>
      <c r="FBV135" s="99"/>
      <c r="FBW135" s="99"/>
      <c r="FBX135" s="99"/>
      <c r="FBY135" s="99"/>
      <c r="FBZ135" s="99"/>
      <c r="FCA135" s="99"/>
      <c r="FCB135" s="99"/>
      <c r="FCC135" s="99"/>
      <c r="FCD135" s="99"/>
      <c r="FCE135" s="99"/>
      <c r="FCF135" s="99"/>
      <c r="FCG135" s="99"/>
      <c r="FCH135" s="99"/>
      <c r="FCI135" s="99"/>
      <c r="FCJ135" s="99"/>
      <c r="FCK135" s="99"/>
      <c r="FCL135" s="99"/>
      <c r="FCM135" s="99"/>
      <c r="FCN135" s="99"/>
      <c r="FCO135" s="99"/>
      <c r="FCP135" s="99"/>
      <c r="FCQ135" s="99"/>
      <c r="FCR135" s="99"/>
      <c r="FCS135" s="99"/>
      <c r="FCT135" s="99"/>
      <c r="FCU135" s="99"/>
      <c r="FCV135" s="99"/>
      <c r="FCW135" s="99"/>
      <c r="FCX135" s="99"/>
      <c r="FCY135" s="99"/>
      <c r="FCZ135" s="99"/>
      <c r="FDA135" s="99"/>
      <c r="FDB135" s="99"/>
      <c r="FDC135" s="99"/>
      <c r="FDD135" s="99"/>
      <c r="FDE135" s="99"/>
      <c r="FDF135" s="99"/>
      <c r="FDG135" s="99"/>
      <c r="FDH135" s="99"/>
      <c r="FDI135" s="99"/>
      <c r="FDJ135" s="99"/>
      <c r="FDK135" s="99"/>
      <c r="FDL135" s="99"/>
      <c r="FDM135" s="99"/>
      <c r="FDN135" s="99"/>
      <c r="FDO135" s="99"/>
      <c r="FDP135" s="99"/>
      <c r="FDQ135" s="99"/>
      <c r="FDR135" s="99"/>
      <c r="FDS135" s="99"/>
      <c r="FDT135" s="99"/>
      <c r="FDU135" s="99"/>
      <c r="FDV135" s="99"/>
      <c r="FDW135" s="99"/>
      <c r="FDX135" s="99"/>
      <c r="FDY135" s="99"/>
      <c r="FDZ135" s="99"/>
      <c r="FEA135" s="99"/>
      <c r="FEB135" s="99"/>
      <c r="FEC135" s="99"/>
      <c r="FED135" s="99"/>
      <c r="FEE135" s="99"/>
      <c r="FEF135" s="99"/>
      <c r="FEG135" s="99"/>
      <c r="FEH135" s="99"/>
      <c r="FEI135" s="99"/>
      <c r="FEJ135" s="99"/>
      <c r="FEK135" s="99"/>
      <c r="FEL135" s="99"/>
      <c r="FEM135" s="99"/>
      <c r="FEN135" s="99"/>
      <c r="FEO135" s="99"/>
      <c r="FEP135" s="99"/>
      <c r="FEQ135" s="99"/>
      <c r="FER135" s="99"/>
      <c r="FES135" s="99"/>
      <c r="FET135" s="99"/>
      <c r="FEU135" s="99"/>
      <c r="FEV135" s="99"/>
      <c r="FEW135" s="99"/>
      <c r="FEX135" s="99"/>
      <c r="FEY135" s="99"/>
      <c r="FEZ135" s="99"/>
      <c r="FFA135" s="99"/>
      <c r="FFB135" s="99"/>
      <c r="FFC135" s="99"/>
      <c r="FFD135" s="99"/>
      <c r="FFE135" s="99"/>
      <c r="FFF135" s="99"/>
      <c r="FFG135" s="99"/>
      <c r="FFH135" s="99"/>
      <c r="FFI135" s="99"/>
      <c r="FFJ135" s="99"/>
      <c r="FFK135" s="99"/>
      <c r="FFL135" s="99"/>
      <c r="FFM135" s="99"/>
      <c r="FFN135" s="99"/>
      <c r="FFO135" s="99"/>
      <c r="FFP135" s="99"/>
      <c r="FFQ135" s="99"/>
      <c r="FFR135" s="99"/>
      <c r="FFS135" s="99"/>
      <c r="FFT135" s="99"/>
      <c r="FFU135" s="99"/>
      <c r="FFV135" s="99"/>
      <c r="FFW135" s="99"/>
      <c r="FFX135" s="99"/>
      <c r="FFY135" s="99"/>
      <c r="FFZ135" s="99"/>
      <c r="FGA135" s="99"/>
      <c r="FGB135" s="99"/>
      <c r="FGC135" s="99"/>
      <c r="FGD135" s="99"/>
      <c r="FGE135" s="99"/>
      <c r="FGF135" s="99"/>
      <c r="FGG135" s="99"/>
      <c r="FGH135" s="99"/>
      <c r="FGI135" s="99"/>
      <c r="FGJ135" s="99"/>
      <c r="FGK135" s="99"/>
      <c r="FGL135" s="99"/>
      <c r="FGM135" s="99"/>
      <c r="FGN135" s="99"/>
      <c r="FGO135" s="99"/>
      <c r="FGP135" s="99"/>
      <c r="FGQ135" s="99"/>
      <c r="FGR135" s="99"/>
      <c r="FGS135" s="99"/>
      <c r="FGT135" s="99"/>
      <c r="FGU135" s="99"/>
      <c r="FGV135" s="99"/>
      <c r="FGW135" s="99"/>
      <c r="FGX135" s="99"/>
      <c r="FGY135" s="99"/>
      <c r="FGZ135" s="99"/>
      <c r="FHA135" s="99"/>
      <c r="FHB135" s="99"/>
      <c r="FHC135" s="99"/>
      <c r="FHD135" s="99"/>
      <c r="FHE135" s="99"/>
      <c r="FHF135" s="99"/>
      <c r="FHG135" s="99"/>
      <c r="FHH135" s="99"/>
      <c r="FHI135" s="99"/>
      <c r="FHJ135" s="99"/>
      <c r="FHK135" s="99"/>
      <c r="FHL135" s="99"/>
      <c r="FHM135" s="99"/>
      <c r="FHN135" s="99"/>
      <c r="FHO135" s="99"/>
      <c r="FHP135" s="99"/>
      <c r="FHQ135" s="99"/>
      <c r="FHR135" s="99"/>
      <c r="FHS135" s="99"/>
      <c r="FHT135" s="99"/>
      <c r="FHU135" s="99"/>
      <c r="FHV135" s="99"/>
      <c r="FHW135" s="99"/>
      <c r="FHX135" s="99"/>
      <c r="FHY135" s="99"/>
      <c r="FHZ135" s="99"/>
      <c r="FIA135" s="99"/>
      <c r="FIB135" s="99"/>
      <c r="FIC135" s="99"/>
      <c r="FID135" s="99"/>
      <c r="FIE135" s="99"/>
      <c r="FIF135" s="99"/>
      <c r="FIG135" s="99"/>
      <c r="FIH135" s="99"/>
      <c r="FII135" s="99"/>
      <c r="FIJ135" s="99"/>
      <c r="FIK135" s="99"/>
      <c r="FIL135" s="99"/>
      <c r="FIM135" s="99"/>
      <c r="FIN135" s="99"/>
      <c r="FIO135" s="99"/>
      <c r="FIP135" s="99"/>
      <c r="FIQ135" s="99"/>
      <c r="FIR135" s="99"/>
      <c r="FIS135" s="99"/>
      <c r="FIT135" s="99"/>
      <c r="FIU135" s="99"/>
      <c r="FIV135" s="99"/>
      <c r="FIW135" s="99"/>
      <c r="FIX135" s="99"/>
      <c r="FIY135" s="99"/>
      <c r="FIZ135" s="99"/>
      <c r="FJA135" s="99"/>
      <c r="FJB135" s="99"/>
      <c r="FJC135" s="99"/>
      <c r="FJD135" s="99"/>
      <c r="FJE135" s="99"/>
      <c r="FJF135" s="99"/>
      <c r="FJG135" s="99"/>
      <c r="FJH135" s="99"/>
      <c r="FJI135" s="99"/>
      <c r="FJJ135" s="99"/>
      <c r="FJK135" s="99"/>
      <c r="FJL135" s="99"/>
      <c r="FJM135" s="99"/>
      <c r="FJN135" s="99"/>
      <c r="FJO135" s="99"/>
      <c r="FJP135" s="99"/>
      <c r="FJQ135" s="99"/>
      <c r="FJR135" s="99"/>
      <c r="FJS135" s="99"/>
      <c r="FJT135" s="99"/>
      <c r="FJU135" s="99"/>
      <c r="FJV135" s="99"/>
      <c r="FJW135" s="99"/>
      <c r="FJX135" s="99"/>
      <c r="FJY135" s="99"/>
      <c r="FJZ135" s="99"/>
      <c r="FKA135" s="99"/>
      <c r="FKB135" s="99"/>
      <c r="FKC135" s="99"/>
      <c r="FKD135" s="99"/>
      <c r="FKE135" s="99"/>
      <c r="FKF135" s="99"/>
      <c r="FKG135" s="99"/>
      <c r="FKH135" s="99"/>
      <c r="FKI135" s="99"/>
      <c r="FKJ135" s="99"/>
      <c r="FKK135" s="99"/>
      <c r="FKL135" s="99"/>
      <c r="FKM135" s="99"/>
      <c r="FKN135" s="99"/>
      <c r="FKO135" s="99"/>
      <c r="FKP135" s="99"/>
      <c r="FKQ135" s="99"/>
      <c r="FKR135" s="99"/>
      <c r="FKS135" s="99"/>
      <c r="FKT135" s="99"/>
      <c r="FKU135" s="99"/>
      <c r="FKV135" s="99"/>
      <c r="FKW135" s="99"/>
      <c r="FKX135" s="99"/>
      <c r="FKY135" s="99"/>
      <c r="FKZ135" s="99"/>
      <c r="FLA135" s="99"/>
      <c r="FLB135" s="99"/>
      <c r="FLC135" s="99"/>
      <c r="FLD135" s="99"/>
      <c r="FLE135" s="99"/>
      <c r="FLF135" s="99"/>
      <c r="FLG135" s="99"/>
      <c r="FLH135" s="99"/>
      <c r="FLI135" s="99"/>
      <c r="FLJ135" s="99"/>
      <c r="FLK135" s="99"/>
      <c r="FLL135" s="99"/>
      <c r="FLM135" s="99"/>
      <c r="FLN135" s="99"/>
      <c r="FLO135" s="99"/>
      <c r="FLP135" s="99"/>
      <c r="FLQ135" s="99"/>
      <c r="FLR135" s="99"/>
      <c r="FLS135" s="99"/>
      <c r="FLT135" s="99"/>
      <c r="FLU135" s="99"/>
      <c r="FLV135" s="99"/>
      <c r="FLW135" s="99"/>
      <c r="FLX135" s="99"/>
      <c r="FLY135" s="99"/>
      <c r="FLZ135" s="99"/>
      <c r="FMA135" s="99"/>
      <c r="FMB135" s="99"/>
      <c r="FMC135" s="99"/>
      <c r="FMD135" s="99"/>
      <c r="FME135" s="99"/>
      <c r="FMF135" s="99"/>
      <c r="FMG135" s="99"/>
      <c r="FMH135" s="99"/>
      <c r="FMI135" s="99"/>
      <c r="FMJ135" s="99"/>
      <c r="FMK135" s="99"/>
      <c r="FML135" s="99"/>
      <c r="FMM135" s="99"/>
      <c r="FMN135" s="99"/>
      <c r="FMO135" s="99"/>
      <c r="FMP135" s="99"/>
      <c r="FMQ135" s="99"/>
      <c r="FMR135" s="99"/>
      <c r="FMS135" s="99"/>
      <c r="FMT135" s="99"/>
      <c r="FMU135" s="99"/>
      <c r="FMV135" s="99"/>
      <c r="FMW135" s="99"/>
      <c r="FMX135" s="99"/>
      <c r="FMY135" s="99"/>
      <c r="FMZ135" s="99"/>
      <c r="FNA135" s="99"/>
      <c r="FNB135" s="99"/>
      <c r="FNC135" s="99"/>
      <c r="FND135" s="99"/>
      <c r="FNE135" s="99"/>
      <c r="FNF135" s="99"/>
      <c r="FNG135" s="99"/>
      <c r="FNH135" s="99"/>
      <c r="FNI135" s="99"/>
      <c r="FNJ135" s="99"/>
      <c r="FNK135" s="99"/>
      <c r="FNL135" s="99"/>
      <c r="FNM135" s="99"/>
      <c r="FNN135" s="99"/>
      <c r="FNO135" s="99"/>
      <c r="FNP135" s="99"/>
      <c r="FNQ135" s="99"/>
      <c r="FNR135" s="99"/>
      <c r="FNS135" s="99"/>
      <c r="FNT135" s="99"/>
      <c r="FNU135" s="99"/>
      <c r="FNV135" s="99"/>
      <c r="FNW135" s="99"/>
      <c r="FNX135" s="99"/>
      <c r="FNY135" s="99"/>
      <c r="FNZ135" s="99"/>
      <c r="FOA135" s="99"/>
      <c r="FOB135" s="99"/>
      <c r="FOC135" s="99"/>
      <c r="FOD135" s="99"/>
      <c r="FOE135" s="99"/>
      <c r="FOF135" s="99"/>
      <c r="FOG135" s="99"/>
      <c r="FOH135" s="99"/>
      <c r="FOI135" s="99"/>
      <c r="FOJ135" s="99"/>
      <c r="FOK135" s="99"/>
      <c r="FOL135" s="99"/>
      <c r="FOM135" s="99"/>
      <c r="FON135" s="99"/>
      <c r="FOO135" s="99"/>
      <c r="FOP135" s="99"/>
      <c r="FOQ135" s="99"/>
      <c r="FOR135" s="99"/>
      <c r="FOS135" s="99"/>
      <c r="FOT135" s="99"/>
      <c r="FOU135" s="99"/>
      <c r="FOV135" s="99"/>
      <c r="FOW135" s="99"/>
      <c r="FOX135" s="99"/>
      <c r="FOY135" s="99"/>
      <c r="FOZ135" s="99"/>
      <c r="FPA135" s="99"/>
      <c r="FPB135" s="99"/>
      <c r="FPC135" s="99"/>
      <c r="FPD135" s="99"/>
      <c r="FPE135" s="99"/>
      <c r="FPF135" s="99"/>
      <c r="FPG135" s="99"/>
      <c r="FPH135" s="99"/>
      <c r="FPI135" s="99"/>
      <c r="FPJ135" s="99"/>
      <c r="FPK135" s="99"/>
      <c r="FPL135" s="99"/>
      <c r="FPM135" s="99"/>
      <c r="FPN135" s="99"/>
      <c r="FPO135" s="99"/>
      <c r="FPP135" s="99"/>
      <c r="FPQ135" s="99"/>
      <c r="FPR135" s="99"/>
      <c r="FPS135" s="99"/>
      <c r="FPT135" s="99"/>
      <c r="FPU135" s="99"/>
      <c r="FPV135" s="99"/>
      <c r="FPW135" s="99"/>
      <c r="FPX135" s="99"/>
      <c r="FPY135" s="99"/>
      <c r="FPZ135" s="99"/>
      <c r="FQA135" s="99"/>
      <c r="FQB135" s="99"/>
      <c r="FQC135" s="99"/>
      <c r="FQD135" s="99"/>
      <c r="FQE135" s="99"/>
      <c r="FQF135" s="99"/>
      <c r="FQG135" s="99"/>
      <c r="FQH135" s="99"/>
      <c r="FQI135" s="99"/>
      <c r="FQJ135" s="99"/>
      <c r="FQK135" s="99"/>
      <c r="FQL135" s="99"/>
      <c r="FQM135" s="99"/>
      <c r="FQN135" s="99"/>
      <c r="FQO135" s="99"/>
      <c r="FQP135" s="99"/>
      <c r="FQQ135" s="99"/>
      <c r="FQR135" s="99"/>
      <c r="FQS135" s="99"/>
      <c r="FQT135" s="99"/>
      <c r="FQU135" s="99"/>
      <c r="FQV135" s="99"/>
      <c r="FQW135" s="99"/>
      <c r="FQX135" s="99"/>
      <c r="FQY135" s="99"/>
      <c r="FQZ135" s="99"/>
      <c r="FRA135" s="99"/>
      <c r="FRB135" s="99"/>
      <c r="FRC135" s="99"/>
      <c r="FRD135" s="99"/>
      <c r="FRE135" s="99"/>
      <c r="FRF135" s="99"/>
      <c r="FRG135" s="99"/>
      <c r="FRH135" s="99"/>
      <c r="FRI135" s="99"/>
      <c r="FRJ135" s="99"/>
      <c r="FRK135" s="99"/>
      <c r="FRL135" s="99"/>
      <c r="FRM135" s="99"/>
      <c r="FRN135" s="99"/>
      <c r="FRO135" s="99"/>
      <c r="FRP135" s="99"/>
      <c r="FRQ135" s="99"/>
      <c r="FRR135" s="99"/>
      <c r="FRS135" s="99"/>
      <c r="FRT135" s="99"/>
      <c r="FRU135" s="99"/>
      <c r="FRV135" s="99"/>
      <c r="FRW135" s="99"/>
      <c r="FRX135" s="99"/>
      <c r="FRY135" s="99"/>
      <c r="FRZ135" s="99"/>
      <c r="FSA135" s="99"/>
      <c r="FSB135" s="99"/>
      <c r="FSC135" s="99"/>
      <c r="FSD135" s="99"/>
      <c r="FSE135" s="99"/>
      <c r="FSF135" s="99"/>
      <c r="FSG135" s="99"/>
      <c r="FSH135" s="99"/>
      <c r="FSI135" s="99"/>
      <c r="FSJ135" s="99"/>
      <c r="FSK135" s="99"/>
      <c r="FSL135" s="99"/>
      <c r="FSM135" s="99"/>
      <c r="FSN135" s="99"/>
      <c r="FSO135" s="99"/>
      <c r="FSP135" s="99"/>
      <c r="FSQ135" s="99"/>
      <c r="FSR135" s="99"/>
      <c r="FSS135" s="99"/>
      <c r="FST135" s="99"/>
      <c r="FSU135" s="99"/>
      <c r="FSV135" s="99"/>
      <c r="FSW135" s="99"/>
      <c r="FSX135" s="99"/>
      <c r="FSY135" s="99"/>
      <c r="FSZ135" s="99"/>
      <c r="FTA135" s="99"/>
      <c r="FTB135" s="99"/>
      <c r="FTC135" s="99"/>
      <c r="FTD135" s="99"/>
      <c r="FTE135" s="99"/>
      <c r="FTF135" s="99"/>
      <c r="FTG135" s="99"/>
      <c r="FTH135" s="99"/>
      <c r="FTI135" s="99"/>
      <c r="FTJ135" s="99"/>
      <c r="FTK135" s="99"/>
      <c r="FTL135" s="99"/>
      <c r="FTM135" s="99"/>
      <c r="FTN135" s="99"/>
      <c r="FTO135" s="99"/>
      <c r="FTP135" s="99"/>
      <c r="FTQ135" s="99"/>
      <c r="FTR135" s="99"/>
      <c r="FTS135" s="99"/>
      <c r="FTT135" s="99"/>
      <c r="FTU135" s="99"/>
      <c r="FTV135" s="99"/>
      <c r="FTW135" s="99"/>
      <c r="FTX135" s="99"/>
      <c r="FTY135" s="99"/>
      <c r="FTZ135" s="99"/>
      <c r="FUA135" s="99"/>
      <c r="FUB135" s="99"/>
      <c r="FUC135" s="99"/>
      <c r="FUD135" s="99"/>
      <c r="FUE135" s="99"/>
      <c r="FUF135" s="99"/>
      <c r="FUG135" s="99"/>
      <c r="FUH135" s="99"/>
      <c r="FUI135" s="99"/>
      <c r="FUJ135" s="99"/>
      <c r="FUK135" s="99"/>
      <c r="FUL135" s="99"/>
      <c r="FUM135" s="99"/>
      <c r="FUN135" s="99"/>
      <c r="FUO135" s="99"/>
      <c r="FUP135" s="99"/>
      <c r="FUQ135" s="99"/>
      <c r="FUR135" s="99"/>
      <c r="FUS135" s="99"/>
      <c r="FUT135" s="99"/>
      <c r="FUU135" s="99"/>
      <c r="FUV135" s="99"/>
      <c r="FUW135" s="99"/>
      <c r="FUX135" s="99"/>
      <c r="FUY135" s="99"/>
      <c r="FUZ135" s="99"/>
      <c r="FVA135" s="99"/>
      <c r="FVB135" s="99"/>
      <c r="FVC135" s="99"/>
      <c r="FVD135" s="99"/>
      <c r="FVE135" s="99"/>
      <c r="FVF135" s="99"/>
      <c r="FVG135" s="99"/>
      <c r="FVH135" s="99"/>
      <c r="FVI135" s="99"/>
      <c r="FVJ135" s="99"/>
      <c r="FVK135" s="99"/>
      <c r="FVL135" s="99"/>
      <c r="FVM135" s="99"/>
      <c r="FVN135" s="99"/>
      <c r="FVO135" s="99"/>
      <c r="FVP135" s="99"/>
      <c r="FVQ135" s="99"/>
      <c r="FVR135" s="99"/>
      <c r="FVS135" s="99"/>
      <c r="FVT135" s="99"/>
      <c r="FVU135" s="99"/>
      <c r="FVV135" s="99"/>
      <c r="FVW135" s="99"/>
      <c r="FVX135" s="99"/>
      <c r="FVY135" s="99"/>
      <c r="FVZ135" s="99"/>
      <c r="FWA135" s="99"/>
      <c r="FWB135" s="99"/>
      <c r="FWC135" s="99"/>
      <c r="FWD135" s="99"/>
      <c r="FWE135" s="99"/>
      <c r="FWF135" s="99"/>
      <c r="FWG135" s="99"/>
      <c r="FWH135" s="99"/>
      <c r="FWI135" s="99"/>
      <c r="FWJ135" s="99"/>
      <c r="FWK135" s="99"/>
      <c r="FWL135" s="99"/>
      <c r="FWM135" s="99"/>
      <c r="FWN135" s="99"/>
      <c r="FWO135" s="99"/>
      <c r="FWP135" s="99"/>
      <c r="FWQ135" s="99"/>
      <c r="FWR135" s="99"/>
      <c r="FWS135" s="99"/>
      <c r="FWT135" s="99"/>
      <c r="FWU135" s="99"/>
      <c r="FWV135" s="99"/>
      <c r="FWW135" s="99"/>
      <c r="FWX135" s="99"/>
      <c r="FWY135" s="99"/>
      <c r="FWZ135" s="99"/>
      <c r="FXA135" s="99"/>
      <c r="FXB135" s="99"/>
      <c r="FXC135" s="99"/>
      <c r="FXD135" s="99"/>
      <c r="FXE135" s="99"/>
      <c r="FXF135" s="99"/>
      <c r="FXG135" s="99"/>
      <c r="FXH135" s="99"/>
      <c r="FXI135" s="99"/>
      <c r="FXJ135" s="99"/>
      <c r="FXK135" s="99"/>
      <c r="FXL135" s="99"/>
      <c r="FXM135" s="99"/>
      <c r="FXN135" s="99"/>
      <c r="FXO135" s="99"/>
      <c r="FXP135" s="99"/>
      <c r="FXQ135" s="99"/>
      <c r="FXR135" s="99"/>
      <c r="FXS135" s="99"/>
      <c r="FXT135" s="99"/>
      <c r="FXU135" s="99"/>
      <c r="FXV135" s="99"/>
      <c r="FXW135" s="99"/>
      <c r="FXX135" s="99"/>
      <c r="FXY135" s="99"/>
      <c r="FXZ135" s="99"/>
      <c r="FYA135" s="99"/>
      <c r="FYB135" s="99"/>
      <c r="FYC135" s="99"/>
      <c r="FYD135" s="99"/>
      <c r="FYE135" s="99"/>
      <c r="FYF135" s="99"/>
      <c r="FYG135" s="99"/>
      <c r="FYH135" s="99"/>
      <c r="FYI135" s="99"/>
      <c r="FYJ135" s="99"/>
      <c r="FYK135" s="99"/>
      <c r="FYL135" s="99"/>
      <c r="FYM135" s="99"/>
      <c r="FYN135" s="99"/>
      <c r="FYO135" s="99"/>
      <c r="FYP135" s="99"/>
      <c r="FYQ135" s="99"/>
      <c r="FYR135" s="99"/>
      <c r="FYS135" s="99"/>
      <c r="FYT135" s="99"/>
      <c r="FYU135" s="99"/>
      <c r="FYV135" s="99"/>
      <c r="FYW135" s="99"/>
      <c r="FYX135" s="99"/>
      <c r="FYY135" s="99"/>
      <c r="FYZ135" s="99"/>
      <c r="FZA135" s="99"/>
      <c r="FZB135" s="99"/>
      <c r="FZC135" s="99"/>
      <c r="FZD135" s="99"/>
      <c r="FZE135" s="99"/>
      <c r="FZF135" s="99"/>
      <c r="FZG135" s="99"/>
      <c r="FZH135" s="99"/>
      <c r="FZI135" s="99"/>
      <c r="FZJ135" s="99"/>
      <c r="FZK135" s="99"/>
      <c r="FZL135" s="99"/>
      <c r="FZM135" s="99"/>
      <c r="FZN135" s="99"/>
      <c r="FZO135" s="99"/>
      <c r="FZP135" s="99"/>
      <c r="FZQ135" s="99"/>
      <c r="FZR135" s="99"/>
      <c r="FZS135" s="99"/>
      <c r="FZT135" s="99"/>
      <c r="FZU135" s="99"/>
      <c r="FZV135" s="99"/>
      <c r="FZW135" s="99"/>
      <c r="FZX135" s="99"/>
      <c r="FZY135" s="99"/>
      <c r="FZZ135" s="99"/>
      <c r="GAA135" s="99"/>
      <c r="GAB135" s="99"/>
      <c r="GAC135" s="99"/>
      <c r="GAD135" s="99"/>
      <c r="GAE135" s="99"/>
      <c r="GAF135" s="99"/>
      <c r="GAG135" s="99"/>
      <c r="GAH135" s="99"/>
      <c r="GAI135" s="99"/>
      <c r="GAJ135" s="99"/>
      <c r="GAK135" s="99"/>
      <c r="GAL135" s="99"/>
      <c r="GAM135" s="99"/>
      <c r="GAN135" s="99"/>
      <c r="GAO135" s="99"/>
      <c r="GAP135" s="99"/>
      <c r="GAQ135" s="99"/>
      <c r="GAR135" s="99"/>
      <c r="GAS135" s="99"/>
      <c r="GAT135" s="99"/>
      <c r="GAU135" s="99"/>
      <c r="GAV135" s="99"/>
      <c r="GAW135" s="99"/>
      <c r="GAX135" s="99"/>
      <c r="GAY135" s="99"/>
      <c r="GAZ135" s="99"/>
      <c r="GBA135" s="99"/>
      <c r="GBB135" s="99"/>
      <c r="GBC135" s="99"/>
      <c r="GBD135" s="99"/>
      <c r="GBE135" s="99"/>
      <c r="GBF135" s="99"/>
      <c r="GBG135" s="99"/>
      <c r="GBH135" s="99"/>
      <c r="GBI135" s="99"/>
      <c r="GBJ135" s="99"/>
      <c r="GBK135" s="99"/>
      <c r="GBL135" s="99"/>
      <c r="GBM135" s="99"/>
      <c r="GBN135" s="99"/>
      <c r="GBO135" s="99"/>
      <c r="GBP135" s="99"/>
      <c r="GBQ135" s="99"/>
      <c r="GBR135" s="99"/>
      <c r="GBS135" s="99"/>
      <c r="GBT135" s="99"/>
      <c r="GBU135" s="99"/>
      <c r="GBV135" s="99"/>
      <c r="GBW135" s="99"/>
      <c r="GBX135" s="99"/>
      <c r="GBY135" s="99"/>
      <c r="GBZ135" s="99"/>
      <c r="GCA135" s="99"/>
      <c r="GCB135" s="99"/>
      <c r="GCC135" s="99"/>
      <c r="GCD135" s="99"/>
      <c r="GCE135" s="99"/>
      <c r="GCF135" s="99"/>
      <c r="GCG135" s="99"/>
      <c r="GCH135" s="99"/>
      <c r="GCI135" s="99"/>
      <c r="GCJ135" s="99"/>
      <c r="GCK135" s="99"/>
      <c r="GCL135" s="99"/>
      <c r="GCM135" s="99"/>
      <c r="GCN135" s="99"/>
      <c r="GCO135" s="99"/>
      <c r="GCP135" s="99"/>
      <c r="GCQ135" s="99"/>
      <c r="GCR135" s="99"/>
      <c r="GCS135" s="99"/>
      <c r="GCT135" s="99"/>
      <c r="GCU135" s="99"/>
      <c r="GCV135" s="99"/>
      <c r="GCW135" s="99"/>
      <c r="GCX135" s="99"/>
      <c r="GCY135" s="99"/>
      <c r="GCZ135" s="99"/>
      <c r="GDA135" s="99"/>
      <c r="GDB135" s="99"/>
      <c r="GDC135" s="99"/>
      <c r="GDD135" s="99"/>
      <c r="GDE135" s="99"/>
      <c r="GDF135" s="99"/>
      <c r="GDG135" s="99"/>
      <c r="GDH135" s="99"/>
      <c r="GDI135" s="99"/>
      <c r="GDJ135" s="99"/>
      <c r="GDK135" s="99"/>
      <c r="GDL135" s="99"/>
      <c r="GDM135" s="99"/>
      <c r="GDN135" s="99"/>
      <c r="GDO135" s="99"/>
      <c r="GDP135" s="99"/>
      <c r="GDQ135" s="99"/>
      <c r="GDR135" s="99"/>
      <c r="GDS135" s="99"/>
      <c r="GDT135" s="99"/>
      <c r="GDU135" s="99"/>
      <c r="GDV135" s="99"/>
      <c r="GDW135" s="99"/>
      <c r="GDX135" s="99"/>
      <c r="GDY135" s="99"/>
      <c r="GDZ135" s="99"/>
      <c r="GEA135" s="99"/>
      <c r="GEB135" s="99"/>
      <c r="GEC135" s="99"/>
      <c r="GED135" s="99"/>
      <c r="GEE135" s="99"/>
      <c r="GEF135" s="99"/>
      <c r="GEG135" s="99"/>
      <c r="GEH135" s="99"/>
      <c r="GEI135" s="99"/>
      <c r="GEJ135" s="99"/>
      <c r="GEK135" s="99"/>
      <c r="GEL135" s="99"/>
      <c r="GEM135" s="99"/>
      <c r="GEN135" s="99"/>
      <c r="GEO135" s="99"/>
      <c r="GEP135" s="99"/>
      <c r="GEQ135" s="99"/>
      <c r="GER135" s="99"/>
      <c r="GES135" s="99"/>
      <c r="GET135" s="99"/>
      <c r="GEU135" s="99"/>
      <c r="GEV135" s="99"/>
      <c r="GEW135" s="99"/>
      <c r="GEX135" s="99"/>
      <c r="GEY135" s="99"/>
      <c r="GEZ135" s="99"/>
      <c r="GFA135" s="99"/>
      <c r="GFB135" s="99"/>
      <c r="GFC135" s="99"/>
      <c r="GFD135" s="99"/>
      <c r="GFE135" s="99"/>
      <c r="GFF135" s="99"/>
      <c r="GFG135" s="99"/>
      <c r="GFH135" s="99"/>
      <c r="GFI135" s="99"/>
      <c r="GFJ135" s="99"/>
      <c r="GFK135" s="99"/>
      <c r="GFL135" s="99"/>
      <c r="GFM135" s="99"/>
      <c r="GFN135" s="99"/>
      <c r="GFO135" s="99"/>
      <c r="GFP135" s="99"/>
      <c r="GFQ135" s="99"/>
      <c r="GFR135" s="99"/>
      <c r="GFS135" s="99"/>
      <c r="GFT135" s="99"/>
      <c r="GFU135" s="99"/>
      <c r="GFV135" s="99"/>
      <c r="GFW135" s="99"/>
      <c r="GFX135" s="99"/>
      <c r="GFY135" s="99"/>
      <c r="GFZ135" s="99"/>
      <c r="GGA135" s="99"/>
      <c r="GGB135" s="99"/>
      <c r="GGC135" s="99"/>
      <c r="GGD135" s="99"/>
      <c r="GGE135" s="99"/>
      <c r="GGF135" s="99"/>
      <c r="GGG135" s="99"/>
      <c r="GGH135" s="99"/>
      <c r="GGI135" s="99"/>
      <c r="GGJ135" s="99"/>
      <c r="GGK135" s="99"/>
      <c r="GGL135" s="99"/>
      <c r="GGM135" s="99"/>
      <c r="GGN135" s="99"/>
      <c r="GGO135" s="99"/>
      <c r="GGP135" s="99"/>
      <c r="GGQ135" s="99"/>
      <c r="GGR135" s="99"/>
      <c r="GGS135" s="99"/>
      <c r="GGT135" s="99"/>
      <c r="GGU135" s="99"/>
      <c r="GGV135" s="99"/>
      <c r="GGW135" s="99"/>
      <c r="GGX135" s="99"/>
      <c r="GGY135" s="99"/>
      <c r="GGZ135" s="99"/>
      <c r="GHA135" s="99"/>
      <c r="GHB135" s="99"/>
      <c r="GHC135" s="99"/>
      <c r="GHD135" s="99"/>
      <c r="GHE135" s="99"/>
      <c r="GHF135" s="99"/>
      <c r="GHG135" s="99"/>
      <c r="GHH135" s="99"/>
      <c r="GHI135" s="99"/>
      <c r="GHJ135" s="99"/>
      <c r="GHK135" s="99"/>
      <c r="GHL135" s="99"/>
      <c r="GHM135" s="99"/>
      <c r="GHN135" s="99"/>
      <c r="GHO135" s="99"/>
      <c r="GHP135" s="99"/>
      <c r="GHQ135" s="99"/>
      <c r="GHR135" s="99"/>
      <c r="GHS135" s="99"/>
      <c r="GHT135" s="99"/>
      <c r="GHU135" s="99"/>
      <c r="GHV135" s="99"/>
      <c r="GHW135" s="99"/>
      <c r="GHX135" s="99"/>
      <c r="GHY135" s="99"/>
      <c r="GHZ135" s="99"/>
      <c r="GIA135" s="99"/>
      <c r="GIB135" s="99"/>
      <c r="GIC135" s="99"/>
      <c r="GID135" s="99"/>
      <c r="GIE135" s="99"/>
      <c r="GIF135" s="99"/>
      <c r="GIG135" s="99"/>
      <c r="GIH135" s="99"/>
      <c r="GII135" s="99"/>
      <c r="GIJ135" s="99"/>
      <c r="GIK135" s="99"/>
      <c r="GIL135" s="99"/>
      <c r="GIM135" s="99"/>
      <c r="GIN135" s="99"/>
      <c r="GIO135" s="99"/>
      <c r="GIP135" s="99"/>
      <c r="GIQ135" s="99"/>
      <c r="GIR135" s="99"/>
      <c r="GIS135" s="99"/>
      <c r="GIT135" s="99"/>
      <c r="GIU135" s="99"/>
      <c r="GIV135" s="99"/>
      <c r="GIW135" s="99"/>
      <c r="GIX135" s="99"/>
      <c r="GIY135" s="99"/>
      <c r="GIZ135" s="99"/>
      <c r="GJA135" s="99"/>
      <c r="GJB135" s="99"/>
      <c r="GJC135" s="99"/>
      <c r="GJD135" s="99"/>
      <c r="GJE135" s="99"/>
      <c r="GJF135" s="99"/>
      <c r="GJG135" s="99"/>
      <c r="GJH135" s="99"/>
      <c r="GJI135" s="99"/>
      <c r="GJJ135" s="99"/>
      <c r="GJK135" s="99"/>
      <c r="GJL135" s="99"/>
      <c r="GJM135" s="99"/>
      <c r="GJN135" s="99"/>
      <c r="GJO135" s="99"/>
      <c r="GJP135" s="99"/>
      <c r="GJQ135" s="99"/>
      <c r="GJR135" s="99"/>
      <c r="GJS135" s="99"/>
      <c r="GJT135" s="99"/>
      <c r="GJU135" s="99"/>
      <c r="GJV135" s="99"/>
      <c r="GJW135" s="99"/>
      <c r="GJX135" s="99"/>
      <c r="GJY135" s="99"/>
      <c r="GJZ135" s="99"/>
      <c r="GKA135" s="99"/>
      <c r="GKB135" s="99"/>
      <c r="GKC135" s="99"/>
      <c r="GKD135" s="99"/>
      <c r="GKE135" s="99"/>
      <c r="GKF135" s="99"/>
      <c r="GKG135" s="99"/>
      <c r="GKH135" s="99"/>
      <c r="GKI135" s="99"/>
      <c r="GKJ135" s="99"/>
      <c r="GKK135" s="99"/>
      <c r="GKL135" s="99"/>
      <c r="GKM135" s="99"/>
      <c r="GKN135" s="99"/>
      <c r="GKO135" s="99"/>
      <c r="GKP135" s="99"/>
      <c r="GKQ135" s="99"/>
      <c r="GKR135" s="99"/>
      <c r="GKS135" s="99"/>
      <c r="GKT135" s="99"/>
      <c r="GKU135" s="99"/>
      <c r="GKV135" s="99"/>
      <c r="GKW135" s="99"/>
      <c r="GKX135" s="99"/>
      <c r="GKY135" s="99"/>
      <c r="GKZ135" s="99"/>
      <c r="GLA135" s="99"/>
      <c r="GLB135" s="99"/>
      <c r="GLC135" s="99"/>
      <c r="GLD135" s="99"/>
      <c r="GLE135" s="99"/>
      <c r="GLF135" s="99"/>
      <c r="GLG135" s="99"/>
      <c r="GLH135" s="99"/>
      <c r="GLI135" s="99"/>
      <c r="GLJ135" s="99"/>
      <c r="GLK135" s="99"/>
      <c r="GLL135" s="99"/>
      <c r="GLM135" s="99"/>
      <c r="GLN135" s="99"/>
      <c r="GLO135" s="99"/>
      <c r="GLP135" s="99"/>
      <c r="GLQ135" s="99"/>
      <c r="GLR135" s="99"/>
      <c r="GLS135" s="99"/>
      <c r="GLT135" s="99"/>
      <c r="GLU135" s="99"/>
      <c r="GLV135" s="99"/>
      <c r="GLW135" s="99"/>
      <c r="GLX135" s="99"/>
      <c r="GLY135" s="99"/>
      <c r="GLZ135" s="99"/>
      <c r="GMA135" s="99"/>
      <c r="GMB135" s="99"/>
      <c r="GMC135" s="99"/>
      <c r="GMD135" s="99"/>
      <c r="GME135" s="99"/>
      <c r="GMF135" s="99"/>
      <c r="GMG135" s="99"/>
      <c r="GMH135" s="99"/>
      <c r="GMI135" s="99"/>
      <c r="GMJ135" s="99"/>
      <c r="GMK135" s="99"/>
      <c r="GML135" s="99"/>
      <c r="GMM135" s="99"/>
      <c r="GMN135" s="99"/>
      <c r="GMO135" s="99"/>
      <c r="GMP135" s="99"/>
      <c r="GMQ135" s="99"/>
      <c r="GMR135" s="99"/>
      <c r="GMS135" s="99"/>
      <c r="GMT135" s="99"/>
      <c r="GMU135" s="99"/>
      <c r="GMV135" s="99"/>
      <c r="GMW135" s="99"/>
      <c r="GMX135" s="99"/>
      <c r="GMY135" s="99"/>
      <c r="GMZ135" s="99"/>
      <c r="GNA135" s="99"/>
      <c r="GNB135" s="99"/>
      <c r="GNC135" s="99"/>
      <c r="GND135" s="99"/>
      <c r="GNE135" s="99"/>
      <c r="GNF135" s="99"/>
      <c r="GNG135" s="99"/>
      <c r="GNH135" s="99"/>
      <c r="GNI135" s="99"/>
      <c r="GNJ135" s="99"/>
      <c r="GNK135" s="99"/>
      <c r="GNL135" s="99"/>
      <c r="GNM135" s="99"/>
      <c r="GNN135" s="99"/>
      <c r="GNO135" s="99"/>
      <c r="GNP135" s="99"/>
      <c r="GNQ135" s="99"/>
      <c r="GNR135" s="99"/>
      <c r="GNS135" s="99"/>
      <c r="GNT135" s="99"/>
      <c r="GNU135" s="99"/>
      <c r="GNV135" s="99"/>
      <c r="GNW135" s="99"/>
      <c r="GNX135" s="99"/>
      <c r="GNY135" s="99"/>
      <c r="GNZ135" s="99"/>
      <c r="GOA135" s="99"/>
      <c r="GOB135" s="99"/>
      <c r="GOC135" s="99"/>
      <c r="GOD135" s="99"/>
      <c r="GOE135" s="99"/>
      <c r="GOF135" s="99"/>
      <c r="GOG135" s="99"/>
      <c r="GOH135" s="99"/>
      <c r="GOI135" s="99"/>
      <c r="GOJ135" s="99"/>
      <c r="GOK135" s="99"/>
      <c r="GOL135" s="99"/>
      <c r="GOM135" s="99"/>
      <c r="GON135" s="99"/>
      <c r="GOO135" s="99"/>
      <c r="GOP135" s="99"/>
      <c r="GOQ135" s="99"/>
      <c r="GOR135" s="99"/>
      <c r="GOS135" s="99"/>
      <c r="GOT135" s="99"/>
      <c r="GOU135" s="99"/>
      <c r="GOV135" s="99"/>
      <c r="GOW135" s="99"/>
      <c r="GOX135" s="99"/>
      <c r="GOY135" s="99"/>
      <c r="GOZ135" s="99"/>
      <c r="GPA135" s="99"/>
      <c r="GPB135" s="99"/>
      <c r="GPC135" s="99"/>
      <c r="GPD135" s="99"/>
      <c r="GPE135" s="99"/>
      <c r="GPF135" s="99"/>
      <c r="GPG135" s="99"/>
      <c r="GPH135" s="99"/>
      <c r="GPI135" s="99"/>
      <c r="GPJ135" s="99"/>
      <c r="GPK135" s="99"/>
      <c r="GPL135" s="99"/>
      <c r="GPM135" s="99"/>
      <c r="GPN135" s="99"/>
      <c r="GPO135" s="99"/>
      <c r="GPP135" s="99"/>
      <c r="GPQ135" s="99"/>
      <c r="GPR135" s="99"/>
      <c r="GPS135" s="99"/>
      <c r="GPT135" s="99"/>
      <c r="GPU135" s="99"/>
      <c r="GPV135" s="99"/>
      <c r="GPW135" s="99"/>
      <c r="GPX135" s="99"/>
      <c r="GPY135" s="99"/>
      <c r="GPZ135" s="99"/>
      <c r="GQA135" s="99"/>
      <c r="GQB135" s="99"/>
      <c r="GQC135" s="99"/>
      <c r="GQD135" s="99"/>
      <c r="GQE135" s="99"/>
      <c r="GQF135" s="99"/>
      <c r="GQG135" s="99"/>
      <c r="GQH135" s="99"/>
      <c r="GQI135" s="99"/>
      <c r="GQJ135" s="99"/>
      <c r="GQK135" s="99"/>
      <c r="GQL135" s="99"/>
      <c r="GQM135" s="99"/>
      <c r="GQN135" s="99"/>
      <c r="GQO135" s="99"/>
      <c r="GQP135" s="99"/>
      <c r="GQQ135" s="99"/>
      <c r="GQR135" s="99"/>
      <c r="GQS135" s="99"/>
      <c r="GQT135" s="99"/>
      <c r="GQU135" s="99"/>
      <c r="GQV135" s="99"/>
      <c r="GQW135" s="99"/>
      <c r="GQX135" s="99"/>
      <c r="GQY135" s="99"/>
      <c r="GQZ135" s="99"/>
      <c r="GRA135" s="99"/>
      <c r="GRB135" s="99"/>
      <c r="GRC135" s="99"/>
      <c r="GRD135" s="99"/>
      <c r="GRE135" s="99"/>
      <c r="GRF135" s="99"/>
      <c r="GRG135" s="99"/>
      <c r="GRH135" s="99"/>
      <c r="GRI135" s="99"/>
      <c r="GRJ135" s="99"/>
      <c r="GRK135" s="99"/>
      <c r="GRL135" s="99"/>
      <c r="GRM135" s="99"/>
      <c r="GRN135" s="99"/>
      <c r="GRO135" s="99"/>
      <c r="GRP135" s="99"/>
      <c r="GRQ135" s="99"/>
      <c r="GRR135" s="99"/>
      <c r="GRS135" s="99"/>
      <c r="GRT135" s="99"/>
      <c r="GRU135" s="99"/>
      <c r="GRV135" s="99"/>
      <c r="GRW135" s="99"/>
      <c r="GRX135" s="99"/>
      <c r="GRY135" s="99"/>
      <c r="GRZ135" s="99"/>
      <c r="GSA135" s="99"/>
      <c r="GSB135" s="99"/>
      <c r="GSC135" s="99"/>
      <c r="GSD135" s="99"/>
      <c r="GSE135" s="99"/>
      <c r="GSF135" s="99"/>
      <c r="GSG135" s="99"/>
      <c r="GSH135" s="99"/>
      <c r="GSI135" s="99"/>
      <c r="GSJ135" s="99"/>
      <c r="GSK135" s="99"/>
      <c r="GSL135" s="99"/>
      <c r="GSM135" s="99"/>
      <c r="GSN135" s="99"/>
      <c r="GSO135" s="99"/>
      <c r="GSP135" s="99"/>
      <c r="GSQ135" s="99"/>
      <c r="GSR135" s="99"/>
      <c r="GSS135" s="99"/>
      <c r="GST135" s="99"/>
      <c r="GSU135" s="99"/>
      <c r="GSV135" s="99"/>
      <c r="GSW135" s="99"/>
      <c r="GSX135" s="99"/>
      <c r="GSY135" s="99"/>
      <c r="GSZ135" s="99"/>
      <c r="GTA135" s="99"/>
      <c r="GTB135" s="99"/>
      <c r="GTC135" s="99"/>
      <c r="GTD135" s="99"/>
      <c r="GTE135" s="99"/>
      <c r="GTF135" s="99"/>
      <c r="GTG135" s="99"/>
      <c r="GTH135" s="99"/>
      <c r="GTI135" s="99"/>
      <c r="GTJ135" s="99"/>
      <c r="GTK135" s="99"/>
      <c r="GTL135" s="99"/>
      <c r="GTM135" s="99"/>
      <c r="GTN135" s="99"/>
      <c r="GTO135" s="99"/>
      <c r="GTP135" s="99"/>
      <c r="GTQ135" s="99"/>
      <c r="GTR135" s="99"/>
      <c r="GTS135" s="99"/>
      <c r="GTT135" s="99"/>
      <c r="GTU135" s="99"/>
      <c r="GTV135" s="99"/>
      <c r="GTW135" s="99"/>
      <c r="GTX135" s="99"/>
      <c r="GTY135" s="99"/>
      <c r="GTZ135" s="99"/>
      <c r="GUA135" s="99"/>
      <c r="GUB135" s="99"/>
      <c r="GUC135" s="99"/>
      <c r="GUD135" s="99"/>
      <c r="GUE135" s="99"/>
      <c r="GUF135" s="99"/>
      <c r="GUG135" s="99"/>
      <c r="GUH135" s="99"/>
      <c r="GUI135" s="99"/>
      <c r="GUJ135" s="99"/>
      <c r="GUK135" s="99"/>
      <c r="GUL135" s="99"/>
      <c r="GUM135" s="99"/>
      <c r="GUN135" s="99"/>
      <c r="GUO135" s="99"/>
      <c r="GUP135" s="99"/>
      <c r="GUQ135" s="99"/>
      <c r="GUR135" s="99"/>
      <c r="GUS135" s="99"/>
      <c r="GUT135" s="99"/>
      <c r="GUU135" s="99"/>
      <c r="GUV135" s="99"/>
      <c r="GUW135" s="99"/>
      <c r="GUX135" s="99"/>
      <c r="GUY135" s="99"/>
      <c r="GUZ135" s="99"/>
      <c r="GVA135" s="99"/>
      <c r="GVB135" s="99"/>
      <c r="GVC135" s="99"/>
      <c r="GVD135" s="99"/>
      <c r="GVE135" s="99"/>
      <c r="GVF135" s="99"/>
      <c r="GVG135" s="99"/>
      <c r="GVH135" s="99"/>
      <c r="GVI135" s="99"/>
      <c r="GVJ135" s="99"/>
      <c r="GVK135" s="99"/>
      <c r="GVL135" s="99"/>
      <c r="GVM135" s="99"/>
      <c r="GVN135" s="99"/>
      <c r="GVO135" s="99"/>
      <c r="GVP135" s="99"/>
      <c r="GVQ135" s="99"/>
      <c r="GVR135" s="99"/>
      <c r="GVS135" s="99"/>
      <c r="GVT135" s="99"/>
      <c r="GVU135" s="99"/>
      <c r="GVV135" s="99"/>
      <c r="GVW135" s="99"/>
      <c r="GVX135" s="99"/>
      <c r="GVY135" s="99"/>
      <c r="GVZ135" s="99"/>
      <c r="GWA135" s="99"/>
      <c r="GWB135" s="99"/>
      <c r="GWC135" s="99"/>
      <c r="GWD135" s="99"/>
      <c r="GWE135" s="99"/>
      <c r="GWF135" s="99"/>
      <c r="GWG135" s="99"/>
      <c r="GWH135" s="99"/>
      <c r="GWI135" s="99"/>
      <c r="GWJ135" s="99"/>
      <c r="GWK135" s="99"/>
      <c r="GWL135" s="99"/>
      <c r="GWM135" s="99"/>
      <c r="GWN135" s="99"/>
      <c r="GWO135" s="99"/>
      <c r="GWP135" s="99"/>
      <c r="GWQ135" s="99"/>
      <c r="GWR135" s="99"/>
      <c r="GWS135" s="99"/>
      <c r="GWT135" s="99"/>
      <c r="GWU135" s="99"/>
      <c r="GWV135" s="99"/>
      <c r="GWW135" s="99"/>
      <c r="GWX135" s="99"/>
      <c r="GWY135" s="99"/>
      <c r="GWZ135" s="99"/>
      <c r="GXA135" s="99"/>
      <c r="GXB135" s="99"/>
      <c r="GXC135" s="99"/>
      <c r="GXD135" s="99"/>
      <c r="GXE135" s="99"/>
      <c r="GXF135" s="99"/>
      <c r="GXG135" s="99"/>
      <c r="GXH135" s="99"/>
      <c r="GXI135" s="99"/>
      <c r="GXJ135" s="99"/>
      <c r="GXK135" s="99"/>
      <c r="GXL135" s="99"/>
      <c r="GXM135" s="99"/>
      <c r="GXN135" s="99"/>
      <c r="GXO135" s="99"/>
      <c r="GXP135" s="99"/>
      <c r="GXQ135" s="99"/>
      <c r="GXR135" s="99"/>
      <c r="GXS135" s="99"/>
      <c r="GXT135" s="99"/>
      <c r="GXU135" s="99"/>
      <c r="GXV135" s="99"/>
      <c r="GXW135" s="99"/>
      <c r="GXX135" s="99"/>
      <c r="GXY135" s="99"/>
      <c r="GXZ135" s="99"/>
      <c r="GYA135" s="99"/>
      <c r="GYB135" s="99"/>
      <c r="GYC135" s="99"/>
      <c r="GYD135" s="99"/>
      <c r="GYE135" s="99"/>
      <c r="GYF135" s="99"/>
      <c r="GYG135" s="99"/>
      <c r="GYH135" s="99"/>
      <c r="GYI135" s="99"/>
      <c r="GYJ135" s="99"/>
      <c r="GYK135" s="99"/>
      <c r="GYL135" s="99"/>
      <c r="GYM135" s="99"/>
      <c r="GYN135" s="99"/>
      <c r="GYO135" s="99"/>
      <c r="GYP135" s="99"/>
      <c r="GYQ135" s="99"/>
      <c r="GYR135" s="99"/>
      <c r="GYS135" s="99"/>
      <c r="GYT135" s="99"/>
      <c r="GYU135" s="99"/>
      <c r="GYV135" s="99"/>
      <c r="GYW135" s="99"/>
      <c r="GYX135" s="99"/>
      <c r="GYY135" s="99"/>
      <c r="GYZ135" s="99"/>
      <c r="GZA135" s="99"/>
      <c r="GZB135" s="99"/>
      <c r="GZC135" s="99"/>
      <c r="GZD135" s="99"/>
      <c r="GZE135" s="99"/>
      <c r="GZF135" s="99"/>
      <c r="GZG135" s="99"/>
      <c r="GZH135" s="99"/>
      <c r="GZI135" s="99"/>
      <c r="GZJ135" s="99"/>
      <c r="GZK135" s="99"/>
      <c r="GZL135" s="99"/>
      <c r="GZM135" s="99"/>
      <c r="GZN135" s="99"/>
      <c r="GZO135" s="99"/>
      <c r="GZP135" s="99"/>
      <c r="GZQ135" s="99"/>
      <c r="GZR135" s="99"/>
      <c r="GZS135" s="99"/>
      <c r="GZT135" s="99"/>
      <c r="GZU135" s="99"/>
      <c r="GZV135" s="99"/>
      <c r="GZW135" s="99"/>
      <c r="GZX135" s="99"/>
      <c r="GZY135" s="99"/>
      <c r="GZZ135" s="99"/>
      <c r="HAA135" s="99"/>
      <c r="HAB135" s="99"/>
      <c r="HAC135" s="99"/>
      <c r="HAD135" s="99"/>
      <c r="HAE135" s="99"/>
      <c r="HAF135" s="99"/>
      <c r="HAG135" s="99"/>
      <c r="HAH135" s="99"/>
      <c r="HAI135" s="99"/>
      <c r="HAJ135" s="99"/>
      <c r="HAK135" s="99"/>
      <c r="HAL135" s="99"/>
      <c r="HAM135" s="99"/>
      <c r="HAN135" s="99"/>
      <c r="HAO135" s="99"/>
      <c r="HAP135" s="99"/>
      <c r="HAQ135" s="99"/>
      <c r="HAR135" s="99"/>
      <c r="HAS135" s="99"/>
      <c r="HAT135" s="99"/>
      <c r="HAU135" s="99"/>
      <c r="HAV135" s="99"/>
      <c r="HAW135" s="99"/>
      <c r="HAX135" s="99"/>
      <c r="HAY135" s="99"/>
      <c r="HAZ135" s="99"/>
      <c r="HBA135" s="99"/>
      <c r="HBB135" s="99"/>
      <c r="HBC135" s="99"/>
      <c r="HBD135" s="99"/>
      <c r="HBE135" s="99"/>
      <c r="HBF135" s="99"/>
      <c r="HBG135" s="99"/>
      <c r="HBH135" s="99"/>
      <c r="HBI135" s="99"/>
      <c r="HBJ135" s="99"/>
      <c r="HBK135" s="99"/>
      <c r="HBL135" s="99"/>
      <c r="HBM135" s="99"/>
      <c r="HBN135" s="99"/>
      <c r="HBO135" s="99"/>
      <c r="HBP135" s="99"/>
      <c r="HBQ135" s="99"/>
      <c r="HBR135" s="99"/>
      <c r="HBS135" s="99"/>
      <c r="HBT135" s="99"/>
      <c r="HBU135" s="99"/>
      <c r="HBV135" s="99"/>
      <c r="HBW135" s="99"/>
      <c r="HBX135" s="99"/>
      <c r="HBY135" s="99"/>
      <c r="HBZ135" s="99"/>
      <c r="HCA135" s="99"/>
      <c r="HCB135" s="99"/>
      <c r="HCC135" s="99"/>
      <c r="HCD135" s="99"/>
      <c r="HCE135" s="99"/>
      <c r="HCF135" s="99"/>
      <c r="HCG135" s="99"/>
      <c r="HCH135" s="99"/>
      <c r="HCI135" s="99"/>
      <c r="HCJ135" s="99"/>
      <c r="HCK135" s="99"/>
      <c r="HCL135" s="99"/>
      <c r="HCM135" s="99"/>
      <c r="HCN135" s="99"/>
      <c r="HCO135" s="99"/>
      <c r="HCP135" s="99"/>
      <c r="HCQ135" s="99"/>
      <c r="HCR135" s="99"/>
      <c r="HCS135" s="99"/>
      <c r="HCT135" s="99"/>
      <c r="HCU135" s="99"/>
      <c r="HCV135" s="99"/>
      <c r="HCW135" s="99"/>
      <c r="HCX135" s="99"/>
      <c r="HCY135" s="99"/>
      <c r="HCZ135" s="99"/>
      <c r="HDA135" s="99"/>
      <c r="HDB135" s="99"/>
      <c r="HDC135" s="99"/>
      <c r="HDD135" s="99"/>
      <c r="HDE135" s="99"/>
      <c r="HDF135" s="99"/>
      <c r="HDG135" s="99"/>
      <c r="HDH135" s="99"/>
      <c r="HDI135" s="99"/>
      <c r="HDJ135" s="99"/>
      <c r="HDK135" s="99"/>
      <c r="HDL135" s="99"/>
      <c r="HDM135" s="99"/>
      <c r="HDN135" s="99"/>
      <c r="HDO135" s="99"/>
      <c r="HDP135" s="99"/>
      <c r="HDQ135" s="99"/>
      <c r="HDR135" s="99"/>
      <c r="HDS135" s="99"/>
      <c r="HDT135" s="99"/>
      <c r="HDU135" s="99"/>
      <c r="HDV135" s="99"/>
      <c r="HDW135" s="99"/>
      <c r="HDX135" s="99"/>
      <c r="HDY135" s="99"/>
      <c r="HDZ135" s="99"/>
      <c r="HEA135" s="99"/>
      <c r="HEB135" s="99"/>
      <c r="HEC135" s="99"/>
      <c r="HED135" s="99"/>
      <c r="HEE135" s="99"/>
      <c r="HEF135" s="99"/>
      <c r="HEG135" s="99"/>
      <c r="HEH135" s="99"/>
      <c r="HEI135" s="99"/>
      <c r="HEJ135" s="99"/>
      <c r="HEK135" s="99"/>
      <c r="HEL135" s="99"/>
      <c r="HEM135" s="99"/>
      <c r="HEN135" s="99"/>
      <c r="HEO135" s="99"/>
      <c r="HEP135" s="99"/>
      <c r="HEQ135" s="99"/>
      <c r="HER135" s="99"/>
      <c r="HES135" s="99"/>
      <c r="HET135" s="99"/>
      <c r="HEU135" s="99"/>
      <c r="HEV135" s="99"/>
      <c r="HEW135" s="99"/>
      <c r="HEX135" s="99"/>
      <c r="HEY135" s="99"/>
      <c r="HEZ135" s="99"/>
      <c r="HFA135" s="99"/>
      <c r="HFB135" s="99"/>
      <c r="HFC135" s="99"/>
      <c r="HFD135" s="99"/>
      <c r="HFE135" s="99"/>
      <c r="HFF135" s="99"/>
      <c r="HFG135" s="99"/>
      <c r="HFH135" s="99"/>
      <c r="HFI135" s="99"/>
      <c r="HFJ135" s="99"/>
      <c r="HFK135" s="99"/>
      <c r="HFL135" s="99"/>
      <c r="HFM135" s="99"/>
      <c r="HFN135" s="99"/>
      <c r="HFO135" s="99"/>
      <c r="HFP135" s="99"/>
      <c r="HFQ135" s="99"/>
      <c r="HFR135" s="99"/>
      <c r="HFS135" s="99"/>
      <c r="HFT135" s="99"/>
      <c r="HFU135" s="99"/>
      <c r="HFV135" s="99"/>
      <c r="HFW135" s="99"/>
      <c r="HFX135" s="99"/>
      <c r="HFY135" s="99"/>
      <c r="HFZ135" s="99"/>
      <c r="HGA135" s="99"/>
      <c r="HGB135" s="99"/>
      <c r="HGC135" s="99"/>
      <c r="HGD135" s="99"/>
      <c r="HGE135" s="99"/>
      <c r="HGF135" s="99"/>
      <c r="HGG135" s="99"/>
      <c r="HGH135" s="99"/>
      <c r="HGI135" s="99"/>
      <c r="HGJ135" s="99"/>
      <c r="HGK135" s="99"/>
      <c r="HGL135" s="99"/>
      <c r="HGM135" s="99"/>
      <c r="HGN135" s="99"/>
      <c r="HGO135" s="99"/>
      <c r="HGP135" s="99"/>
      <c r="HGQ135" s="99"/>
      <c r="HGR135" s="99"/>
      <c r="HGS135" s="99"/>
      <c r="HGT135" s="99"/>
      <c r="HGU135" s="99"/>
      <c r="HGV135" s="99"/>
      <c r="HGW135" s="99"/>
      <c r="HGX135" s="99"/>
      <c r="HGY135" s="99"/>
      <c r="HGZ135" s="99"/>
      <c r="HHA135" s="99"/>
      <c r="HHB135" s="99"/>
      <c r="HHC135" s="99"/>
      <c r="HHD135" s="99"/>
      <c r="HHE135" s="99"/>
      <c r="HHF135" s="99"/>
      <c r="HHG135" s="99"/>
      <c r="HHH135" s="99"/>
      <c r="HHI135" s="99"/>
      <c r="HHJ135" s="99"/>
      <c r="HHK135" s="99"/>
      <c r="HHL135" s="99"/>
      <c r="HHM135" s="99"/>
      <c r="HHN135" s="99"/>
      <c r="HHO135" s="99"/>
      <c r="HHP135" s="99"/>
      <c r="HHQ135" s="99"/>
      <c r="HHR135" s="99"/>
      <c r="HHS135" s="99"/>
      <c r="HHT135" s="99"/>
      <c r="HHU135" s="99"/>
      <c r="HHV135" s="99"/>
      <c r="HHW135" s="99"/>
      <c r="HHX135" s="99"/>
      <c r="HHY135" s="99"/>
      <c r="HHZ135" s="99"/>
      <c r="HIA135" s="99"/>
      <c r="HIB135" s="99"/>
      <c r="HIC135" s="99"/>
      <c r="HID135" s="99"/>
      <c r="HIE135" s="99"/>
      <c r="HIF135" s="99"/>
      <c r="HIG135" s="99"/>
      <c r="HIH135" s="99"/>
      <c r="HII135" s="99"/>
      <c r="HIJ135" s="99"/>
      <c r="HIK135" s="99"/>
      <c r="HIL135" s="99"/>
      <c r="HIM135" s="99"/>
      <c r="HIN135" s="99"/>
      <c r="HIO135" s="99"/>
      <c r="HIP135" s="99"/>
      <c r="HIQ135" s="99"/>
      <c r="HIR135" s="99"/>
      <c r="HIS135" s="99"/>
      <c r="HIT135" s="99"/>
      <c r="HIU135" s="99"/>
      <c r="HIV135" s="99"/>
      <c r="HIW135" s="99"/>
      <c r="HIX135" s="99"/>
      <c r="HIY135" s="99"/>
      <c r="HIZ135" s="99"/>
      <c r="HJA135" s="99"/>
      <c r="HJB135" s="99"/>
      <c r="HJC135" s="99"/>
      <c r="HJD135" s="99"/>
      <c r="HJE135" s="99"/>
      <c r="HJF135" s="99"/>
      <c r="HJG135" s="99"/>
      <c r="HJH135" s="99"/>
      <c r="HJI135" s="99"/>
      <c r="HJJ135" s="99"/>
      <c r="HJK135" s="99"/>
      <c r="HJL135" s="99"/>
      <c r="HJM135" s="99"/>
      <c r="HJN135" s="99"/>
      <c r="HJO135" s="99"/>
      <c r="HJP135" s="99"/>
      <c r="HJQ135" s="99"/>
      <c r="HJR135" s="99"/>
      <c r="HJS135" s="99"/>
      <c r="HJT135" s="99"/>
      <c r="HJU135" s="99"/>
      <c r="HJV135" s="99"/>
      <c r="HJW135" s="99"/>
      <c r="HJX135" s="99"/>
      <c r="HJY135" s="99"/>
      <c r="HJZ135" s="99"/>
      <c r="HKA135" s="99"/>
      <c r="HKB135" s="99"/>
      <c r="HKC135" s="99"/>
      <c r="HKD135" s="99"/>
      <c r="HKE135" s="99"/>
      <c r="HKF135" s="99"/>
      <c r="HKG135" s="99"/>
      <c r="HKH135" s="99"/>
      <c r="HKI135" s="99"/>
      <c r="HKJ135" s="99"/>
      <c r="HKK135" s="99"/>
      <c r="HKL135" s="99"/>
      <c r="HKM135" s="99"/>
      <c r="HKN135" s="99"/>
      <c r="HKO135" s="99"/>
      <c r="HKP135" s="99"/>
      <c r="HKQ135" s="99"/>
      <c r="HKR135" s="99"/>
      <c r="HKS135" s="99"/>
      <c r="HKT135" s="99"/>
      <c r="HKU135" s="99"/>
      <c r="HKV135" s="99"/>
      <c r="HKW135" s="99"/>
      <c r="HKX135" s="99"/>
      <c r="HKY135" s="99"/>
      <c r="HKZ135" s="99"/>
      <c r="HLA135" s="99"/>
      <c r="HLB135" s="99"/>
      <c r="HLC135" s="99"/>
      <c r="HLD135" s="99"/>
      <c r="HLE135" s="99"/>
      <c r="HLF135" s="99"/>
      <c r="HLG135" s="99"/>
      <c r="HLH135" s="99"/>
      <c r="HLI135" s="99"/>
      <c r="HLJ135" s="99"/>
      <c r="HLK135" s="99"/>
      <c r="HLL135" s="99"/>
      <c r="HLM135" s="99"/>
      <c r="HLN135" s="99"/>
      <c r="HLO135" s="99"/>
      <c r="HLP135" s="99"/>
      <c r="HLQ135" s="99"/>
      <c r="HLR135" s="99"/>
      <c r="HLS135" s="99"/>
      <c r="HLT135" s="99"/>
      <c r="HLU135" s="99"/>
      <c r="HLV135" s="99"/>
      <c r="HLW135" s="99"/>
      <c r="HLX135" s="99"/>
      <c r="HLY135" s="99"/>
      <c r="HLZ135" s="99"/>
      <c r="HMA135" s="99"/>
      <c r="HMB135" s="99"/>
      <c r="HMC135" s="99"/>
      <c r="HMD135" s="99"/>
      <c r="HME135" s="99"/>
      <c r="HMF135" s="99"/>
      <c r="HMG135" s="99"/>
      <c r="HMH135" s="99"/>
      <c r="HMI135" s="99"/>
      <c r="HMJ135" s="99"/>
      <c r="HMK135" s="99"/>
      <c r="HML135" s="99"/>
      <c r="HMM135" s="99"/>
      <c r="HMN135" s="99"/>
      <c r="HMO135" s="99"/>
      <c r="HMP135" s="99"/>
      <c r="HMQ135" s="99"/>
      <c r="HMR135" s="99"/>
      <c r="HMS135" s="99"/>
      <c r="HMT135" s="99"/>
      <c r="HMU135" s="99"/>
      <c r="HMV135" s="99"/>
      <c r="HMW135" s="99"/>
      <c r="HMX135" s="99"/>
      <c r="HMY135" s="99"/>
      <c r="HMZ135" s="99"/>
      <c r="HNA135" s="99"/>
      <c r="HNB135" s="99"/>
      <c r="HNC135" s="99"/>
      <c r="HND135" s="99"/>
      <c r="HNE135" s="99"/>
      <c r="HNF135" s="99"/>
      <c r="HNG135" s="99"/>
      <c r="HNH135" s="99"/>
      <c r="HNI135" s="99"/>
      <c r="HNJ135" s="99"/>
      <c r="HNK135" s="99"/>
      <c r="HNL135" s="99"/>
      <c r="HNM135" s="99"/>
      <c r="HNN135" s="99"/>
      <c r="HNO135" s="99"/>
      <c r="HNP135" s="99"/>
      <c r="HNQ135" s="99"/>
      <c r="HNR135" s="99"/>
      <c r="HNS135" s="99"/>
      <c r="HNT135" s="99"/>
      <c r="HNU135" s="99"/>
      <c r="HNV135" s="99"/>
      <c r="HNW135" s="99"/>
      <c r="HNX135" s="99"/>
      <c r="HNY135" s="99"/>
      <c r="HNZ135" s="99"/>
      <c r="HOA135" s="99"/>
      <c r="HOB135" s="99"/>
      <c r="HOC135" s="99"/>
      <c r="HOD135" s="99"/>
      <c r="HOE135" s="99"/>
      <c r="HOF135" s="99"/>
      <c r="HOG135" s="99"/>
      <c r="HOH135" s="99"/>
      <c r="HOI135" s="99"/>
      <c r="HOJ135" s="99"/>
      <c r="HOK135" s="99"/>
      <c r="HOL135" s="99"/>
      <c r="HOM135" s="99"/>
      <c r="HON135" s="99"/>
      <c r="HOO135" s="99"/>
      <c r="HOP135" s="99"/>
      <c r="HOQ135" s="99"/>
      <c r="HOR135" s="99"/>
      <c r="HOS135" s="99"/>
      <c r="HOT135" s="99"/>
      <c r="HOU135" s="99"/>
      <c r="HOV135" s="99"/>
      <c r="HOW135" s="99"/>
      <c r="HOX135" s="99"/>
      <c r="HOY135" s="99"/>
      <c r="HOZ135" s="99"/>
      <c r="HPA135" s="99"/>
      <c r="HPB135" s="99"/>
      <c r="HPC135" s="99"/>
      <c r="HPD135" s="99"/>
      <c r="HPE135" s="99"/>
      <c r="HPF135" s="99"/>
      <c r="HPG135" s="99"/>
      <c r="HPH135" s="99"/>
      <c r="HPI135" s="99"/>
      <c r="HPJ135" s="99"/>
      <c r="HPK135" s="99"/>
      <c r="HPL135" s="99"/>
      <c r="HPM135" s="99"/>
      <c r="HPN135" s="99"/>
      <c r="HPO135" s="99"/>
      <c r="HPP135" s="99"/>
      <c r="HPQ135" s="99"/>
      <c r="HPR135" s="99"/>
      <c r="HPS135" s="99"/>
      <c r="HPT135" s="99"/>
      <c r="HPU135" s="99"/>
      <c r="HPV135" s="99"/>
      <c r="HPW135" s="99"/>
      <c r="HPX135" s="99"/>
      <c r="HPY135" s="99"/>
      <c r="HPZ135" s="99"/>
      <c r="HQA135" s="99"/>
      <c r="HQB135" s="99"/>
      <c r="HQC135" s="99"/>
      <c r="HQD135" s="99"/>
      <c r="HQE135" s="99"/>
      <c r="HQF135" s="99"/>
      <c r="HQG135" s="99"/>
      <c r="HQH135" s="99"/>
      <c r="HQI135" s="99"/>
      <c r="HQJ135" s="99"/>
      <c r="HQK135" s="99"/>
      <c r="HQL135" s="99"/>
      <c r="HQM135" s="99"/>
      <c r="HQN135" s="99"/>
      <c r="HQO135" s="99"/>
      <c r="HQP135" s="99"/>
      <c r="HQQ135" s="99"/>
      <c r="HQR135" s="99"/>
      <c r="HQS135" s="99"/>
      <c r="HQT135" s="99"/>
      <c r="HQU135" s="99"/>
      <c r="HQV135" s="99"/>
      <c r="HQW135" s="99"/>
      <c r="HQX135" s="99"/>
      <c r="HQY135" s="99"/>
      <c r="HQZ135" s="99"/>
      <c r="HRA135" s="99"/>
      <c r="HRB135" s="99"/>
      <c r="HRC135" s="99"/>
      <c r="HRD135" s="99"/>
      <c r="HRE135" s="99"/>
      <c r="HRF135" s="99"/>
      <c r="HRG135" s="99"/>
      <c r="HRH135" s="99"/>
      <c r="HRI135" s="99"/>
      <c r="HRJ135" s="99"/>
      <c r="HRK135" s="99"/>
      <c r="HRL135" s="99"/>
      <c r="HRM135" s="99"/>
      <c r="HRN135" s="99"/>
      <c r="HRO135" s="99"/>
      <c r="HRP135" s="99"/>
      <c r="HRQ135" s="99"/>
      <c r="HRR135" s="99"/>
      <c r="HRS135" s="99"/>
      <c r="HRT135" s="99"/>
      <c r="HRU135" s="99"/>
      <c r="HRV135" s="99"/>
      <c r="HRW135" s="99"/>
      <c r="HRX135" s="99"/>
      <c r="HRY135" s="99"/>
      <c r="HRZ135" s="99"/>
      <c r="HSA135" s="99"/>
      <c r="HSB135" s="99"/>
      <c r="HSC135" s="99"/>
      <c r="HSD135" s="99"/>
      <c r="HSE135" s="99"/>
      <c r="HSF135" s="99"/>
      <c r="HSG135" s="99"/>
      <c r="HSH135" s="99"/>
      <c r="HSI135" s="99"/>
      <c r="HSJ135" s="99"/>
      <c r="HSK135" s="99"/>
      <c r="HSL135" s="99"/>
      <c r="HSM135" s="99"/>
      <c r="HSN135" s="99"/>
      <c r="HSO135" s="99"/>
      <c r="HSP135" s="99"/>
      <c r="HSQ135" s="99"/>
      <c r="HSR135" s="99"/>
      <c r="HSS135" s="99"/>
      <c r="HST135" s="99"/>
      <c r="HSU135" s="99"/>
      <c r="HSV135" s="99"/>
      <c r="HSW135" s="99"/>
      <c r="HSX135" s="99"/>
      <c r="HSY135" s="99"/>
      <c r="HSZ135" s="99"/>
      <c r="HTA135" s="99"/>
      <c r="HTB135" s="99"/>
      <c r="HTC135" s="99"/>
      <c r="HTD135" s="99"/>
      <c r="HTE135" s="99"/>
      <c r="HTF135" s="99"/>
      <c r="HTG135" s="99"/>
      <c r="HTH135" s="99"/>
      <c r="HTI135" s="99"/>
      <c r="HTJ135" s="99"/>
      <c r="HTK135" s="99"/>
      <c r="HTL135" s="99"/>
      <c r="HTM135" s="99"/>
      <c r="HTN135" s="99"/>
      <c r="HTO135" s="99"/>
      <c r="HTP135" s="99"/>
      <c r="HTQ135" s="99"/>
      <c r="HTR135" s="99"/>
      <c r="HTS135" s="99"/>
      <c r="HTT135" s="99"/>
      <c r="HTU135" s="99"/>
      <c r="HTV135" s="99"/>
      <c r="HTW135" s="99"/>
      <c r="HTX135" s="99"/>
      <c r="HTY135" s="99"/>
      <c r="HTZ135" s="99"/>
      <c r="HUA135" s="99"/>
      <c r="HUB135" s="99"/>
      <c r="HUC135" s="99"/>
      <c r="HUD135" s="99"/>
      <c r="HUE135" s="99"/>
      <c r="HUF135" s="99"/>
      <c r="HUG135" s="99"/>
      <c r="HUH135" s="99"/>
      <c r="HUI135" s="99"/>
      <c r="HUJ135" s="99"/>
      <c r="HUK135" s="99"/>
      <c r="HUL135" s="99"/>
      <c r="HUM135" s="99"/>
      <c r="HUN135" s="99"/>
      <c r="HUO135" s="99"/>
      <c r="HUP135" s="99"/>
      <c r="HUQ135" s="99"/>
      <c r="HUR135" s="99"/>
      <c r="HUS135" s="99"/>
      <c r="HUT135" s="99"/>
      <c r="HUU135" s="99"/>
      <c r="HUV135" s="99"/>
      <c r="HUW135" s="99"/>
      <c r="HUX135" s="99"/>
      <c r="HUY135" s="99"/>
      <c r="HUZ135" s="99"/>
      <c r="HVA135" s="99"/>
      <c r="HVB135" s="99"/>
      <c r="HVC135" s="99"/>
      <c r="HVD135" s="99"/>
      <c r="HVE135" s="99"/>
      <c r="HVF135" s="99"/>
      <c r="HVG135" s="99"/>
      <c r="HVH135" s="99"/>
      <c r="HVI135" s="99"/>
      <c r="HVJ135" s="99"/>
      <c r="HVK135" s="99"/>
      <c r="HVL135" s="99"/>
      <c r="HVM135" s="99"/>
      <c r="HVN135" s="99"/>
      <c r="HVO135" s="99"/>
      <c r="HVP135" s="99"/>
      <c r="HVQ135" s="99"/>
      <c r="HVR135" s="99"/>
      <c r="HVS135" s="99"/>
      <c r="HVT135" s="99"/>
      <c r="HVU135" s="99"/>
      <c r="HVV135" s="99"/>
      <c r="HVW135" s="99"/>
      <c r="HVX135" s="99"/>
      <c r="HVY135" s="99"/>
      <c r="HVZ135" s="99"/>
      <c r="HWA135" s="99"/>
      <c r="HWB135" s="99"/>
      <c r="HWC135" s="99"/>
      <c r="HWD135" s="99"/>
      <c r="HWE135" s="99"/>
      <c r="HWF135" s="99"/>
      <c r="HWG135" s="99"/>
      <c r="HWH135" s="99"/>
      <c r="HWI135" s="99"/>
      <c r="HWJ135" s="99"/>
      <c r="HWK135" s="99"/>
      <c r="HWL135" s="99"/>
      <c r="HWM135" s="99"/>
      <c r="HWN135" s="99"/>
      <c r="HWO135" s="99"/>
      <c r="HWP135" s="99"/>
      <c r="HWQ135" s="99"/>
      <c r="HWR135" s="99"/>
      <c r="HWS135" s="99"/>
      <c r="HWT135" s="99"/>
      <c r="HWU135" s="99"/>
      <c r="HWV135" s="99"/>
      <c r="HWW135" s="99"/>
      <c r="HWX135" s="99"/>
      <c r="HWY135" s="99"/>
      <c r="HWZ135" s="99"/>
      <c r="HXA135" s="99"/>
      <c r="HXB135" s="99"/>
      <c r="HXC135" s="99"/>
      <c r="HXD135" s="99"/>
      <c r="HXE135" s="99"/>
      <c r="HXF135" s="99"/>
      <c r="HXG135" s="99"/>
      <c r="HXH135" s="99"/>
      <c r="HXI135" s="99"/>
      <c r="HXJ135" s="99"/>
      <c r="HXK135" s="99"/>
      <c r="HXL135" s="99"/>
      <c r="HXM135" s="99"/>
      <c r="HXN135" s="99"/>
      <c r="HXO135" s="99"/>
      <c r="HXP135" s="99"/>
      <c r="HXQ135" s="99"/>
      <c r="HXR135" s="99"/>
      <c r="HXS135" s="99"/>
      <c r="HXT135" s="99"/>
      <c r="HXU135" s="99"/>
      <c r="HXV135" s="99"/>
      <c r="HXW135" s="99"/>
      <c r="HXX135" s="99"/>
      <c r="HXY135" s="99"/>
      <c r="HXZ135" s="99"/>
      <c r="HYA135" s="99"/>
      <c r="HYB135" s="99"/>
      <c r="HYC135" s="99"/>
      <c r="HYD135" s="99"/>
      <c r="HYE135" s="99"/>
      <c r="HYF135" s="99"/>
      <c r="HYG135" s="99"/>
      <c r="HYH135" s="99"/>
      <c r="HYI135" s="99"/>
      <c r="HYJ135" s="99"/>
      <c r="HYK135" s="99"/>
      <c r="HYL135" s="99"/>
      <c r="HYM135" s="99"/>
      <c r="HYN135" s="99"/>
      <c r="HYO135" s="99"/>
      <c r="HYP135" s="99"/>
      <c r="HYQ135" s="99"/>
      <c r="HYR135" s="99"/>
      <c r="HYS135" s="99"/>
      <c r="HYT135" s="99"/>
      <c r="HYU135" s="99"/>
      <c r="HYV135" s="99"/>
      <c r="HYW135" s="99"/>
      <c r="HYX135" s="99"/>
      <c r="HYY135" s="99"/>
      <c r="HYZ135" s="99"/>
      <c r="HZA135" s="99"/>
      <c r="HZB135" s="99"/>
      <c r="HZC135" s="99"/>
      <c r="HZD135" s="99"/>
      <c r="HZE135" s="99"/>
      <c r="HZF135" s="99"/>
      <c r="HZG135" s="99"/>
      <c r="HZH135" s="99"/>
      <c r="HZI135" s="99"/>
      <c r="HZJ135" s="99"/>
      <c r="HZK135" s="99"/>
      <c r="HZL135" s="99"/>
      <c r="HZM135" s="99"/>
      <c r="HZN135" s="99"/>
      <c r="HZO135" s="99"/>
      <c r="HZP135" s="99"/>
      <c r="HZQ135" s="99"/>
      <c r="HZR135" s="99"/>
      <c r="HZS135" s="99"/>
      <c r="HZT135" s="99"/>
      <c r="HZU135" s="99"/>
      <c r="HZV135" s="99"/>
      <c r="HZW135" s="99"/>
      <c r="HZX135" s="99"/>
      <c r="HZY135" s="99"/>
      <c r="HZZ135" s="99"/>
      <c r="IAA135" s="99"/>
      <c r="IAB135" s="99"/>
      <c r="IAC135" s="99"/>
      <c r="IAD135" s="99"/>
      <c r="IAE135" s="99"/>
      <c r="IAF135" s="99"/>
      <c r="IAG135" s="99"/>
      <c r="IAH135" s="99"/>
      <c r="IAI135" s="99"/>
      <c r="IAJ135" s="99"/>
      <c r="IAK135" s="99"/>
      <c r="IAL135" s="99"/>
      <c r="IAM135" s="99"/>
      <c r="IAN135" s="99"/>
      <c r="IAO135" s="99"/>
      <c r="IAP135" s="99"/>
      <c r="IAQ135" s="99"/>
      <c r="IAR135" s="99"/>
      <c r="IAS135" s="99"/>
      <c r="IAT135" s="99"/>
      <c r="IAU135" s="99"/>
      <c r="IAV135" s="99"/>
      <c r="IAW135" s="99"/>
      <c r="IAX135" s="99"/>
      <c r="IAY135" s="99"/>
      <c r="IAZ135" s="99"/>
      <c r="IBA135" s="99"/>
      <c r="IBB135" s="99"/>
      <c r="IBC135" s="99"/>
      <c r="IBD135" s="99"/>
      <c r="IBE135" s="99"/>
      <c r="IBF135" s="99"/>
      <c r="IBG135" s="99"/>
      <c r="IBH135" s="99"/>
      <c r="IBI135" s="99"/>
      <c r="IBJ135" s="99"/>
      <c r="IBK135" s="99"/>
      <c r="IBL135" s="99"/>
      <c r="IBM135" s="99"/>
      <c r="IBN135" s="99"/>
      <c r="IBO135" s="99"/>
      <c r="IBP135" s="99"/>
      <c r="IBQ135" s="99"/>
      <c r="IBR135" s="99"/>
      <c r="IBS135" s="99"/>
      <c r="IBT135" s="99"/>
      <c r="IBU135" s="99"/>
      <c r="IBV135" s="99"/>
      <c r="IBW135" s="99"/>
      <c r="IBX135" s="99"/>
      <c r="IBY135" s="99"/>
      <c r="IBZ135" s="99"/>
      <c r="ICA135" s="99"/>
      <c r="ICB135" s="99"/>
      <c r="ICC135" s="99"/>
      <c r="ICD135" s="99"/>
      <c r="ICE135" s="99"/>
      <c r="ICF135" s="99"/>
      <c r="ICG135" s="99"/>
      <c r="ICH135" s="99"/>
      <c r="ICI135" s="99"/>
      <c r="ICJ135" s="99"/>
      <c r="ICK135" s="99"/>
      <c r="ICL135" s="99"/>
      <c r="ICM135" s="99"/>
      <c r="ICN135" s="99"/>
      <c r="ICO135" s="99"/>
      <c r="ICP135" s="99"/>
      <c r="ICQ135" s="99"/>
      <c r="ICR135" s="99"/>
      <c r="ICS135" s="99"/>
      <c r="ICT135" s="99"/>
      <c r="ICU135" s="99"/>
      <c r="ICV135" s="99"/>
      <c r="ICW135" s="99"/>
      <c r="ICX135" s="99"/>
      <c r="ICY135" s="99"/>
      <c r="ICZ135" s="99"/>
      <c r="IDA135" s="99"/>
      <c r="IDB135" s="99"/>
      <c r="IDC135" s="99"/>
      <c r="IDD135" s="99"/>
      <c r="IDE135" s="99"/>
      <c r="IDF135" s="99"/>
      <c r="IDG135" s="99"/>
      <c r="IDH135" s="99"/>
      <c r="IDI135" s="99"/>
      <c r="IDJ135" s="99"/>
      <c r="IDK135" s="99"/>
      <c r="IDL135" s="99"/>
      <c r="IDM135" s="99"/>
      <c r="IDN135" s="99"/>
      <c r="IDO135" s="99"/>
      <c r="IDP135" s="99"/>
      <c r="IDQ135" s="99"/>
      <c r="IDR135" s="99"/>
      <c r="IDS135" s="99"/>
      <c r="IDT135" s="99"/>
      <c r="IDU135" s="99"/>
      <c r="IDV135" s="99"/>
      <c r="IDW135" s="99"/>
      <c r="IDX135" s="99"/>
      <c r="IDY135" s="99"/>
      <c r="IDZ135" s="99"/>
      <c r="IEA135" s="99"/>
      <c r="IEB135" s="99"/>
      <c r="IEC135" s="99"/>
      <c r="IED135" s="99"/>
      <c r="IEE135" s="99"/>
      <c r="IEF135" s="99"/>
      <c r="IEG135" s="99"/>
      <c r="IEH135" s="99"/>
      <c r="IEI135" s="99"/>
      <c r="IEJ135" s="99"/>
      <c r="IEK135" s="99"/>
      <c r="IEL135" s="99"/>
      <c r="IEM135" s="99"/>
      <c r="IEN135" s="99"/>
      <c r="IEO135" s="99"/>
      <c r="IEP135" s="99"/>
      <c r="IEQ135" s="99"/>
      <c r="IER135" s="99"/>
      <c r="IES135" s="99"/>
      <c r="IET135" s="99"/>
      <c r="IEU135" s="99"/>
      <c r="IEV135" s="99"/>
      <c r="IEW135" s="99"/>
      <c r="IEX135" s="99"/>
      <c r="IEY135" s="99"/>
      <c r="IEZ135" s="99"/>
      <c r="IFA135" s="99"/>
      <c r="IFB135" s="99"/>
      <c r="IFC135" s="99"/>
      <c r="IFD135" s="99"/>
      <c r="IFE135" s="99"/>
      <c r="IFF135" s="99"/>
      <c r="IFG135" s="99"/>
      <c r="IFH135" s="99"/>
      <c r="IFI135" s="99"/>
      <c r="IFJ135" s="99"/>
      <c r="IFK135" s="99"/>
      <c r="IFL135" s="99"/>
      <c r="IFM135" s="99"/>
      <c r="IFN135" s="99"/>
      <c r="IFO135" s="99"/>
      <c r="IFP135" s="99"/>
      <c r="IFQ135" s="99"/>
      <c r="IFR135" s="99"/>
      <c r="IFS135" s="99"/>
      <c r="IFT135" s="99"/>
      <c r="IFU135" s="99"/>
      <c r="IFV135" s="99"/>
      <c r="IFW135" s="99"/>
      <c r="IFX135" s="99"/>
      <c r="IFY135" s="99"/>
      <c r="IFZ135" s="99"/>
      <c r="IGA135" s="99"/>
      <c r="IGB135" s="99"/>
      <c r="IGC135" s="99"/>
      <c r="IGD135" s="99"/>
      <c r="IGE135" s="99"/>
      <c r="IGF135" s="99"/>
      <c r="IGG135" s="99"/>
      <c r="IGH135" s="99"/>
      <c r="IGI135" s="99"/>
      <c r="IGJ135" s="99"/>
      <c r="IGK135" s="99"/>
      <c r="IGL135" s="99"/>
      <c r="IGM135" s="99"/>
      <c r="IGN135" s="99"/>
      <c r="IGO135" s="99"/>
      <c r="IGP135" s="99"/>
      <c r="IGQ135" s="99"/>
      <c r="IGR135" s="99"/>
      <c r="IGS135" s="99"/>
      <c r="IGT135" s="99"/>
      <c r="IGU135" s="99"/>
      <c r="IGV135" s="99"/>
      <c r="IGW135" s="99"/>
      <c r="IGX135" s="99"/>
      <c r="IGY135" s="99"/>
      <c r="IGZ135" s="99"/>
      <c r="IHA135" s="99"/>
      <c r="IHB135" s="99"/>
      <c r="IHC135" s="99"/>
      <c r="IHD135" s="99"/>
      <c r="IHE135" s="99"/>
      <c r="IHF135" s="99"/>
      <c r="IHG135" s="99"/>
      <c r="IHH135" s="99"/>
      <c r="IHI135" s="99"/>
      <c r="IHJ135" s="99"/>
      <c r="IHK135" s="99"/>
      <c r="IHL135" s="99"/>
      <c r="IHM135" s="99"/>
      <c r="IHN135" s="99"/>
      <c r="IHO135" s="99"/>
      <c r="IHP135" s="99"/>
      <c r="IHQ135" s="99"/>
      <c r="IHR135" s="99"/>
      <c r="IHS135" s="99"/>
      <c r="IHT135" s="99"/>
      <c r="IHU135" s="99"/>
      <c r="IHV135" s="99"/>
      <c r="IHW135" s="99"/>
      <c r="IHX135" s="99"/>
      <c r="IHY135" s="99"/>
      <c r="IHZ135" s="99"/>
      <c r="IIA135" s="99"/>
      <c r="IIB135" s="99"/>
      <c r="IIC135" s="99"/>
      <c r="IID135" s="99"/>
      <c r="IIE135" s="99"/>
      <c r="IIF135" s="99"/>
      <c r="IIG135" s="99"/>
      <c r="IIH135" s="99"/>
      <c r="III135" s="99"/>
      <c r="IIJ135" s="99"/>
      <c r="IIK135" s="99"/>
      <c r="IIL135" s="99"/>
      <c r="IIM135" s="99"/>
      <c r="IIN135" s="99"/>
      <c r="IIO135" s="99"/>
      <c r="IIP135" s="99"/>
      <c r="IIQ135" s="99"/>
      <c r="IIR135" s="99"/>
      <c r="IIS135" s="99"/>
      <c r="IIT135" s="99"/>
      <c r="IIU135" s="99"/>
      <c r="IIV135" s="99"/>
      <c r="IIW135" s="99"/>
      <c r="IIX135" s="99"/>
      <c r="IIY135" s="99"/>
      <c r="IIZ135" s="99"/>
      <c r="IJA135" s="99"/>
      <c r="IJB135" s="99"/>
      <c r="IJC135" s="99"/>
      <c r="IJD135" s="99"/>
      <c r="IJE135" s="99"/>
      <c r="IJF135" s="99"/>
      <c r="IJG135" s="99"/>
      <c r="IJH135" s="99"/>
      <c r="IJI135" s="99"/>
      <c r="IJJ135" s="99"/>
      <c r="IJK135" s="99"/>
      <c r="IJL135" s="99"/>
      <c r="IJM135" s="99"/>
      <c r="IJN135" s="99"/>
      <c r="IJO135" s="99"/>
      <c r="IJP135" s="99"/>
      <c r="IJQ135" s="99"/>
      <c r="IJR135" s="99"/>
      <c r="IJS135" s="99"/>
      <c r="IJT135" s="99"/>
      <c r="IJU135" s="99"/>
      <c r="IJV135" s="99"/>
      <c r="IJW135" s="99"/>
      <c r="IJX135" s="99"/>
      <c r="IJY135" s="99"/>
      <c r="IJZ135" s="99"/>
      <c r="IKA135" s="99"/>
      <c r="IKB135" s="99"/>
      <c r="IKC135" s="99"/>
      <c r="IKD135" s="99"/>
      <c r="IKE135" s="99"/>
      <c r="IKF135" s="99"/>
      <c r="IKG135" s="99"/>
      <c r="IKH135" s="99"/>
      <c r="IKI135" s="99"/>
      <c r="IKJ135" s="99"/>
      <c r="IKK135" s="99"/>
      <c r="IKL135" s="99"/>
      <c r="IKM135" s="99"/>
      <c r="IKN135" s="99"/>
      <c r="IKO135" s="99"/>
      <c r="IKP135" s="99"/>
      <c r="IKQ135" s="99"/>
      <c r="IKR135" s="99"/>
      <c r="IKS135" s="99"/>
      <c r="IKT135" s="99"/>
      <c r="IKU135" s="99"/>
      <c r="IKV135" s="99"/>
      <c r="IKW135" s="99"/>
      <c r="IKX135" s="99"/>
      <c r="IKY135" s="99"/>
      <c r="IKZ135" s="99"/>
      <c r="ILA135" s="99"/>
      <c r="ILB135" s="99"/>
      <c r="ILC135" s="99"/>
      <c r="ILD135" s="99"/>
      <c r="ILE135" s="99"/>
      <c r="ILF135" s="99"/>
      <c r="ILG135" s="99"/>
      <c r="ILH135" s="99"/>
      <c r="ILI135" s="99"/>
      <c r="ILJ135" s="99"/>
      <c r="ILK135" s="99"/>
      <c r="ILL135" s="99"/>
      <c r="ILM135" s="99"/>
      <c r="ILN135" s="99"/>
      <c r="ILO135" s="99"/>
      <c r="ILP135" s="99"/>
      <c r="ILQ135" s="99"/>
      <c r="ILR135" s="99"/>
      <c r="ILS135" s="99"/>
      <c r="ILT135" s="99"/>
      <c r="ILU135" s="99"/>
      <c r="ILV135" s="99"/>
      <c r="ILW135" s="99"/>
      <c r="ILX135" s="99"/>
      <c r="ILY135" s="99"/>
      <c r="ILZ135" s="99"/>
      <c r="IMA135" s="99"/>
      <c r="IMB135" s="99"/>
      <c r="IMC135" s="99"/>
      <c r="IMD135" s="99"/>
      <c r="IME135" s="99"/>
      <c r="IMF135" s="99"/>
      <c r="IMG135" s="99"/>
      <c r="IMH135" s="99"/>
      <c r="IMI135" s="99"/>
      <c r="IMJ135" s="99"/>
      <c r="IMK135" s="99"/>
      <c r="IML135" s="99"/>
      <c r="IMM135" s="99"/>
      <c r="IMN135" s="99"/>
      <c r="IMO135" s="99"/>
      <c r="IMP135" s="99"/>
      <c r="IMQ135" s="99"/>
      <c r="IMR135" s="99"/>
      <c r="IMS135" s="99"/>
      <c r="IMT135" s="99"/>
      <c r="IMU135" s="99"/>
      <c r="IMV135" s="99"/>
      <c r="IMW135" s="99"/>
      <c r="IMX135" s="99"/>
      <c r="IMY135" s="99"/>
      <c r="IMZ135" s="99"/>
      <c r="INA135" s="99"/>
      <c r="INB135" s="99"/>
      <c r="INC135" s="99"/>
      <c r="IND135" s="99"/>
      <c r="INE135" s="99"/>
      <c r="INF135" s="99"/>
      <c r="ING135" s="99"/>
      <c r="INH135" s="99"/>
      <c r="INI135" s="99"/>
      <c r="INJ135" s="99"/>
      <c r="INK135" s="99"/>
      <c r="INL135" s="99"/>
      <c r="INM135" s="99"/>
      <c r="INN135" s="99"/>
      <c r="INO135" s="99"/>
      <c r="INP135" s="99"/>
      <c r="INQ135" s="99"/>
      <c r="INR135" s="99"/>
      <c r="INS135" s="99"/>
      <c r="INT135" s="99"/>
      <c r="INU135" s="99"/>
      <c r="INV135" s="99"/>
      <c r="INW135" s="99"/>
      <c r="INX135" s="99"/>
      <c r="INY135" s="99"/>
      <c r="INZ135" s="99"/>
      <c r="IOA135" s="99"/>
      <c r="IOB135" s="99"/>
      <c r="IOC135" s="99"/>
      <c r="IOD135" s="99"/>
      <c r="IOE135" s="99"/>
      <c r="IOF135" s="99"/>
      <c r="IOG135" s="99"/>
      <c r="IOH135" s="99"/>
      <c r="IOI135" s="99"/>
      <c r="IOJ135" s="99"/>
      <c r="IOK135" s="99"/>
      <c r="IOL135" s="99"/>
      <c r="IOM135" s="99"/>
      <c r="ION135" s="99"/>
      <c r="IOO135" s="99"/>
      <c r="IOP135" s="99"/>
      <c r="IOQ135" s="99"/>
      <c r="IOR135" s="99"/>
      <c r="IOS135" s="99"/>
      <c r="IOT135" s="99"/>
      <c r="IOU135" s="99"/>
      <c r="IOV135" s="99"/>
      <c r="IOW135" s="99"/>
      <c r="IOX135" s="99"/>
      <c r="IOY135" s="99"/>
      <c r="IOZ135" s="99"/>
      <c r="IPA135" s="99"/>
      <c r="IPB135" s="99"/>
      <c r="IPC135" s="99"/>
      <c r="IPD135" s="99"/>
      <c r="IPE135" s="99"/>
      <c r="IPF135" s="99"/>
      <c r="IPG135" s="99"/>
      <c r="IPH135" s="99"/>
      <c r="IPI135" s="99"/>
      <c r="IPJ135" s="99"/>
      <c r="IPK135" s="99"/>
      <c r="IPL135" s="99"/>
      <c r="IPM135" s="99"/>
      <c r="IPN135" s="99"/>
      <c r="IPO135" s="99"/>
      <c r="IPP135" s="99"/>
      <c r="IPQ135" s="99"/>
      <c r="IPR135" s="99"/>
      <c r="IPS135" s="99"/>
      <c r="IPT135" s="99"/>
      <c r="IPU135" s="99"/>
      <c r="IPV135" s="99"/>
      <c r="IPW135" s="99"/>
      <c r="IPX135" s="99"/>
      <c r="IPY135" s="99"/>
      <c r="IPZ135" s="99"/>
      <c r="IQA135" s="99"/>
      <c r="IQB135" s="99"/>
      <c r="IQC135" s="99"/>
      <c r="IQD135" s="99"/>
      <c r="IQE135" s="99"/>
      <c r="IQF135" s="99"/>
      <c r="IQG135" s="99"/>
      <c r="IQH135" s="99"/>
      <c r="IQI135" s="99"/>
      <c r="IQJ135" s="99"/>
      <c r="IQK135" s="99"/>
      <c r="IQL135" s="99"/>
      <c r="IQM135" s="99"/>
      <c r="IQN135" s="99"/>
      <c r="IQO135" s="99"/>
      <c r="IQP135" s="99"/>
      <c r="IQQ135" s="99"/>
      <c r="IQR135" s="99"/>
      <c r="IQS135" s="99"/>
      <c r="IQT135" s="99"/>
      <c r="IQU135" s="99"/>
      <c r="IQV135" s="99"/>
      <c r="IQW135" s="99"/>
      <c r="IQX135" s="99"/>
      <c r="IQY135" s="99"/>
      <c r="IQZ135" s="99"/>
      <c r="IRA135" s="99"/>
      <c r="IRB135" s="99"/>
      <c r="IRC135" s="99"/>
      <c r="IRD135" s="99"/>
      <c r="IRE135" s="99"/>
      <c r="IRF135" s="99"/>
      <c r="IRG135" s="99"/>
      <c r="IRH135" s="99"/>
      <c r="IRI135" s="99"/>
      <c r="IRJ135" s="99"/>
      <c r="IRK135" s="99"/>
      <c r="IRL135" s="99"/>
      <c r="IRM135" s="99"/>
      <c r="IRN135" s="99"/>
      <c r="IRO135" s="99"/>
      <c r="IRP135" s="99"/>
      <c r="IRQ135" s="99"/>
      <c r="IRR135" s="99"/>
      <c r="IRS135" s="99"/>
      <c r="IRT135" s="99"/>
      <c r="IRU135" s="99"/>
      <c r="IRV135" s="99"/>
      <c r="IRW135" s="99"/>
      <c r="IRX135" s="99"/>
      <c r="IRY135" s="99"/>
      <c r="IRZ135" s="99"/>
      <c r="ISA135" s="99"/>
      <c r="ISB135" s="99"/>
      <c r="ISC135" s="99"/>
      <c r="ISD135" s="99"/>
      <c r="ISE135" s="99"/>
      <c r="ISF135" s="99"/>
      <c r="ISG135" s="99"/>
      <c r="ISH135" s="99"/>
      <c r="ISI135" s="99"/>
      <c r="ISJ135" s="99"/>
      <c r="ISK135" s="99"/>
      <c r="ISL135" s="99"/>
      <c r="ISM135" s="99"/>
      <c r="ISN135" s="99"/>
      <c r="ISO135" s="99"/>
      <c r="ISP135" s="99"/>
      <c r="ISQ135" s="99"/>
      <c r="ISR135" s="99"/>
      <c r="ISS135" s="99"/>
      <c r="IST135" s="99"/>
      <c r="ISU135" s="99"/>
      <c r="ISV135" s="99"/>
      <c r="ISW135" s="99"/>
      <c r="ISX135" s="99"/>
      <c r="ISY135" s="99"/>
      <c r="ISZ135" s="99"/>
      <c r="ITA135" s="99"/>
      <c r="ITB135" s="99"/>
      <c r="ITC135" s="99"/>
      <c r="ITD135" s="99"/>
      <c r="ITE135" s="99"/>
      <c r="ITF135" s="99"/>
      <c r="ITG135" s="99"/>
      <c r="ITH135" s="99"/>
      <c r="ITI135" s="99"/>
      <c r="ITJ135" s="99"/>
      <c r="ITK135" s="99"/>
      <c r="ITL135" s="99"/>
      <c r="ITM135" s="99"/>
      <c r="ITN135" s="99"/>
      <c r="ITO135" s="99"/>
      <c r="ITP135" s="99"/>
      <c r="ITQ135" s="99"/>
      <c r="ITR135" s="99"/>
      <c r="ITS135" s="99"/>
      <c r="ITT135" s="99"/>
      <c r="ITU135" s="99"/>
      <c r="ITV135" s="99"/>
      <c r="ITW135" s="99"/>
      <c r="ITX135" s="99"/>
      <c r="ITY135" s="99"/>
      <c r="ITZ135" s="99"/>
      <c r="IUA135" s="99"/>
      <c r="IUB135" s="99"/>
      <c r="IUC135" s="99"/>
      <c r="IUD135" s="99"/>
      <c r="IUE135" s="99"/>
      <c r="IUF135" s="99"/>
      <c r="IUG135" s="99"/>
      <c r="IUH135" s="99"/>
      <c r="IUI135" s="99"/>
      <c r="IUJ135" s="99"/>
      <c r="IUK135" s="99"/>
      <c r="IUL135" s="99"/>
      <c r="IUM135" s="99"/>
      <c r="IUN135" s="99"/>
      <c r="IUO135" s="99"/>
      <c r="IUP135" s="99"/>
      <c r="IUQ135" s="99"/>
      <c r="IUR135" s="99"/>
      <c r="IUS135" s="99"/>
      <c r="IUT135" s="99"/>
      <c r="IUU135" s="99"/>
      <c r="IUV135" s="99"/>
      <c r="IUW135" s="99"/>
      <c r="IUX135" s="99"/>
      <c r="IUY135" s="99"/>
      <c r="IUZ135" s="99"/>
      <c r="IVA135" s="99"/>
      <c r="IVB135" s="99"/>
      <c r="IVC135" s="99"/>
      <c r="IVD135" s="99"/>
      <c r="IVE135" s="99"/>
      <c r="IVF135" s="99"/>
      <c r="IVG135" s="99"/>
      <c r="IVH135" s="99"/>
      <c r="IVI135" s="99"/>
      <c r="IVJ135" s="99"/>
      <c r="IVK135" s="99"/>
      <c r="IVL135" s="99"/>
      <c r="IVM135" s="99"/>
      <c r="IVN135" s="99"/>
      <c r="IVO135" s="99"/>
      <c r="IVP135" s="99"/>
      <c r="IVQ135" s="99"/>
      <c r="IVR135" s="99"/>
      <c r="IVS135" s="99"/>
      <c r="IVT135" s="99"/>
      <c r="IVU135" s="99"/>
      <c r="IVV135" s="99"/>
      <c r="IVW135" s="99"/>
      <c r="IVX135" s="99"/>
      <c r="IVY135" s="99"/>
      <c r="IVZ135" s="99"/>
      <c r="IWA135" s="99"/>
      <c r="IWB135" s="99"/>
      <c r="IWC135" s="99"/>
      <c r="IWD135" s="99"/>
      <c r="IWE135" s="99"/>
      <c r="IWF135" s="99"/>
      <c r="IWG135" s="99"/>
      <c r="IWH135" s="99"/>
      <c r="IWI135" s="99"/>
      <c r="IWJ135" s="99"/>
      <c r="IWK135" s="99"/>
      <c r="IWL135" s="99"/>
      <c r="IWM135" s="99"/>
      <c r="IWN135" s="99"/>
      <c r="IWO135" s="99"/>
      <c r="IWP135" s="99"/>
      <c r="IWQ135" s="99"/>
      <c r="IWR135" s="99"/>
      <c r="IWS135" s="99"/>
      <c r="IWT135" s="99"/>
      <c r="IWU135" s="99"/>
      <c r="IWV135" s="99"/>
      <c r="IWW135" s="99"/>
      <c r="IWX135" s="99"/>
      <c r="IWY135" s="99"/>
      <c r="IWZ135" s="99"/>
      <c r="IXA135" s="99"/>
      <c r="IXB135" s="99"/>
      <c r="IXC135" s="99"/>
      <c r="IXD135" s="99"/>
      <c r="IXE135" s="99"/>
      <c r="IXF135" s="99"/>
      <c r="IXG135" s="99"/>
      <c r="IXH135" s="99"/>
      <c r="IXI135" s="99"/>
      <c r="IXJ135" s="99"/>
      <c r="IXK135" s="99"/>
      <c r="IXL135" s="99"/>
      <c r="IXM135" s="99"/>
      <c r="IXN135" s="99"/>
      <c r="IXO135" s="99"/>
      <c r="IXP135" s="99"/>
      <c r="IXQ135" s="99"/>
      <c r="IXR135" s="99"/>
      <c r="IXS135" s="99"/>
      <c r="IXT135" s="99"/>
      <c r="IXU135" s="99"/>
      <c r="IXV135" s="99"/>
      <c r="IXW135" s="99"/>
      <c r="IXX135" s="99"/>
      <c r="IXY135" s="99"/>
      <c r="IXZ135" s="99"/>
      <c r="IYA135" s="99"/>
      <c r="IYB135" s="99"/>
      <c r="IYC135" s="99"/>
      <c r="IYD135" s="99"/>
      <c r="IYE135" s="99"/>
      <c r="IYF135" s="99"/>
      <c r="IYG135" s="99"/>
      <c r="IYH135" s="99"/>
      <c r="IYI135" s="99"/>
      <c r="IYJ135" s="99"/>
      <c r="IYK135" s="99"/>
      <c r="IYL135" s="99"/>
      <c r="IYM135" s="99"/>
      <c r="IYN135" s="99"/>
      <c r="IYO135" s="99"/>
      <c r="IYP135" s="99"/>
      <c r="IYQ135" s="99"/>
      <c r="IYR135" s="99"/>
      <c r="IYS135" s="99"/>
      <c r="IYT135" s="99"/>
      <c r="IYU135" s="99"/>
      <c r="IYV135" s="99"/>
      <c r="IYW135" s="99"/>
      <c r="IYX135" s="99"/>
      <c r="IYY135" s="99"/>
      <c r="IYZ135" s="99"/>
      <c r="IZA135" s="99"/>
      <c r="IZB135" s="99"/>
      <c r="IZC135" s="99"/>
      <c r="IZD135" s="99"/>
      <c r="IZE135" s="99"/>
      <c r="IZF135" s="99"/>
      <c r="IZG135" s="99"/>
      <c r="IZH135" s="99"/>
      <c r="IZI135" s="99"/>
      <c r="IZJ135" s="99"/>
      <c r="IZK135" s="99"/>
      <c r="IZL135" s="99"/>
      <c r="IZM135" s="99"/>
      <c r="IZN135" s="99"/>
      <c r="IZO135" s="99"/>
      <c r="IZP135" s="99"/>
      <c r="IZQ135" s="99"/>
      <c r="IZR135" s="99"/>
      <c r="IZS135" s="99"/>
      <c r="IZT135" s="99"/>
      <c r="IZU135" s="99"/>
      <c r="IZV135" s="99"/>
      <c r="IZW135" s="99"/>
      <c r="IZX135" s="99"/>
      <c r="IZY135" s="99"/>
      <c r="IZZ135" s="99"/>
      <c r="JAA135" s="99"/>
      <c r="JAB135" s="99"/>
      <c r="JAC135" s="99"/>
      <c r="JAD135" s="99"/>
      <c r="JAE135" s="99"/>
      <c r="JAF135" s="99"/>
      <c r="JAG135" s="99"/>
      <c r="JAH135" s="99"/>
      <c r="JAI135" s="99"/>
      <c r="JAJ135" s="99"/>
      <c r="JAK135" s="99"/>
      <c r="JAL135" s="99"/>
      <c r="JAM135" s="99"/>
      <c r="JAN135" s="99"/>
      <c r="JAO135" s="99"/>
      <c r="JAP135" s="99"/>
      <c r="JAQ135" s="99"/>
      <c r="JAR135" s="99"/>
      <c r="JAS135" s="99"/>
      <c r="JAT135" s="99"/>
      <c r="JAU135" s="99"/>
      <c r="JAV135" s="99"/>
      <c r="JAW135" s="99"/>
      <c r="JAX135" s="99"/>
      <c r="JAY135" s="99"/>
      <c r="JAZ135" s="99"/>
      <c r="JBA135" s="99"/>
      <c r="JBB135" s="99"/>
      <c r="JBC135" s="99"/>
      <c r="JBD135" s="99"/>
      <c r="JBE135" s="99"/>
      <c r="JBF135" s="99"/>
      <c r="JBG135" s="99"/>
      <c r="JBH135" s="99"/>
      <c r="JBI135" s="99"/>
      <c r="JBJ135" s="99"/>
      <c r="JBK135" s="99"/>
      <c r="JBL135" s="99"/>
      <c r="JBM135" s="99"/>
      <c r="JBN135" s="99"/>
      <c r="JBO135" s="99"/>
      <c r="JBP135" s="99"/>
      <c r="JBQ135" s="99"/>
      <c r="JBR135" s="99"/>
      <c r="JBS135" s="99"/>
      <c r="JBT135" s="99"/>
      <c r="JBU135" s="99"/>
      <c r="JBV135" s="99"/>
      <c r="JBW135" s="99"/>
      <c r="JBX135" s="99"/>
      <c r="JBY135" s="99"/>
      <c r="JBZ135" s="99"/>
      <c r="JCA135" s="99"/>
      <c r="JCB135" s="99"/>
      <c r="JCC135" s="99"/>
      <c r="JCD135" s="99"/>
      <c r="JCE135" s="99"/>
      <c r="JCF135" s="99"/>
      <c r="JCG135" s="99"/>
      <c r="JCH135" s="99"/>
      <c r="JCI135" s="99"/>
      <c r="JCJ135" s="99"/>
      <c r="JCK135" s="99"/>
      <c r="JCL135" s="99"/>
      <c r="JCM135" s="99"/>
      <c r="JCN135" s="99"/>
      <c r="JCO135" s="99"/>
      <c r="JCP135" s="99"/>
      <c r="JCQ135" s="99"/>
      <c r="JCR135" s="99"/>
      <c r="JCS135" s="99"/>
      <c r="JCT135" s="99"/>
      <c r="JCU135" s="99"/>
      <c r="JCV135" s="99"/>
      <c r="JCW135" s="99"/>
      <c r="JCX135" s="99"/>
      <c r="JCY135" s="99"/>
      <c r="JCZ135" s="99"/>
      <c r="JDA135" s="99"/>
      <c r="JDB135" s="99"/>
      <c r="JDC135" s="99"/>
      <c r="JDD135" s="99"/>
      <c r="JDE135" s="99"/>
      <c r="JDF135" s="99"/>
      <c r="JDG135" s="99"/>
      <c r="JDH135" s="99"/>
      <c r="JDI135" s="99"/>
      <c r="JDJ135" s="99"/>
      <c r="JDK135" s="99"/>
      <c r="JDL135" s="99"/>
      <c r="JDM135" s="99"/>
      <c r="JDN135" s="99"/>
      <c r="JDO135" s="99"/>
      <c r="JDP135" s="99"/>
      <c r="JDQ135" s="99"/>
      <c r="JDR135" s="99"/>
      <c r="JDS135" s="99"/>
      <c r="JDT135" s="99"/>
      <c r="JDU135" s="99"/>
      <c r="JDV135" s="99"/>
      <c r="JDW135" s="99"/>
      <c r="JDX135" s="99"/>
      <c r="JDY135" s="99"/>
      <c r="JDZ135" s="99"/>
      <c r="JEA135" s="99"/>
      <c r="JEB135" s="99"/>
      <c r="JEC135" s="99"/>
      <c r="JED135" s="99"/>
      <c r="JEE135" s="99"/>
      <c r="JEF135" s="99"/>
      <c r="JEG135" s="99"/>
      <c r="JEH135" s="99"/>
      <c r="JEI135" s="99"/>
      <c r="JEJ135" s="99"/>
      <c r="JEK135" s="99"/>
      <c r="JEL135" s="99"/>
      <c r="JEM135" s="99"/>
      <c r="JEN135" s="99"/>
      <c r="JEO135" s="99"/>
      <c r="JEP135" s="99"/>
      <c r="JEQ135" s="99"/>
      <c r="JER135" s="99"/>
      <c r="JES135" s="99"/>
      <c r="JET135" s="99"/>
      <c r="JEU135" s="99"/>
      <c r="JEV135" s="99"/>
      <c r="JEW135" s="99"/>
      <c r="JEX135" s="99"/>
      <c r="JEY135" s="99"/>
      <c r="JEZ135" s="99"/>
      <c r="JFA135" s="99"/>
      <c r="JFB135" s="99"/>
      <c r="JFC135" s="99"/>
      <c r="JFD135" s="99"/>
      <c r="JFE135" s="99"/>
      <c r="JFF135" s="99"/>
      <c r="JFG135" s="99"/>
      <c r="JFH135" s="99"/>
      <c r="JFI135" s="99"/>
      <c r="JFJ135" s="99"/>
      <c r="JFK135" s="99"/>
      <c r="JFL135" s="99"/>
      <c r="JFM135" s="99"/>
      <c r="JFN135" s="99"/>
      <c r="JFO135" s="99"/>
      <c r="JFP135" s="99"/>
      <c r="JFQ135" s="99"/>
      <c r="JFR135" s="99"/>
      <c r="JFS135" s="99"/>
      <c r="JFT135" s="99"/>
      <c r="JFU135" s="99"/>
      <c r="JFV135" s="99"/>
      <c r="JFW135" s="99"/>
      <c r="JFX135" s="99"/>
      <c r="JFY135" s="99"/>
      <c r="JFZ135" s="99"/>
      <c r="JGA135" s="99"/>
      <c r="JGB135" s="99"/>
      <c r="JGC135" s="99"/>
      <c r="JGD135" s="99"/>
      <c r="JGE135" s="99"/>
      <c r="JGF135" s="99"/>
      <c r="JGG135" s="99"/>
      <c r="JGH135" s="99"/>
      <c r="JGI135" s="99"/>
      <c r="JGJ135" s="99"/>
      <c r="JGK135" s="99"/>
      <c r="JGL135" s="99"/>
      <c r="JGM135" s="99"/>
      <c r="JGN135" s="99"/>
      <c r="JGO135" s="99"/>
      <c r="JGP135" s="99"/>
      <c r="JGQ135" s="99"/>
      <c r="JGR135" s="99"/>
      <c r="JGS135" s="99"/>
      <c r="JGT135" s="99"/>
      <c r="JGU135" s="99"/>
      <c r="JGV135" s="99"/>
      <c r="JGW135" s="99"/>
      <c r="JGX135" s="99"/>
      <c r="JGY135" s="99"/>
      <c r="JGZ135" s="99"/>
      <c r="JHA135" s="99"/>
      <c r="JHB135" s="99"/>
      <c r="JHC135" s="99"/>
      <c r="JHD135" s="99"/>
      <c r="JHE135" s="99"/>
      <c r="JHF135" s="99"/>
      <c r="JHG135" s="99"/>
      <c r="JHH135" s="99"/>
      <c r="JHI135" s="99"/>
      <c r="JHJ135" s="99"/>
      <c r="JHK135" s="99"/>
      <c r="JHL135" s="99"/>
      <c r="JHM135" s="99"/>
      <c r="JHN135" s="99"/>
      <c r="JHO135" s="99"/>
      <c r="JHP135" s="99"/>
      <c r="JHQ135" s="99"/>
      <c r="JHR135" s="99"/>
      <c r="JHS135" s="99"/>
      <c r="JHT135" s="99"/>
      <c r="JHU135" s="99"/>
      <c r="JHV135" s="99"/>
      <c r="JHW135" s="99"/>
      <c r="JHX135" s="99"/>
      <c r="JHY135" s="99"/>
      <c r="JHZ135" s="99"/>
      <c r="JIA135" s="99"/>
      <c r="JIB135" s="99"/>
      <c r="JIC135" s="99"/>
      <c r="JID135" s="99"/>
      <c r="JIE135" s="99"/>
      <c r="JIF135" s="99"/>
      <c r="JIG135" s="99"/>
      <c r="JIH135" s="99"/>
      <c r="JII135" s="99"/>
      <c r="JIJ135" s="99"/>
      <c r="JIK135" s="99"/>
      <c r="JIL135" s="99"/>
      <c r="JIM135" s="99"/>
      <c r="JIN135" s="99"/>
      <c r="JIO135" s="99"/>
      <c r="JIP135" s="99"/>
      <c r="JIQ135" s="99"/>
      <c r="JIR135" s="99"/>
      <c r="JIS135" s="99"/>
      <c r="JIT135" s="99"/>
      <c r="JIU135" s="99"/>
      <c r="JIV135" s="99"/>
      <c r="JIW135" s="99"/>
      <c r="JIX135" s="99"/>
      <c r="JIY135" s="99"/>
      <c r="JIZ135" s="99"/>
      <c r="JJA135" s="99"/>
      <c r="JJB135" s="99"/>
      <c r="JJC135" s="99"/>
      <c r="JJD135" s="99"/>
      <c r="JJE135" s="99"/>
      <c r="JJF135" s="99"/>
      <c r="JJG135" s="99"/>
      <c r="JJH135" s="99"/>
      <c r="JJI135" s="99"/>
      <c r="JJJ135" s="99"/>
      <c r="JJK135" s="99"/>
      <c r="JJL135" s="99"/>
      <c r="JJM135" s="99"/>
      <c r="JJN135" s="99"/>
      <c r="JJO135" s="99"/>
      <c r="JJP135" s="99"/>
      <c r="JJQ135" s="99"/>
      <c r="JJR135" s="99"/>
      <c r="JJS135" s="99"/>
      <c r="JJT135" s="99"/>
      <c r="JJU135" s="99"/>
      <c r="JJV135" s="99"/>
      <c r="JJW135" s="99"/>
      <c r="JJX135" s="99"/>
      <c r="JJY135" s="99"/>
      <c r="JJZ135" s="99"/>
      <c r="JKA135" s="99"/>
      <c r="JKB135" s="99"/>
      <c r="JKC135" s="99"/>
      <c r="JKD135" s="99"/>
      <c r="JKE135" s="99"/>
      <c r="JKF135" s="99"/>
      <c r="JKG135" s="99"/>
      <c r="JKH135" s="99"/>
      <c r="JKI135" s="99"/>
      <c r="JKJ135" s="99"/>
      <c r="JKK135" s="99"/>
      <c r="JKL135" s="99"/>
      <c r="JKM135" s="99"/>
      <c r="JKN135" s="99"/>
      <c r="JKO135" s="99"/>
      <c r="JKP135" s="99"/>
      <c r="JKQ135" s="99"/>
      <c r="JKR135" s="99"/>
      <c r="JKS135" s="99"/>
      <c r="JKT135" s="99"/>
      <c r="JKU135" s="99"/>
      <c r="JKV135" s="99"/>
      <c r="JKW135" s="99"/>
      <c r="JKX135" s="99"/>
      <c r="JKY135" s="99"/>
      <c r="JKZ135" s="99"/>
      <c r="JLA135" s="99"/>
      <c r="JLB135" s="99"/>
      <c r="JLC135" s="99"/>
      <c r="JLD135" s="99"/>
      <c r="JLE135" s="99"/>
      <c r="JLF135" s="99"/>
      <c r="JLG135" s="99"/>
      <c r="JLH135" s="99"/>
      <c r="JLI135" s="99"/>
      <c r="JLJ135" s="99"/>
      <c r="JLK135" s="99"/>
      <c r="JLL135" s="99"/>
      <c r="JLM135" s="99"/>
      <c r="JLN135" s="99"/>
      <c r="JLO135" s="99"/>
      <c r="JLP135" s="99"/>
      <c r="JLQ135" s="99"/>
      <c r="JLR135" s="99"/>
      <c r="JLS135" s="99"/>
      <c r="JLT135" s="99"/>
      <c r="JLU135" s="99"/>
      <c r="JLV135" s="99"/>
      <c r="JLW135" s="99"/>
      <c r="JLX135" s="99"/>
      <c r="JLY135" s="99"/>
      <c r="JLZ135" s="99"/>
      <c r="JMA135" s="99"/>
      <c r="JMB135" s="99"/>
      <c r="JMC135" s="99"/>
      <c r="JMD135" s="99"/>
      <c r="JME135" s="99"/>
      <c r="JMF135" s="99"/>
      <c r="JMG135" s="99"/>
      <c r="JMH135" s="99"/>
      <c r="JMI135" s="99"/>
      <c r="JMJ135" s="99"/>
      <c r="JMK135" s="99"/>
      <c r="JML135" s="99"/>
      <c r="JMM135" s="99"/>
      <c r="JMN135" s="99"/>
      <c r="JMO135" s="99"/>
      <c r="JMP135" s="99"/>
      <c r="JMQ135" s="99"/>
      <c r="JMR135" s="99"/>
      <c r="JMS135" s="99"/>
      <c r="JMT135" s="99"/>
      <c r="JMU135" s="99"/>
      <c r="JMV135" s="99"/>
      <c r="JMW135" s="99"/>
      <c r="JMX135" s="99"/>
      <c r="JMY135" s="99"/>
      <c r="JMZ135" s="99"/>
      <c r="JNA135" s="99"/>
      <c r="JNB135" s="99"/>
      <c r="JNC135" s="99"/>
      <c r="JND135" s="99"/>
      <c r="JNE135" s="99"/>
      <c r="JNF135" s="99"/>
      <c r="JNG135" s="99"/>
      <c r="JNH135" s="99"/>
      <c r="JNI135" s="99"/>
      <c r="JNJ135" s="99"/>
      <c r="JNK135" s="99"/>
      <c r="JNL135" s="99"/>
      <c r="JNM135" s="99"/>
      <c r="JNN135" s="99"/>
      <c r="JNO135" s="99"/>
      <c r="JNP135" s="99"/>
      <c r="JNQ135" s="99"/>
      <c r="JNR135" s="99"/>
      <c r="JNS135" s="99"/>
      <c r="JNT135" s="99"/>
      <c r="JNU135" s="99"/>
      <c r="JNV135" s="99"/>
      <c r="JNW135" s="99"/>
      <c r="JNX135" s="99"/>
      <c r="JNY135" s="99"/>
      <c r="JNZ135" s="99"/>
      <c r="JOA135" s="99"/>
      <c r="JOB135" s="99"/>
      <c r="JOC135" s="99"/>
      <c r="JOD135" s="99"/>
      <c r="JOE135" s="99"/>
      <c r="JOF135" s="99"/>
      <c r="JOG135" s="99"/>
      <c r="JOH135" s="99"/>
      <c r="JOI135" s="99"/>
      <c r="JOJ135" s="99"/>
      <c r="JOK135" s="99"/>
      <c r="JOL135" s="99"/>
      <c r="JOM135" s="99"/>
      <c r="JON135" s="99"/>
      <c r="JOO135" s="99"/>
      <c r="JOP135" s="99"/>
      <c r="JOQ135" s="99"/>
      <c r="JOR135" s="99"/>
      <c r="JOS135" s="99"/>
      <c r="JOT135" s="99"/>
      <c r="JOU135" s="99"/>
      <c r="JOV135" s="99"/>
      <c r="JOW135" s="99"/>
      <c r="JOX135" s="99"/>
      <c r="JOY135" s="99"/>
      <c r="JOZ135" s="99"/>
      <c r="JPA135" s="99"/>
      <c r="JPB135" s="99"/>
      <c r="JPC135" s="99"/>
      <c r="JPD135" s="99"/>
      <c r="JPE135" s="99"/>
      <c r="JPF135" s="99"/>
      <c r="JPG135" s="99"/>
      <c r="JPH135" s="99"/>
      <c r="JPI135" s="99"/>
      <c r="JPJ135" s="99"/>
      <c r="JPK135" s="99"/>
      <c r="JPL135" s="99"/>
      <c r="JPM135" s="99"/>
      <c r="JPN135" s="99"/>
      <c r="JPO135" s="99"/>
      <c r="JPP135" s="99"/>
      <c r="JPQ135" s="99"/>
      <c r="JPR135" s="99"/>
      <c r="JPS135" s="99"/>
      <c r="JPT135" s="99"/>
      <c r="JPU135" s="99"/>
      <c r="JPV135" s="99"/>
      <c r="JPW135" s="99"/>
      <c r="JPX135" s="99"/>
      <c r="JPY135" s="99"/>
      <c r="JPZ135" s="99"/>
      <c r="JQA135" s="99"/>
      <c r="JQB135" s="99"/>
      <c r="JQC135" s="99"/>
      <c r="JQD135" s="99"/>
      <c r="JQE135" s="99"/>
      <c r="JQF135" s="99"/>
      <c r="JQG135" s="99"/>
      <c r="JQH135" s="99"/>
      <c r="JQI135" s="99"/>
      <c r="JQJ135" s="99"/>
      <c r="JQK135" s="99"/>
      <c r="JQL135" s="99"/>
      <c r="JQM135" s="99"/>
      <c r="JQN135" s="99"/>
      <c r="JQO135" s="99"/>
      <c r="JQP135" s="99"/>
      <c r="JQQ135" s="99"/>
      <c r="JQR135" s="99"/>
      <c r="JQS135" s="99"/>
      <c r="JQT135" s="99"/>
      <c r="JQU135" s="99"/>
      <c r="JQV135" s="99"/>
      <c r="JQW135" s="99"/>
      <c r="JQX135" s="99"/>
      <c r="JQY135" s="99"/>
      <c r="JQZ135" s="99"/>
      <c r="JRA135" s="99"/>
      <c r="JRB135" s="99"/>
      <c r="JRC135" s="99"/>
      <c r="JRD135" s="99"/>
      <c r="JRE135" s="99"/>
      <c r="JRF135" s="99"/>
      <c r="JRG135" s="99"/>
      <c r="JRH135" s="99"/>
      <c r="JRI135" s="99"/>
      <c r="JRJ135" s="99"/>
      <c r="JRK135" s="99"/>
      <c r="JRL135" s="99"/>
      <c r="JRM135" s="99"/>
      <c r="JRN135" s="99"/>
      <c r="JRO135" s="99"/>
      <c r="JRP135" s="99"/>
      <c r="JRQ135" s="99"/>
      <c r="JRR135" s="99"/>
      <c r="JRS135" s="99"/>
      <c r="JRT135" s="99"/>
      <c r="JRU135" s="99"/>
      <c r="JRV135" s="99"/>
      <c r="JRW135" s="99"/>
      <c r="JRX135" s="99"/>
      <c r="JRY135" s="99"/>
      <c r="JRZ135" s="99"/>
      <c r="JSA135" s="99"/>
      <c r="JSB135" s="99"/>
      <c r="JSC135" s="99"/>
      <c r="JSD135" s="99"/>
      <c r="JSE135" s="99"/>
      <c r="JSF135" s="99"/>
      <c r="JSG135" s="99"/>
      <c r="JSH135" s="99"/>
      <c r="JSI135" s="99"/>
      <c r="JSJ135" s="99"/>
      <c r="JSK135" s="99"/>
      <c r="JSL135" s="99"/>
      <c r="JSM135" s="99"/>
      <c r="JSN135" s="99"/>
      <c r="JSO135" s="99"/>
      <c r="JSP135" s="99"/>
      <c r="JSQ135" s="99"/>
      <c r="JSR135" s="99"/>
      <c r="JSS135" s="99"/>
      <c r="JST135" s="99"/>
      <c r="JSU135" s="99"/>
      <c r="JSV135" s="99"/>
      <c r="JSW135" s="99"/>
      <c r="JSX135" s="99"/>
      <c r="JSY135" s="99"/>
      <c r="JSZ135" s="99"/>
      <c r="JTA135" s="99"/>
      <c r="JTB135" s="99"/>
      <c r="JTC135" s="99"/>
      <c r="JTD135" s="99"/>
      <c r="JTE135" s="99"/>
      <c r="JTF135" s="99"/>
      <c r="JTG135" s="99"/>
      <c r="JTH135" s="99"/>
      <c r="JTI135" s="99"/>
      <c r="JTJ135" s="99"/>
      <c r="JTK135" s="99"/>
      <c r="JTL135" s="99"/>
      <c r="JTM135" s="99"/>
      <c r="JTN135" s="99"/>
      <c r="JTO135" s="99"/>
      <c r="JTP135" s="99"/>
      <c r="JTQ135" s="99"/>
      <c r="JTR135" s="99"/>
      <c r="JTS135" s="99"/>
      <c r="JTT135" s="99"/>
      <c r="JTU135" s="99"/>
      <c r="JTV135" s="99"/>
      <c r="JTW135" s="99"/>
      <c r="JTX135" s="99"/>
      <c r="JTY135" s="99"/>
      <c r="JTZ135" s="99"/>
      <c r="JUA135" s="99"/>
      <c r="JUB135" s="99"/>
      <c r="JUC135" s="99"/>
      <c r="JUD135" s="99"/>
      <c r="JUE135" s="99"/>
      <c r="JUF135" s="99"/>
      <c r="JUG135" s="99"/>
      <c r="JUH135" s="99"/>
      <c r="JUI135" s="99"/>
      <c r="JUJ135" s="99"/>
      <c r="JUK135" s="99"/>
      <c r="JUL135" s="99"/>
      <c r="JUM135" s="99"/>
      <c r="JUN135" s="99"/>
      <c r="JUO135" s="99"/>
      <c r="JUP135" s="99"/>
      <c r="JUQ135" s="99"/>
      <c r="JUR135" s="99"/>
      <c r="JUS135" s="99"/>
      <c r="JUT135" s="99"/>
      <c r="JUU135" s="99"/>
      <c r="JUV135" s="99"/>
      <c r="JUW135" s="99"/>
      <c r="JUX135" s="99"/>
      <c r="JUY135" s="99"/>
      <c r="JUZ135" s="99"/>
      <c r="JVA135" s="99"/>
      <c r="JVB135" s="99"/>
      <c r="JVC135" s="99"/>
      <c r="JVD135" s="99"/>
      <c r="JVE135" s="99"/>
      <c r="JVF135" s="99"/>
      <c r="JVG135" s="99"/>
      <c r="JVH135" s="99"/>
      <c r="JVI135" s="99"/>
      <c r="JVJ135" s="99"/>
      <c r="JVK135" s="99"/>
      <c r="JVL135" s="99"/>
      <c r="JVM135" s="99"/>
      <c r="JVN135" s="99"/>
      <c r="JVO135" s="99"/>
      <c r="JVP135" s="99"/>
      <c r="JVQ135" s="99"/>
      <c r="JVR135" s="99"/>
      <c r="JVS135" s="99"/>
      <c r="JVT135" s="99"/>
      <c r="JVU135" s="99"/>
      <c r="JVV135" s="99"/>
      <c r="JVW135" s="99"/>
      <c r="JVX135" s="99"/>
      <c r="JVY135" s="99"/>
      <c r="JVZ135" s="99"/>
      <c r="JWA135" s="99"/>
      <c r="JWB135" s="99"/>
      <c r="JWC135" s="99"/>
      <c r="JWD135" s="99"/>
      <c r="JWE135" s="99"/>
      <c r="JWF135" s="99"/>
      <c r="JWG135" s="99"/>
      <c r="JWH135" s="99"/>
      <c r="JWI135" s="99"/>
      <c r="JWJ135" s="99"/>
      <c r="JWK135" s="99"/>
      <c r="JWL135" s="99"/>
      <c r="JWM135" s="99"/>
      <c r="JWN135" s="99"/>
      <c r="JWO135" s="99"/>
      <c r="JWP135" s="99"/>
      <c r="JWQ135" s="99"/>
      <c r="JWR135" s="99"/>
      <c r="JWS135" s="99"/>
      <c r="JWT135" s="99"/>
      <c r="JWU135" s="99"/>
      <c r="JWV135" s="99"/>
      <c r="JWW135" s="99"/>
      <c r="JWX135" s="99"/>
      <c r="JWY135" s="99"/>
      <c r="JWZ135" s="99"/>
      <c r="JXA135" s="99"/>
      <c r="JXB135" s="99"/>
      <c r="JXC135" s="99"/>
      <c r="JXD135" s="99"/>
      <c r="JXE135" s="99"/>
      <c r="JXF135" s="99"/>
      <c r="JXG135" s="99"/>
      <c r="JXH135" s="99"/>
      <c r="JXI135" s="99"/>
      <c r="JXJ135" s="99"/>
      <c r="JXK135" s="99"/>
      <c r="JXL135" s="99"/>
      <c r="JXM135" s="99"/>
      <c r="JXN135" s="99"/>
      <c r="JXO135" s="99"/>
      <c r="JXP135" s="99"/>
      <c r="JXQ135" s="99"/>
      <c r="JXR135" s="99"/>
      <c r="JXS135" s="99"/>
      <c r="JXT135" s="99"/>
      <c r="JXU135" s="99"/>
      <c r="JXV135" s="99"/>
      <c r="JXW135" s="99"/>
      <c r="JXX135" s="99"/>
      <c r="JXY135" s="99"/>
      <c r="JXZ135" s="99"/>
      <c r="JYA135" s="99"/>
      <c r="JYB135" s="99"/>
      <c r="JYC135" s="99"/>
      <c r="JYD135" s="99"/>
      <c r="JYE135" s="99"/>
      <c r="JYF135" s="99"/>
      <c r="JYG135" s="99"/>
      <c r="JYH135" s="99"/>
      <c r="JYI135" s="99"/>
      <c r="JYJ135" s="99"/>
      <c r="JYK135" s="99"/>
      <c r="JYL135" s="99"/>
      <c r="JYM135" s="99"/>
      <c r="JYN135" s="99"/>
      <c r="JYO135" s="99"/>
      <c r="JYP135" s="99"/>
      <c r="JYQ135" s="99"/>
      <c r="JYR135" s="99"/>
      <c r="JYS135" s="99"/>
      <c r="JYT135" s="99"/>
      <c r="JYU135" s="99"/>
      <c r="JYV135" s="99"/>
      <c r="JYW135" s="99"/>
      <c r="JYX135" s="99"/>
      <c r="JYY135" s="99"/>
      <c r="JYZ135" s="99"/>
      <c r="JZA135" s="99"/>
      <c r="JZB135" s="99"/>
      <c r="JZC135" s="99"/>
      <c r="JZD135" s="99"/>
      <c r="JZE135" s="99"/>
      <c r="JZF135" s="99"/>
      <c r="JZG135" s="99"/>
      <c r="JZH135" s="99"/>
      <c r="JZI135" s="99"/>
      <c r="JZJ135" s="99"/>
      <c r="JZK135" s="99"/>
      <c r="JZL135" s="99"/>
      <c r="JZM135" s="99"/>
      <c r="JZN135" s="99"/>
      <c r="JZO135" s="99"/>
      <c r="JZP135" s="99"/>
      <c r="JZQ135" s="99"/>
      <c r="JZR135" s="99"/>
      <c r="JZS135" s="99"/>
      <c r="JZT135" s="99"/>
      <c r="JZU135" s="99"/>
      <c r="JZV135" s="99"/>
      <c r="JZW135" s="99"/>
      <c r="JZX135" s="99"/>
      <c r="JZY135" s="99"/>
      <c r="JZZ135" s="99"/>
      <c r="KAA135" s="99"/>
      <c r="KAB135" s="99"/>
      <c r="KAC135" s="99"/>
      <c r="KAD135" s="99"/>
      <c r="KAE135" s="99"/>
      <c r="KAF135" s="99"/>
      <c r="KAG135" s="99"/>
      <c r="KAH135" s="99"/>
      <c r="KAI135" s="99"/>
      <c r="KAJ135" s="99"/>
      <c r="KAK135" s="99"/>
      <c r="KAL135" s="99"/>
      <c r="KAM135" s="99"/>
      <c r="KAN135" s="99"/>
      <c r="KAO135" s="99"/>
      <c r="KAP135" s="99"/>
      <c r="KAQ135" s="99"/>
      <c r="KAR135" s="99"/>
      <c r="KAS135" s="99"/>
      <c r="KAT135" s="99"/>
      <c r="KAU135" s="99"/>
      <c r="KAV135" s="99"/>
      <c r="KAW135" s="99"/>
      <c r="KAX135" s="99"/>
      <c r="KAY135" s="99"/>
      <c r="KAZ135" s="99"/>
      <c r="KBA135" s="99"/>
      <c r="KBB135" s="99"/>
      <c r="KBC135" s="99"/>
      <c r="KBD135" s="99"/>
      <c r="KBE135" s="99"/>
      <c r="KBF135" s="99"/>
      <c r="KBG135" s="99"/>
      <c r="KBH135" s="99"/>
      <c r="KBI135" s="99"/>
      <c r="KBJ135" s="99"/>
      <c r="KBK135" s="99"/>
      <c r="KBL135" s="99"/>
      <c r="KBM135" s="99"/>
      <c r="KBN135" s="99"/>
      <c r="KBO135" s="99"/>
      <c r="KBP135" s="99"/>
      <c r="KBQ135" s="99"/>
      <c r="KBR135" s="99"/>
      <c r="KBS135" s="99"/>
      <c r="KBT135" s="99"/>
      <c r="KBU135" s="99"/>
      <c r="KBV135" s="99"/>
      <c r="KBW135" s="99"/>
      <c r="KBX135" s="99"/>
      <c r="KBY135" s="99"/>
      <c r="KBZ135" s="99"/>
      <c r="KCA135" s="99"/>
      <c r="KCB135" s="99"/>
      <c r="KCC135" s="99"/>
      <c r="KCD135" s="99"/>
      <c r="KCE135" s="99"/>
      <c r="KCF135" s="99"/>
      <c r="KCG135" s="99"/>
      <c r="KCH135" s="99"/>
      <c r="KCI135" s="99"/>
      <c r="KCJ135" s="99"/>
      <c r="KCK135" s="99"/>
      <c r="KCL135" s="99"/>
      <c r="KCM135" s="99"/>
      <c r="KCN135" s="99"/>
      <c r="KCO135" s="99"/>
      <c r="KCP135" s="99"/>
      <c r="KCQ135" s="99"/>
      <c r="KCR135" s="99"/>
      <c r="KCS135" s="99"/>
      <c r="KCT135" s="99"/>
      <c r="KCU135" s="99"/>
      <c r="KCV135" s="99"/>
      <c r="KCW135" s="99"/>
      <c r="KCX135" s="99"/>
      <c r="KCY135" s="99"/>
      <c r="KCZ135" s="99"/>
      <c r="KDA135" s="99"/>
      <c r="KDB135" s="99"/>
      <c r="KDC135" s="99"/>
      <c r="KDD135" s="99"/>
      <c r="KDE135" s="99"/>
      <c r="KDF135" s="99"/>
      <c r="KDG135" s="99"/>
      <c r="KDH135" s="99"/>
      <c r="KDI135" s="99"/>
      <c r="KDJ135" s="99"/>
      <c r="KDK135" s="99"/>
      <c r="KDL135" s="99"/>
      <c r="KDM135" s="99"/>
      <c r="KDN135" s="99"/>
      <c r="KDO135" s="99"/>
      <c r="KDP135" s="99"/>
      <c r="KDQ135" s="99"/>
      <c r="KDR135" s="99"/>
      <c r="KDS135" s="99"/>
      <c r="KDT135" s="99"/>
      <c r="KDU135" s="99"/>
      <c r="KDV135" s="99"/>
      <c r="KDW135" s="99"/>
      <c r="KDX135" s="99"/>
      <c r="KDY135" s="99"/>
      <c r="KDZ135" s="99"/>
      <c r="KEA135" s="99"/>
      <c r="KEB135" s="99"/>
      <c r="KEC135" s="99"/>
      <c r="KED135" s="99"/>
      <c r="KEE135" s="99"/>
      <c r="KEF135" s="99"/>
      <c r="KEG135" s="99"/>
      <c r="KEH135" s="99"/>
      <c r="KEI135" s="99"/>
      <c r="KEJ135" s="99"/>
      <c r="KEK135" s="99"/>
      <c r="KEL135" s="99"/>
      <c r="KEM135" s="99"/>
      <c r="KEN135" s="99"/>
      <c r="KEO135" s="99"/>
      <c r="KEP135" s="99"/>
      <c r="KEQ135" s="99"/>
      <c r="KER135" s="99"/>
      <c r="KES135" s="99"/>
      <c r="KET135" s="99"/>
      <c r="KEU135" s="99"/>
      <c r="KEV135" s="99"/>
      <c r="KEW135" s="99"/>
      <c r="KEX135" s="99"/>
      <c r="KEY135" s="99"/>
      <c r="KEZ135" s="99"/>
      <c r="KFA135" s="99"/>
      <c r="KFB135" s="99"/>
      <c r="KFC135" s="99"/>
      <c r="KFD135" s="99"/>
      <c r="KFE135" s="99"/>
      <c r="KFF135" s="99"/>
      <c r="KFG135" s="99"/>
      <c r="KFH135" s="99"/>
      <c r="KFI135" s="99"/>
      <c r="KFJ135" s="99"/>
      <c r="KFK135" s="99"/>
      <c r="KFL135" s="99"/>
      <c r="KFM135" s="99"/>
      <c r="KFN135" s="99"/>
      <c r="KFO135" s="99"/>
      <c r="KFP135" s="99"/>
      <c r="KFQ135" s="99"/>
      <c r="KFR135" s="99"/>
      <c r="KFS135" s="99"/>
      <c r="KFT135" s="99"/>
      <c r="KFU135" s="99"/>
      <c r="KFV135" s="99"/>
      <c r="KFW135" s="99"/>
      <c r="KFX135" s="99"/>
      <c r="KFY135" s="99"/>
      <c r="KFZ135" s="99"/>
      <c r="KGA135" s="99"/>
      <c r="KGB135" s="99"/>
      <c r="KGC135" s="99"/>
      <c r="KGD135" s="99"/>
      <c r="KGE135" s="99"/>
      <c r="KGF135" s="99"/>
      <c r="KGG135" s="99"/>
      <c r="KGH135" s="99"/>
      <c r="KGI135" s="99"/>
      <c r="KGJ135" s="99"/>
      <c r="KGK135" s="99"/>
      <c r="KGL135" s="99"/>
      <c r="KGM135" s="99"/>
      <c r="KGN135" s="99"/>
      <c r="KGO135" s="99"/>
      <c r="KGP135" s="99"/>
      <c r="KGQ135" s="99"/>
      <c r="KGR135" s="99"/>
      <c r="KGS135" s="99"/>
      <c r="KGT135" s="99"/>
      <c r="KGU135" s="99"/>
      <c r="KGV135" s="99"/>
      <c r="KGW135" s="99"/>
      <c r="KGX135" s="99"/>
      <c r="KGY135" s="99"/>
      <c r="KGZ135" s="99"/>
      <c r="KHA135" s="99"/>
      <c r="KHB135" s="99"/>
      <c r="KHC135" s="99"/>
      <c r="KHD135" s="99"/>
      <c r="KHE135" s="99"/>
      <c r="KHF135" s="99"/>
      <c r="KHG135" s="99"/>
      <c r="KHH135" s="99"/>
      <c r="KHI135" s="99"/>
      <c r="KHJ135" s="99"/>
      <c r="KHK135" s="99"/>
      <c r="KHL135" s="99"/>
      <c r="KHM135" s="99"/>
      <c r="KHN135" s="99"/>
      <c r="KHO135" s="99"/>
      <c r="KHP135" s="99"/>
      <c r="KHQ135" s="99"/>
      <c r="KHR135" s="99"/>
      <c r="KHS135" s="99"/>
      <c r="KHT135" s="99"/>
      <c r="KHU135" s="99"/>
      <c r="KHV135" s="99"/>
      <c r="KHW135" s="99"/>
      <c r="KHX135" s="99"/>
      <c r="KHY135" s="99"/>
      <c r="KHZ135" s="99"/>
      <c r="KIA135" s="99"/>
      <c r="KIB135" s="99"/>
      <c r="KIC135" s="99"/>
      <c r="KID135" s="99"/>
      <c r="KIE135" s="99"/>
      <c r="KIF135" s="99"/>
      <c r="KIG135" s="99"/>
      <c r="KIH135" s="99"/>
      <c r="KII135" s="99"/>
      <c r="KIJ135" s="99"/>
      <c r="KIK135" s="99"/>
      <c r="KIL135" s="99"/>
      <c r="KIM135" s="99"/>
      <c r="KIN135" s="99"/>
      <c r="KIO135" s="99"/>
      <c r="KIP135" s="99"/>
      <c r="KIQ135" s="99"/>
      <c r="KIR135" s="99"/>
      <c r="KIS135" s="99"/>
      <c r="KIT135" s="99"/>
      <c r="KIU135" s="99"/>
      <c r="KIV135" s="99"/>
      <c r="KIW135" s="99"/>
      <c r="KIX135" s="99"/>
      <c r="KIY135" s="99"/>
      <c r="KIZ135" s="99"/>
      <c r="KJA135" s="99"/>
      <c r="KJB135" s="99"/>
      <c r="KJC135" s="99"/>
      <c r="KJD135" s="99"/>
      <c r="KJE135" s="99"/>
      <c r="KJF135" s="99"/>
      <c r="KJG135" s="99"/>
      <c r="KJH135" s="99"/>
      <c r="KJI135" s="99"/>
      <c r="KJJ135" s="99"/>
      <c r="KJK135" s="99"/>
      <c r="KJL135" s="99"/>
      <c r="KJM135" s="99"/>
      <c r="KJN135" s="99"/>
      <c r="KJO135" s="99"/>
      <c r="KJP135" s="99"/>
      <c r="KJQ135" s="99"/>
      <c r="KJR135" s="99"/>
      <c r="KJS135" s="99"/>
      <c r="KJT135" s="99"/>
      <c r="KJU135" s="99"/>
      <c r="KJV135" s="99"/>
      <c r="KJW135" s="99"/>
      <c r="KJX135" s="99"/>
      <c r="KJY135" s="99"/>
      <c r="KJZ135" s="99"/>
      <c r="KKA135" s="99"/>
      <c r="KKB135" s="99"/>
      <c r="KKC135" s="99"/>
      <c r="KKD135" s="99"/>
      <c r="KKE135" s="99"/>
      <c r="KKF135" s="99"/>
      <c r="KKG135" s="99"/>
      <c r="KKH135" s="99"/>
      <c r="KKI135" s="99"/>
      <c r="KKJ135" s="99"/>
      <c r="KKK135" s="99"/>
      <c r="KKL135" s="99"/>
      <c r="KKM135" s="99"/>
      <c r="KKN135" s="99"/>
      <c r="KKO135" s="99"/>
      <c r="KKP135" s="99"/>
      <c r="KKQ135" s="99"/>
      <c r="KKR135" s="99"/>
      <c r="KKS135" s="99"/>
      <c r="KKT135" s="99"/>
      <c r="KKU135" s="99"/>
      <c r="KKV135" s="99"/>
      <c r="KKW135" s="99"/>
      <c r="KKX135" s="99"/>
      <c r="KKY135" s="99"/>
      <c r="KKZ135" s="99"/>
      <c r="KLA135" s="99"/>
      <c r="KLB135" s="99"/>
      <c r="KLC135" s="99"/>
      <c r="KLD135" s="99"/>
      <c r="KLE135" s="99"/>
      <c r="KLF135" s="99"/>
      <c r="KLG135" s="99"/>
      <c r="KLH135" s="99"/>
      <c r="KLI135" s="99"/>
      <c r="KLJ135" s="99"/>
      <c r="KLK135" s="99"/>
      <c r="KLL135" s="99"/>
      <c r="KLM135" s="99"/>
      <c r="KLN135" s="99"/>
      <c r="KLO135" s="99"/>
      <c r="KLP135" s="99"/>
      <c r="KLQ135" s="99"/>
      <c r="KLR135" s="99"/>
      <c r="KLS135" s="99"/>
      <c r="KLT135" s="99"/>
      <c r="KLU135" s="99"/>
      <c r="KLV135" s="99"/>
      <c r="KLW135" s="99"/>
      <c r="KLX135" s="99"/>
      <c r="KLY135" s="99"/>
      <c r="KLZ135" s="99"/>
      <c r="KMA135" s="99"/>
      <c r="KMB135" s="99"/>
      <c r="KMC135" s="99"/>
      <c r="KMD135" s="99"/>
      <c r="KME135" s="99"/>
      <c r="KMF135" s="99"/>
      <c r="KMG135" s="99"/>
      <c r="KMH135" s="99"/>
      <c r="KMI135" s="99"/>
      <c r="KMJ135" s="99"/>
      <c r="KMK135" s="99"/>
      <c r="KML135" s="99"/>
      <c r="KMM135" s="99"/>
      <c r="KMN135" s="99"/>
      <c r="KMO135" s="99"/>
      <c r="KMP135" s="99"/>
      <c r="KMQ135" s="99"/>
      <c r="KMR135" s="99"/>
      <c r="KMS135" s="99"/>
      <c r="KMT135" s="99"/>
      <c r="KMU135" s="99"/>
      <c r="KMV135" s="99"/>
      <c r="KMW135" s="99"/>
      <c r="KMX135" s="99"/>
      <c r="KMY135" s="99"/>
      <c r="KMZ135" s="99"/>
      <c r="KNA135" s="99"/>
      <c r="KNB135" s="99"/>
      <c r="KNC135" s="99"/>
      <c r="KND135" s="99"/>
      <c r="KNE135" s="99"/>
      <c r="KNF135" s="99"/>
      <c r="KNG135" s="99"/>
      <c r="KNH135" s="99"/>
      <c r="KNI135" s="99"/>
      <c r="KNJ135" s="99"/>
      <c r="KNK135" s="99"/>
      <c r="KNL135" s="99"/>
      <c r="KNM135" s="99"/>
      <c r="KNN135" s="99"/>
      <c r="KNO135" s="99"/>
      <c r="KNP135" s="99"/>
      <c r="KNQ135" s="99"/>
      <c r="KNR135" s="99"/>
      <c r="KNS135" s="99"/>
      <c r="KNT135" s="99"/>
      <c r="KNU135" s="99"/>
      <c r="KNV135" s="99"/>
      <c r="KNW135" s="99"/>
      <c r="KNX135" s="99"/>
      <c r="KNY135" s="99"/>
      <c r="KNZ135" s="99"/>
      <c r="KOA135" s="99"/>
      <c r="KOB135" s="99"/>
      <c r="KOC135" s="99"/>
      <c r="KOD135" s="99"/>
      <c r="KOE135" s="99"/>
      <c r="KOF135" s="99"/>
      <c r="KOG135" s="99"/>
      <c r="KOH135" s="99"/>
      <c r="KOI135" s="99"/>
      <c r="KOJ135" s="99"/>
      <c r="KOK135" s="99"/>
      <c r="KOL135" s="99"/>
      <c r="KOM135" s="99"/>
      <c r="KON135" s="99"/>
      <c r="KOO135" s="99"/>
      <c r="KOP135" s="99"/>
      <c r="KOQ135" s="99"/>
      <c r="KOR135" s="99"/>
      <c r="KOS135" s="99"/>
      <c r="KOT135" s="99"/>
      <c r="KOU135" s="99"/>
      <c r="KOV135" s="99"/>
      <c r="KOW135" s="99"/>
      <c r="KOX135" s="99"/>
      <c r="KOY135" s="99"/>
      <c r="KOZ135" s="99"/>
      <c r="KPA135" s="99"/>
      <c r="KPB135" s="99"/>
      <c r="KPC135" s="99"/>
      <c r="KPD135" s="99"/>
      <c r="KPE135" s="99"/>
      <c r="KPF135" s="99"/>
      <c r="KPG135" s="99"/>
      <c r="KPH135" s="99"/>
      <c r="KPI135" s="99"/>
      <c r="KPJ135" s="99"/>
      <c r="KPK135" s="99"/>
      <c r="KPL135" s="99"/>
      <c r="KPM135" s="99"/>
      <c r="KPN135" s="99"/>
      <c r="KPO135" s="99"/>
      <c r="KPP135" s="99"/>
      <c r="KPQ135" s="99"/>
      <c r="KPR135" s="99"/>
      <c r="KPS135" s="99"/>
      <c r="KPT135" s="99"/>
      <c r="KPU135" s="99"/>
      <c r="KPV135" s="99"/>
      <c r="KPW135" s="99"/>
      <c r="KPX135" s="99"/>
      <c r="KPY135" s="99"/>
      <c r="KPZ135" s="99"/>
      <c r="KQA135" s="99"/>
      <c r="KQB135" s="99"/>
      <c r="KQC135" s="99"/>
      <c r="KQD135" s="99"/>
      <c r="KQE135" s="99"/>
      <c r="KQF135" s="99"/>
      <c r="KQG135" s="99"/>
      <c r="KQH135" s="99"/>
      <c r="KQI135" s="99"/>
      <c r="KQJ135" s="99"/>
      <c r="KQK135" s="99"/>
      <c r="KQL135" s="99"/>
      <c r="KQM135" s="99"/>
      <c r="KQN135" s="99"/>
      <c r="KQO135" s="99"/>
      <c r="KQP135" s="99"/>
      <c r="KQQ135" s="99"/>
      <c r="KQR135" s="99"/>
      <c r="KQS135" s="99"/>
      <c r="KQT135" s="99"/>
      <c r="KQU135" s="99"/>
      <c r="KQV135" s="99"/>
      <c r="KQW135" s="99"/>
      <c r="KQX135" s="99"/>
      <c r="KQY135" s="99"/>
      <c r="KQZ135" s="99"/>
      <c r="KRA135" s="99"/>
      <c r="KRB135" s="99"/>
      <c r="KRC135" s="99"/>
      <c r="KRD135" s="99"/>
      <c r="KRE135" s="99"/>
      <c r="KRF135" s="99"/>
      <c r="KRG135" s="99"/>
      <c r="KRH135" s="99"/>
      <c r="KRI135" s="99"/>
      <c r="KRJ135" s="99"/>
      <c r="KRK135" s="99"/>
      <c r="KRL135" s="99"/>
      <c r="KRM135" s="99"/>
      <c r="KRN135" s="99"/>
      <c r="KRO135" s="99"/>
      <c r="KRP135" s="99"/>
      <c r="KRQ135" s="99"/>
      <c r="KRR135" s="99"/>
      <c r="KRS135" s="99"/>
      <c r="KRT135" s="99"/>
      <c r="KRU135" s="99"/>
      <c r="KRV135" s="99"/>
      <c r="KRW135" s="99"/>
      <c r="KRX135" s="99"/>
      <c r="KRY135" s="99"/>
      <c r="KRZ135" s="99"/>
      <c r="KSA135" s="99"/>
      <c r="KSB135" s="99"/>
      <c r="KSC135" s="99"/>
      <c r="KSD135" s="99"/>
      <c r="KSE135" s="99"/>
      <c r="KSF135" s="99"/>
      <c r="KSG135" s="99"/>
      <c r="KSH135" s="99"/>
      <c r="KSI135" s="99"/>
      <c r="KSJ135" s="99"/>
      <c r="KSK135" s="99"/>
      <c r="KSL135" s="99"/>
      <c r="KSM135" s="99"/>
      <c r="KSN135" s="99"/>
      <c r="KSO135" s="99"/>
      <c r="KSP135" s="99"/>
      <c r="KSQ135" s="99"/>
      <c r="KSR135" s="99"/>
      <c r="KSS135" s="99"/>
      <c r="KST135" s="99"/>
      <c r="KSU135" s="99"/>
      <c r="KSV135" s="99"/>
      <c r="KSW135" s="99"/>
      <c r="KSX135" s="99"/>
      <c r="KSY135" s="99"/>
      <c r="KSZ135" s="99"/>
      <c r="KTA135" s="99"/>
      <c r="KTB135" s="99"/>
      <c r="KTC135" s="99"/>
      <c r="KTD135" s="99"/>
      <c r="KTE135" s="99"/>
      <c r="KTF135" s="99"/>
      <c r="KTG135" s="99"/>
      <c r="KTH135" s="99"/>
      <c r="KTI135" s="99"/>
      <c r="KTJ135" s="99"/>
      <c r="KTK135" s="99"/>
      <c r="KTL135" s="99"/>
      <c r="KTM135" s="99"/>
      <c r="KTN135" s="99"/>
      <c r="KTO135" s="99"/>
      <c r="KTP135" s="99"/>
      <c r="KTQ135" s="99"/>
      <c r="KTR135" s="99"/>
      <c r="KTS135" s="99"/>
      <c r="KTT135" s="99"/>
      <c r="KTU135" s="99"/>
      <c r="KTV135" s="99"/>
      <c r="KTW135" s="99"/>
      <c r="KTX135" s="99"/>
      <c r="KTY135" s="99"/>
      <c r="KTZ135" s="99"/>
      <c r="KUA135" s="99"/>
      <c r="KUB135" s="99"/>
      <c r="KUC135" s="99"/>
      <c r="KUD135" s="99"/>
      <c r="KUE135" s="99"/>
      <c r="KUF135" s="99"/>
      <c r="KUG135" s="99"/>
      <c r="KUH135" s="99"/>
      <c r="KUI135" s="99"/>
      <c r="KUJ135" s="99"/>
      <c r="KUK135" s="99"/>
      <c r="KUL135" s="99"/>
      <c r="KUM135" s="99"/>
      <c r="KUN135" s="99"/>
      <c r="KUO135" s="99"/>
      <c r="KUP135" s="99"/>
      <c r="KUQ135" s="99"/>
      <c r="KUR135" s="99"/>
      <c r="KUS135" s="99"/>
      <c r="KUT135" s="99"/>
      <c r="KUU135" s="99"/>
      <c r="KUV135" s="99"/>
      <c r="KUW135" s="99"/>
      <c r="KUX135" s="99"/>
      <c r="KUY135" s="99"/>
      <c r="KUZ135" s="99"/>
      <c r="KVA135" s="99"/>
      <c r="KVB135" s="99"/>
      <c r="KVC135" s="99"/>
      <c r="KVD135" s="99"/>
      <c r="KVE135" s="99"/>
      <c r="KVF135" s="99"/>
      <c r="KVG135" s="99"/>
      <c r="KVH135" s="99"/>
      <c r="KVI135" s="99"/>
      <c r="KVJ135" s="99"/>
      <c r="KVK135" s="99"/>
      <c r="KVL135" s="99"/>
      <c r="KVM135" s="99"/>
      <c r="KVN135" s="99"/>
      <c r="KVO135" s="99"/>
      <c r="KVP135" s="99"/>
      <c r="KVQ135" s="99"/>
      <c r="KVR135" s="99"/>
      <c r="KVS135" s="99"/>
      <c r="KVT135" s="99"/>
      <c r="KVU135" s="99"/>
      <c r="KVV135" s="99"/>
      <c r="KVW135" s="99"/>
      <c r="KVX135" s="99"/>
      <c r="KVY135" s="99"/>
      <c r="KVZ135" s="99"/>
      <c r="KWA135" s="99"/>
      <c r="KWB135" s="99"/>
      <c r="KWC135" s="99"/>
      <c r="KWD135" s="99"/>
      <c r="KWE135" s="99"/>
      <c r="KWF135" s="99"/>
      <c r="KWG135" s="99"/>
      <c r="KWH135" s="99"/>
      <c r="KWI135" s="99"/>
      <c r="KWJ135" s="99"/>
      <c r="KWK135" s="99"/>
      <c r="KWL135" s="99"/>
      <c r="KWM135" s="99"/>
      <c r="KWN135" s="99"/>
      <c r="KWO135" s="99"/>
      <c r="KWP135" s="99"/>
      <c r="KWQ135" s="99"/>
      <c r="KWR135" s="99"/>
      <c r="KWS135" s="99"/>
      <c r="KWT135" s="99"/>
      <c r="KWU135" s="99"/>
      <c r="KWV135" s="99"/>
      <c r="KWW135" s="99"/>
      <c r="KWX135" s="99"/>
      <c r="KWY135" s="99"/>
      <c r="KWZ135" s="99"/>
      <c r="KXA135" s="99"/>
      <c r="KXB135" s="99"/>
      <c r="KXC135" s="99"/>
      <c r="KXD135" s="99"/>
      <c r="KXE135" s="99"/>
      <c r="KXF135" s="99"/>
      <c r="KXG135" s="99"/>
      <c r="KXH135" s="99"/>
      <c r="KXI135" s="99"/>
      <c r="KXJ135" s="99"/>
      <c r="KXK135" s="99"/>
      <c r="KXL135" s="99"/>
      <c r="KXM135" s="99"/>
      <c r="KXN135" s="99"/>
      <c r="KXO135" s="99"/>
      <c r="KXP135" s="99"/>
      <c r="KXQ135" s="99"/>
      <c r="KXR135" s="99"/>
      <c r="KXS135" s="99"/>
      <c r="KXT135" s="99"/>
      <c r="KXU135" s="99"/>
      <c r="KXV135" s="99"/>
      <c r="KXW135" s="99"/>
      <c r="KXX135" s="99"/>
      <c r="KXY135" s="99"/>
      <c r="KXZ135" s="99"/>
      <c r="KYA135" s="99"/>
      <c r="KYB135" s="99"/>
      <c r="KYC135" s="99"/>
      <c r="KYD135" s="99"/>
      <c r="KYE135" s="99"/>
      <c r="KYF135" s="99"/>
      <c r="KYG135" s="99"/>
      <c r="KYH135" s="99"/>
      <c r="KYI135" s="99"/>
      <c r="KYJ135" s="99"/>
      <c r="KYK135" s="99"/>
      <c r="KYL135" s="99"/>
      <c r="KYM135" s="99"/>
      <c r="KYN135" s="99"/>
      <c r="KYO135" s="99"/>
      <c r="KYP135" s="99"/>
      <c r="KYQ135" s="99"/>
      <c r="KYR135" s="99"/>
      <c r="KYS135" s="99"/>
      <c r="KYT135" s="99"/>
      <c r="KYU135" s="99"/>
      <c r="KYV135" s="99"/>
      <c r="KYW135" s="99"/>
      <c r="KYX135" s="99"/>
      <c r="KYY135" s="99"/>
      <c r="KYZ135" s="99"/>
      <c r="KZA135" s="99"/>
      <c r="KZB135" s="99"/>
      <c r="KZC135" s="99"/>
      <c r="KZD135" s="99"/>
      <c r="KZE135" s="99"/>
      <c r="KZF135" s="99"/>
      <c r="KZG135" s="99"/>
      <c r="KZH135" s="99"/>
      <c r="KZI135" s="99"/>
      <c r="KZJ135" s="99"/>
      <c r="KZK135" s="99"/>
      <c r="KZL135" s="99"/>
      <c r="KZM135" s="99"/>
      <c r="KZN135" s="99"/>
      <c r="KZO135" s="99"/>
      <c r="KZP135" s="99"/>
      <c r="KZQ135" s="99"/>
      <c r="KZR135" s="99"/>
      <c r="KZS135" s="99"/>
      <c r="KZT135" s="99"/>
      <c r="KZU135" s="99"/>
      <c r="KZV135" s="99"/>
      <c r="KZW135" s="99"/>
      <c r="KZX135" s="99"/>
      <c r="KZY135" s="99"/>
      <c r="KZZ135" s="99"/>
      <c r="LAA135" s="99"/>
      <c r="LAB135" s="99"/>
      <c r="LAC135" s="99"/>
      <c r="LAD135" s="99"/>
      <c r="LAE135" s="99"/>
      <c r="LAF135" s="99"/>
      <c r="LAG135" s="99"/>
      <c r="LAH135" s="99"/>
      <c r="LAI135" s="99"/>
      <c r="LAJ135" s="99"/>
      <c r="LAK135" s="99"/>
      <c r="LAL135" s="99"/>
      <c r="LAM135" s="99"/>
      <c r="LAN135" s="99"/>
      <c r="LAO135" s="99"/>
      <c r="LAP135" s="99"/>
      <c r="LAQ135" s="99"/>
      <c r="LAR135" s="99"/>
      <c r="LAS135" s="99"/>
      <c r="LAT135" s="99"/>
      <c r="LAU135" s="99"/>
      <c r="LAV135" s="99"/>
      <c r="LAW135" s="99"/>
      <c r="LAX135" s="99"/>
      <c r="LAY135" s="99"/>
      <c r="LAZ135" s="99"/>
      <c r="LBA135" s="99"/>
      <c r="LBB135" s="99"/>
      <c r="LBC135" s="99"/>
      <c r="LBD135" s="99"/>
      <c r="LBE135" s="99"/>
      <c r="LBF135" s="99"/>
      <c r="LBG135" s="99"/>
      <c r="LBH135" s="99"/>
      <c r="LBI135" s="99"/>
      <c r="LBJ135" s="99"/>
      <c r="LBK135" s="99"/>
      <c r="LBL135" s="99"/>
      <c r="LBM135" s="99"/>
      <c r="LBN135" s="99"/>
      <c r="LBO135" s="99"/>
      <c r="LBP135" s="99"/>
      <c r="LBQ135" s="99"/>
      <c r="LBR135" s="99"/>
      <c r="LBS135" s="99"/>
      <c r="LBT135" s="99"/>
      <c r="LBU135" s="99"/>
      <c r="LBV135" s="99"/>
      <c r="LBW135" s="99"/>
      <c r="LBX135" s="99"/>
      <c r="LBY135" s="99"/>
      <c r="LBZ135" s="99"/>
      <c r="LCA135" s="99"/>
      <c r="LCB135" s="99"/>
      <c r="LCC135" s="99"/>
      <c r="LCD135" s="99"/>
      <c r="LCE135" s="99"/>
      <c r="LCF135" s="99"/>
      <c r="LCG135" s="99"/>
      <c r="LCH135" s="99"/>
      <c r="LCI135" s="99"/>
      <c r="LCJ135" s="99"/>
      <c r="LCK135" s="99"/>
      <c r="LCL135" s="99"/>
      <c r="LCM135" s="99"/>
      <c r="LCN135" s="99"/>
      <c r="LCO135" s="99"/>
      <c r="LCP135" s="99"/>
      <c r="LCQ135" s="99"/>
      <c r="LCR135" s="99"/>
      <c r="LCS135" s="99"/>
      <c r="LCT135" s="99"/>
      <c r="LCU135" s="99"/>
      <c r="LCV135" s="99"/>
      <c r="LCW135" s="99"/>
      <c r="LCX135" s="99"/>
      <c r="LCY135" s="99"/>
      <c r="LCZ135" s="99"/>
      <c r="LDA135" s="99"/>
      <c r="LDB135" s="99"/>
      <c r="LDC135" s="99"/>
      <c r="LDD135" s="99"/>
      <c r="LDE135" s="99"/>
      <c r="LDF135" s="99"/>
      <c r="LDG135" s="99"/>
      <c r="LDH135" s="99"/>
      <c r="LDI135" s="99"/>
      <c r="LDJ135" s="99"/>
      <c r="LDK135" s="99"/>
      <c r="LDL135" s="99"/>
      <c r="LDM135" s="99"/>
      <c r="LDN135" s="99"/>
      <c r="LDO135" s="99"/>
      <c r="LDP135" s="99"/>
      <c r="LDQ135" s="99"/>
      <c r="LDR135" s="99"/>
      <c r="LDS135" s="99"/>
      <c r="LDT135" s="99"/>
      <c r="LDU135" s="99"/>
      <c r="LDV135" s="99"/>
      <c r="LDW135" s="99"/>
      <c r="LDX135" s="99"/>
      <c r="LDY135" s="99"/>
      <c r="LDZ135" s="99"/>
      <c r="LEA135" s="99"/>
      <c r="LEB135" s="99"/>
      <c r="LEC135" s="99"/>
      <c r="LED135" s="99"/>
      <c r="LEE135" s="99"/>
      <c r="LEF135" s="99"/>
      <c r="LEG135" s="99"/>
      <c r="LEH135" s="99"/>
      <c r="LEI135" s="99"/>
      <c r="LEJ135" s="99"/>
      <c r="LEK135" s="99"/>
      <c r="LEL135" s="99"/>
      <c r="LEM135" s="99"/>
      <c r="LEN135" s="99"/>
      <c r="LEO135" s="99"/>
      <c r="LEP135" s="99"/>
      <c r="LEQ135" s="99"/>
      <c r="LER135" s="99"/>
      <c r="LES135" s="99"/>
      <c r="LET135" s="99"/>
      <c r="LEU135" s="99"/>
      <c r="LEV135" s="99"/>
      <c r="LEW135" s="99"/>
      <c r="LEX135" s="99"/>
      <c r="LEY135" s="99"/>
      <c r="LEZ135" s="99"/>
      <c r="LFA135" s="99"/>
      <c r="LFB135" s="99"/>
      <c r="LFC135" s="99"/>
      <c r="LFD135" s="99"/>
      <c r="LFE135" s="99"/>
      <c r="LFF135" s="99"/>
      <c r="LFG135" s="99"/>
      <c r="LFH135" s="99"/>
      <c r="LFI135" s="99"/>
      <c r="LFJ135" s="99"/>
      <c r="LFK135" s="99"/>
      <c r="LFL135" s="99"/>
      <c r="LFM135" s="99"/>
      <c r="LFN135" s="99"/>
      <c r="LFO135" s="99"/>
      <c r="LFP135" s="99"/>
      <c r="LFQ135" s="99"/>
      <c r="LFR135" s="99"/>
      <c r="LFS135" s="99"/>
      <c r="LFT135" s="99"/>
      <c r="LFU135" s="99"/>
      <c r="LFV135" s="99"/>
      <c r="LFW135" s="99"/>
      <c r="LFX135" s="99"/>
      <c r="LFY135" s="99"/>
      <c r="LFZ135" s="99"/>
      <c r="LGA135" s="99"/>
      <c r="LGB135" s="99"/>
      <c r="LGC135" s="99"/>
      <c r="LGD135" s="99"/>
      <c r="LGE135" s="99"/>
      <c r="LGF135" s="99"/>
      <c r="LGG135" s="99"/>
      <c r="LGH135" s="99"/>
      <c r="LGI135" s="99"/>
      <c r="LGJ135" s="99"/>
      <c r="LGK135" s="99"/>
      <c r="LGL135" s="99"/>
      <c r="LGM135" s="99"/>
      <c r="LGN135" s="99"/>
      <c r="LGO135" s="99"/>
      <c r="LGP135" s="99"/>
      <c r="LGQ135" s="99"/>
      <c r="LGR135" s="99"/>
      <c r="LGS135" s="99"/>
      <c r="LGT135" s="99"/>
      <c r="LGU135" s="99"/>
      <c r="LGV135" s="99"/>
      <c r="LGW135" s="99"/>
      <c r="LGX135" s="99"/>
      <c r="LGY135" s="99"/>
      <c r="LGZ135" s="99"/>
      <c r="LHA135" s="99"/>
      <c r="LHB135" s="99"/>
      <c r="LHC135" s="99"/>
      <c r="LHD135" s="99"/>
      <c r="LHE135" s="99"/>
      <c r="LHF135" s="99"/>
      <c r="LHG135" s="99"/>
      <c r="LHH135" s="99"/>
      <c r="LHI135" s="99"/>
      <c r="LHJ135" s="99"/>
      <c r="LHK135" s="99"/>
      <c r="LHL135" s="99"/>
      <c r="LHM135" s="99"/>
      <c r="LHN135" s="99"/>
      <c r="LHO135" s="99"/>
      <c r="LHP135" s="99"/>
      <c r="LHQ135" s="99"/>
      <c r="LHR135" s="99"/>
      <c r="LHS135" s="99"/>
      <c r="LHT135" s="99"/>
      <c r="LHU135" s="99"/>
      <c r="LHV135" s="99"/>
      <c r="LHW135" s="99"/>
      <c r="LHX135" s="99"/>
      <c r="LHY135" s="99"/>
      <c r="LHZ135" s="99"/>
      <c r="LIA135" s="99"/>
      <c r="LIB135" s="99"/>
      <c r="LIC135" s="99"/>
      <c r="LID135" s="99"/>
      <c r="LIE135" s="99"/>
      <c r="LIF135" s="99"/>
      <c r="LIG135" s="99"/>
      <c r="LIH135" s="99"/>
      <c r="LII135" s="99"/>
      <c r="LIJ135" s="99"/>
      <c r="LIK135" s="99"/>
      <c r="LIL135" s="99"/>
      <c r="LIM135" s="99"/>
      <c r="LIN135" s="99"/>
      <c r="LIO135" s="99"/>
      <c r="LIP135" s="99"/>
      <c r="LIQ135" s="99"/>
      <c r="LIR135" s="99"/>
      <c r="LIS135" s="99"/>
      <c r="LIT135" s="99"/>
      <c r="LIU135" s="99"/>
      <c r="LIV135" s="99"/>
      <c r="LIW135" s="99"/>
      <c r="LIX135" s="99"/>
      <c r="LIY135" s="99"/>
      <c r="LIZ135" s="99"/>
      <c r="LJA135" s="99"/>
      <c r="LJB135" s="99"/>
      <c r="LJC135" s="99"/>
      <c r="LJD135" s="99"/>
      <c r="LJE135" s="99"/>
      <c r="LJF135" s="99"/>
      <c r="LJG135" s="99"/>
      <c r="LJH135" s="99"/>
      <c r="LJI135" s="99"/>
      <c r="LJJ135" s="99"/>
      <c r="LJK135" s="99"/>
      <c r="LJL135" s="99"/>
      <c r="LJM135" s="99"/>
      <c r="LJN135" s="99"/>
      <c r="LJO135" s="99"/>
      <c r="LJP135" s="99"/>
      <c r="LJQ135" s="99"/>
      <c r="LJR135" s="99"/>
      <c r="LJS135" s="99"/>
      <c r="LJT135" s="99"/>
      <c r="LJU135" s="99"/>
      <c r="LJV135" s="99"/>
      <c r="LJW135" s="99"/>
      <c r="LJX135" s="99"/>
      <c r="LJY135" s="99"/>
      <c r="LJZ135" s="99"/>
      <c r="LKA135" s="99"/>
      <c r="LKB135" s="99"/>
      <c r="LKC135" s="99"/>
      <c r="LKD135" s="99"/>
      <c r="LKE135" s="99"/>
      <c r="LKF135" s="99"/>
      <c r="LKG135" s="99"/>
      <c r="LKH135" s="99"/>
      <c r="LKI135" s="99"/>
      <c r="LKJ135" s="99"/>
      <c r="LKK135" s="99"/>
      <c r="LKL135" s="99"/>
      <c r="LKM135" s="99"/>
      <c r="LKN135" s="99"/>
      <c r="LKO135" s="99"/>
      <c r="LKP135" s="99"/>
      <c r="LKQ135" s="99"/>
      <c r="LKR135" s="99"/>
      <c r="LKS135" s="99"/>
      <c r="LKT135" s="99"/>
      <c r="LKU135" s="99"/>
      <c r="LKV135" s="99"/>
      <c r="LKW135" s="99"/>
      <c r="LKX135" s="99"/>
      <c r="LKY135" s="99"/>
      <c r="LKZ135" s="99"/>
      <c r="LLA135" s="99"/>
      <c r="LLB135" s="99"/>
      <c r="LLC135" s="99"/>
      <c r="LLD135" s="99"/>
      <c r="LLE135" s="99"/>
      <c r="LLF135" s="99"/>
      <c r="LLG135" s="99"/>
      <c r="LLH135" s="99"/>
      <c r="LLI135" s="99"/>
      <c r="LLJ135" s="99"/>
      <c r="LLK135" s="99"/>
      <c r="LLL135" s="99"/>
      <c r="LLM135" s="99"/>
      <c r="LLN135" s="99"/>
      <c r="LLO135" s="99"/>
      <c r="LLP135" s="99"/>
      <c r="LLQ135" s="99"/>
      <c r="LLR135" s="99"/>
      <c r="LLS135" s="99"/>
      <c r="LLT135" s="99"/>
      <c r="LLU135" s="99"/>
      <c r="LLV135" s="99"/>
      <c r="LLW135" s="99"/>
      <c r="LLX135" s="99"/>
      <c r="LLY135" s="99"/>
      <c r="LLZ135" s="99"/>
      <c r="LMA135" s="99"/>
      <c r="LMB135" s="99"/>
      <c r="LMC135" s="99"/>
      <c r="LMD135" s="99"/>
      <c r="LME135" s="99"/>
      <c r="LMF135" s="99"/>
      <c r="LMG135" s="99"/>
      <c r="LMH135" s="99"/>
      <c r="LMI135" s="99"/>
      <c r="LMJ135" s="99"/>
      <c r="LMK135" s="99"/>
      <c r="LML135" s="99"/>
      <c r="LMM135" s="99"/>
      <c r="LMN135" s="99"/>
      <c r="LMO135" s="99"/>
      <c r="LMP135" s="99"/>
      <c r="LMQ135" s="99"/>
      <c r="LMR135" s="99"/>
      <c r="LMS135" s="99"/>
      <c r="LMT135" s="99"/>
      <c r="LMU135" s="99"/>
      <c r="LMV135" s="99"/>
      <c r="LMW135" s="99"/>
      <c r="LMX135" s="99"/>
      <c r="LMY135" s="99"/>
      <c r="LMZ135" s="99"/>
      <c r="LNA135" s="99"/>
      <c r="LNB135" s="99"/>
      <c r="LNC135" s="99"/>
      <c r="LND135" s="99"/>
      <c r="LNE135" s="99"/>
      <c r="LNF135" s="99"/>
      <c r="LNG135" s="99"/>
      <c r="LNH135" s="99"/>
      <c r="LNI135" s="99"/>
      <c r="LNJ135" s="99"/>
      <c r="LNK135" s="99"/>
      <c r="LNL135" s="99"/>
      <c r="LNM135" s="99"/>
      <c r="LNN135" s="99"/>
      <c r="LNO135" s="99"/>
      <c r="LNP135" s="99"/>
      <c r="LNQ135" s="99"/>
      <c r="LNR135" s="99"/>
      <c r="LNS135" s="99"/>
      <c r="LNT135" s="99"/>
      <c r="LNU135" s="99"/>
      <c r="LNV135" s="99"/>
      <c r="LNW135" s="99"/>
      <c r="LNX135" s="99"/>
      <c r="LNY135" s="99"/>
      <c r="LNZ135" s="99"/>
      <c r="LOA135" s="99"/>
      <c r="LOB135" s="99"/>
      <c r="LOC135" s="99"/>
      <c r="LOD135" s="99"/>
      <c r="LOE135" s="99"/>
      <c r="LOF135" s="99"/>
      <c r="LOG135" s="99"/>
      <c r="LOH135" s="99"/>
      <c r="LOI135" s="99"/>
      <c r="LOJ135" s="99"/>
      <c r="LOK135" s="99"/>
      <c r="LOL135" s="99"/>
      <c r="LOM135" s="99"/>
      <c r="LON135" s="99"/>
      <c r="LOO135" s="99"/>
      <c r="LOP135" s="99"/>
      <c r="LOQ135" s="99"/>
      <c r="LOR135" s="99"/>
      <c r="LOS135" s="99"/>
      <c r="LOT135" s="99"/>
      <c r="LOU135" s="99"/>
      <c r="LOV135" s="99"/>
      <c r="LOW135" s="99"/>
      <c r="LOX135" s="99"/>
      <c r="LOY135" s="99"/>
      <c r="LOZ135" s="99"/>
      <c r="LPA135" s="99"/>
      <c r="LPB135" s="99"/>
      <c r="LPC135" s="99"/>
      <c r="LPD135" s="99"/>
      <c r="LPE135" s="99"/>
      <c r="LPF135" s="99"/>
      <c r="LPG135" s="99"/>
      <c r="LPH135" s="99"/>
      <c r="LPI135" s="99"/>
      <c r="LPJ135" s="99"/>
      <c r="LPK135" s="99"/>
      <c r="LPL135" s="99"/>
      <c r="LPM135" s="99"/>
      <c r="LPN135" s="99"/>
      <c r="LPO135" s="99"/>
      <c r="LPP135" s="99"/>
      <c r="LPQ135" s="99"/>
      <c r="LPR135" s="99"/>
      <c r="LPS135" s="99"/>
      <c r="LPT135" s="99"/>
      <c r="LPU135" s="99"/>
      <c r="LPV135" s="99"/>
      <c r="LPW135" s="99"/>
      <c r="LPX135" s="99"/>
      <c r="LPY135" s="99"/>
      <c r="LPZ135" s="99"/>
      <c r="LQA135" s="99"/>
      <c r="LQB135" s="99"/>
      <c r="LQC135" s="99"/>
      <c r="LQD135" s="99"/>
      <c r="LQE135" s="99"/>
      <c r="LQF135" s="99"/>
      <c r="LQG135" s="99"/>
      <c r="LQH135" s="99"/>
      <c r="LQI135" s="99"/>
      <c r="LQJ135" s="99"/>
      <c r="LQK135" s="99"/>
      <c r="LQL135" s="99"/>
      <c r="LQM135" s="99"/>
      <c r="LQN135" s="99"/>
      <c r="LQO135" s="99"/>
      <c r="LQP135" s="99"/>
      <c r="LQQ135" s="99"/>
      <c r="LQR135" s="99"/>
      <c r="LQS135" s="99"/>
      <c r="LQT135" s="99"/>
      <c r="LQU135" s="99"/>
      <c r="LQV135" s="99"/>
      <c r="LQW135" s="99"/>
      <c r="LQX135" s="99"/>
      <c r="LQY135" s="99"/>
      <c r="LQZ135" s="99"/>
      <c r="LRA135" s="99"/>
      <c r="LRB135" s="99"/>
      <c r="LRC135" s="99"/>
      <c r="LRD135" s="99"/>
      <c r="LRE135" s="99"/>
      <c r="LRF135" s="99"/>
      <c r="LRG135" s="99"/>
      <c r="LRH135" s="99"/>
      <c r="LRI135" s="99"/>
      <c r="LRJ135" s="99"/>
      <c r="LRK135" s="99"/>
      <c r="LRL135" s="99"/>
      <c r="LRM135" s="99"/>
      <c r="LRN135" s="99"/>
      <c r="LRO135" s="99"/>
      <c r="LRP135" s="99"/>
      <c r="LRQ135" s="99"/>
      <c r="LRR135" s="99"/>
      <c r="LRS135" s="99"/>
      <c r="LRT135" s="99"/>
      <c r="LRU135" s="99"/>
      <c r="LRV135" s="99"/>
      <c r="LRW135" s="99"/>
      <c r="LRX135" s="99"/>
      <c r="LRY135" s="99"/>
      <c r="LRZ135" s="99"/>
      <c r="LSA135" s="99"/>
      <c r="LSB135" s="99"/>
      <c r="LSC135" s="99"/>
      <c r="LSD135" s="99"/>
      <c r="LSE135" s="99"/>
      <c r="LSF135" s="99"/>
      <c r="LSG135" s="99"/>
      <c r="LSH135" s="99"/>
      <c r="LSI135" s="99"/>
      <c r="LSJ135" s="99"/>
      <c r="LSK135" s="99"/>
      <c r="LSL135" s="99"/>
      <c r="LSM135" s="99"/>
      <c r="LSN135" s="99"/>
      <c r="LSO135" s="99"/>
      <c r="LSP135" s="99"/>
      <c r="LSQ135" s="99"/>
      <c r="LSR135" s="99"/>
      <c r="LSS135" s="99"/>
      <c r="LST135" s="99"/>
      <c r="LSU135" s="99"/>
      <c r="LSV135" s="99"/>
      <c r="LSW135" s="99"/>
      <c r="LSX135" s="99"/>
      <c r="LSY135" s="99"/>
      <c r="LSZ135" s="99"/>
      <c r="LTA135" s="99"/>
      <c r="LTB135" s="99"/>
      <c r="LTC135" s="99"/>
      <c r="LTD135" s="99"/>
      <c r="LTE135" s="99"/>
      <c r="LTF135" s="99"/>
      <c r="LTG135" s="99"/>
      <c r="LTH135" s="99"/>
      <c r="LTI135" s="99"/>
      <c r="LTJ135" s="99"/>
      <c r="LTK135" s="99"/>
      <c r="LTL135" s="99"/>
      <c r="LTM135" s="99"/>
      <c r="LTN135" s="99"/>
      <c r="LTO135" s="99"/>
      <c r="LTP135" s="99"/>
      <c r="LTQ135" s="99"/>
      <c r="LTR135" s="99"/>
      <c r="LTS135" s="99"/>
      <c r="LTT135" s="99"/>
      <c r="LTU135" s="99"/>
      <c r="LTV135" s="99"/>
      <c r="LTW135" s="99"/>
      <c r="LTX135" s="99"/>
      <c r="LTY135" s="99"/>
      <c r="LTZ135" s="99"/>
      <c r="LUA135" s="99"/>
      <c r="LUB135" s="99"/>
      <c r="LUC135" s="99"/>
      <c r="LUD135" s="99"/>
      <c r="LUE135" s="99"/>
      <c r="LUF135" s="99"/>
      <c r="LUG135" s="99"/>
      <c r="LUH135" s="99"/>
      <c r="LUI135" s="99"/>
      <c r="LUJ135" s="99"/>
      <c r="LUK135" s="99"/>
      <c r="LUL135" s="99"/>
      <c r="LUM135" s="99"/>
      <c r="LUN135" s="99"/>
      <c r="LUO135" s="99"/>
      <c r="LUP135" s="99"/>
      <c r="LUQ135" s="99"/>
      <c r="LUR135" s="99"/>
      <c r="LUS135" s="99"/>
      <c r="LUT135" s="99"/>
      <c r="LUU135" s="99"/>
      <c r="LUV135" s="99"/>
      <c r="LUW135" s="99"/>
      <c r="LUX135" s="99"/>
      <c r="LUY135" s="99"/>
      <c r="LUZ135" s="99"/>
      <c r="LVA135" s="99"/>
      <c r="LVB135" s="99"/>
      <c r="LVC135" s="99"/>
      <c r="LVD135" s="99"/>
      <c r="LVE135" s="99"/>
      <c r="LVF135" s="99"/>
      <c r="LVG135" s="99"/>
      <c r="LVH135" s="99"/>
      <c r="LVI135" s="99"/>
      <c r="LVJ135" s="99"/>
      <c r="LVK135" s="99"/>
      <c r="LVL135" s="99"/>
      <c r="LVM135" s="99"/>
      <c r="LVN135" s="99"/>
      <c r="LVO135" s="99"/>
      <c r="LVP135" s="99"/>
      <c r="LVQ135" s="99"/>
      <c r="LVR135" s="99"/>
      <c r="LVS135" s="99"/>
      <c r="LVT135" s="99"/>
      <c r="LVU135" s="99"/>
      <c r="LVV135" s="99"/>
      <c r="LVW135" s="99"/>
      <c r="LVX135" s="99"/>
      <c r="LVY135" s="99"/>
      <c r="LVZ135" s="99"/>
      <c r="LWA135" s="99"/>
      <c r="LWB135" s="99"/>
      <c r="LWC135" s="99"/>
      <c r="LWD135" s="99"/>
      <c r="LWE135" s="99"/>
      <c r="LWF135" s="99"/>
      <c r="LWG135" s="99"/>
      <c r="LWH135" s="99"/>
      <c r="LWI135" s="99"/>
      <c r="LWJ135" s="99"/>
      <c r="LWK135" s="99"/>
      <c r="LWL135" s="99"/>
      <c r="LWM135" s="99"/>
      <c r="LWN135" s="99"/>
      <c r="LWO135" s="99"/>
      <c r="LWP135" s="99"/>
      <c r="LWQ135" s="99"/>
      <c r="LWR135" s="99"/>
      <c r="LWS135" s="99"/>
      <c r="LWT135" s="99"/>
      <c r="LWU135" s="99"/>
      <c r="LWV135" s="99"/>
      <c r="LWW135" s="99"/>
      <c r="LWX135" s="99"/>
      <c r="LWY135" s="99"/>
      <c r="LWZ135" s="99"/>
      <c r="LXA135" s="99"/>
      <c r="LXB135" s="99"/>
      <c r="LXC135" s="99"/>
      <c r="LXD135" s="99"/>
      <c r="LXE135" s="99"/>
      <c r="LXF135" s="99"/>
      <c r="LXG135" s="99"/>
      <c r="LXH135" s="99"/>
      <c r="LXI135" s="99"/>
      <c r="LXJ135" s="99"/>
      <c r="LXK135" s="99"/>
      <c r="LXL135" s="99"/>
      <c r="LXM135" s="99"/>
      <c r="LXN135" s="99"/>
      <c r="LXO135" s="99"/>
      <c r="LXP135" s="99"/>
      <c r="LXQ135" s="99"/>
      <c r="LXR135" s="99"/>
      <c r="LXS135" s="99"/>
      <c r="LXT135" s="99"/>
      <c r="LXU135" s="99"/>
      <c r="LXV135" s="99"/>
      <c r="LXW135" s="99"/>
      <c r="LXX135" s="99"/>
      <c r="LXY135" s="99"/>
      <c r="LXZ135" s="99"/>
      <c r="LYA135" s="99"/>
      <c r="LYB135" s="99"/>
      <c r="LYC135" s="99"/>
      <c r="LYD135" s="99"/>
      <c r="LYE135" s="99"/>
      <c r="LYF135" s="99"/>
      <c r="LYG135" s="99"/>
      <c r="LYH135" s="99"/>
      <c r="LYI135" s="99"/>
      <c r="LYJ135" s="99"/>
      <c r="LYK135" s="99"/>
      <c r="LYL135" s="99"/>
      <c r="LYM135" s="99"/>
      <c r="LYN135" s="99"/>
      <c r="LYO135" s="99"/>
      <c r="LYP135" s="99"/>
      <c r="LYQ135" s="99"/>
      <c r="LYR135" s="99"/>
      <c r="LYS135" s="99"/>
      <c r="LYT135" s="99"/>
      <c r="LYU135" s="99"/>
      <c r="LYV135" s="99"/>
      <c r="LYW135" s="99"/>
      <c r="LYX135" s="99"/>
      <c r="LYY135" s="99"/>
      <c r="LYZ135" s="99"/>
      <c r="LZA135" s="99"/>
      <c r="LZB135" s="99"/>
      <c r="LZC135" s="99"/>
      <c r="LZD135" s="99"/>
      <c r="LZE135" s="99"/>
      <c r="LZF135" s="99"/>
      <c r="LZG135" s="99"/>
      <c r="LZH135" s="99"/>
      <c r="LZI135" s="99"/>
      <c r="LZJ135" s="99"/>
      <c r="LZK135" s="99"/>
      <c r="LZL135" s="99"/>
      <c r="LZM135" s="99"/>
      <c r="LZN135" s="99"/>
      <c r="LZO135" s="99"/>
      <c r="LZP135" s="99"/>
      <c r="LZQ135" s="99"/>
      <c r="LZR135" s="99"/>
      <c r="LZS135" s="99"/>
      <c r="LZT135" s="99"/>
      <c r="LZU135" s="99"/>
      <c r="LZV135" s="99"/>
      <c r="LZW135" s="99"/>
      <c r="LZX135" s="99"/>
      <c r="LZY135" s="99"/>
      <c r="LZZ135" s="99"/>
      <c r="MAA135" s="99"/>
      <c r="MAB135" s="99"/>
      <c r="MAC135" s="99"/>
      <c r="MAD135" s="99"/>
      <c r="MAE135" s="99"/>
      <c r="MAF135" s="99"/>
      <c r="MAG135" s="99"/>
      <c r="MAH135" s="99"/>
      <c r="MAI135" s="99"/>
      <c r="MAJ135" s="99"/>
      <c r="MAK135" s="99"/>
      <c r="MAL135" s="99"/>
      <c r="MAM135" s="99"/>
      <c r="MAN135" s="99"/>
      <c r="MAO135" s="99"/>
      <c r="MAP135" s="99"/>
      <c r="MAQ135" s="99"/>
      <c r="MAR135" s="99"/>
      <c r="MAS135" s="99"/>
      <c r="MAT135" s="99"/>
      <c r="MAU135" s="99"/>
      <c r="MAV135" s="99"/>
      <c r="MAW135" s="99"/>
      <c r="MAX135" s="99"/>
      <c r="MAY135" s="99"/>
      <c r="MAZ135" s="99"/>
      <c r="MBA135" s="99"/>
      <c r="MBB135" s="99"/>
      <c r="MBC135" s="99"/>
      <c r="MBD135" s="99"/>
      <c r="MBE135" s="99"/>
      <c r="MBF135" s="99"/>
      <c r="MBG135" s="99"/>
      <c r="MBH135" s="99"/>
      <c r="MBI135" s="99"/>
      <c r="MBJ135" s="99"/>
      <c r="MBK135" s="99"/>
      <c r="MBL135" s="99"/>
      <c r="MBM135" s="99"/>
      <c r="MBN135" s="99"/>
      <c r="MBO135" s="99"/>
      <c r="MBP135" s="99"/>
      <c r="MBQ135" s="99"/>
      <c r="MBR135" s="99"/>
      <c r="MBS135" s="99"/>
      <c r="MBT135" s="99"/>
      <c r="MBU135" s="99"/>
      <c r="MBV135" s="99"/>
      <c r="MBW135" s="99"/>
      <c r="MBX135" s="99"/>
      <c r="MBY135" s="99"/>
      <c r="MBZ135" s="99"/>
      <c r="MCA135" s="99"/>
      <c r="MCB135" s="99"/>
      <c r="MCC135" s="99"/>
      <c r="MCD135" s="99"/>
      <c r="MCE135" s="99"/>
      <c r="MCF135" s="99"/>
      <c r="MCG135" s="99"/>
      <c r="MCH135" s="99"/>
      <c r="MCI135" s="99"/>
      <c r="MCJ135" s="99"/>
      <c r="MCK135" s="99"/>
      <c r="MCL135" s="99"/>
      <c r="MCM135" s="99"/>
      <c r="MCN135" s="99"/>
      <c r="MCO135" s="99"/>
      <c r="MCP135" s="99"/>
      <c r="MCQ135" s="99"/>
      <c r="MCR135" s="99"/>
      <c r="MCS135" s="99"/>
      <c r="MCT135" s="99"/>
      <c r="MCU135" s="99"/>
      <c r="MCV135" s="99"/>
      <c r="MCW135" s="99"/>
      <c r="MCX135" s="99"/>
      <c r="MCY135" s="99"/>
      <c r="MCZ135" s="99"/>
      <c r="MDA135" s="99"/>
      <c r="MDB135" s="99"/>
      <c r="MDC135" s="99"/>
      <c r="MDD135" s="99"/>
      <c r="MDE135" s="99"/>
      <c r="MDF135" s="99"/>
      <c r="MDG135" s="99"/>
      <c r="MDH135" s="99"/>
      <c r="MDI135" s="99"/>
      <c r="MDJ135" s="99"/>
      <c r="MDK135" s="99"/>
      <c r="MDL135" s="99"/>
      <c r="MDM135" s="99"/>
      <c r="MDN135" s="99"/>
      <c r="MDO135" s="99"/>
      <c r="MDP135" s="99"/>
      <c r="MDQ135" s="99"/>
      <c r="MDR135" s="99"/>
      <c r="MDS135" s="99"/>
      <c r="MDT135" s="99"/>
      <c r="MDU135" s="99"/>
      <c r="MDV135" s="99"/>
      <c r="MDW135" s="99"/>
      <c r="MDX135" s="99"/>
      <c r="MDY135" s="99"/>
      <c r="MDZ135" s="99"/>
      <c r="MEA135" s="99"/>
      <c r="MEB135" s="99"/>
      <c r="MEC135" s="99"/>
      <c r="MED135" s="99"/>
      <c r="MEE135" s="99"/>
      <c r="MEF135" s="99"/>
      <c r="MEG135" s="99"/>
      <c r="MEH135" s="99"/>
      <c r="MEI135" s="99"/>
      <c r="MEJ135" s="99"/>
      <c r="MEK135" s="99"/>
      <c r="MEL135" s="99"/>
      <c r="MEM135" s="99"/>
      <c r="MEN135" s="99"/>
      <c r="MEO135" s="99"/>
      <c r="MEP135" s="99"/>
      <c r="MEQ135" s="99"/>
      <c r="MER135" s="99"/>
      <c r="MES135" s="99"/>
      <c r="MET135" s="99"/>
      <c r="MEU135" s="99"/>
      <c r="MEV135" s="99"/>
      <c r="MEW135" s="99"/>
      <c r="MEX135" s="99"/>
      <c r="MEY135" s="99"/>
      <c r="MEZ135" s="99"/>
      <c r="MFA135" s="99"/>
      <c r="MFB135" s="99"/>
      <c r="MFC135" s="99"/>
      <c r="MFD135" s="99"/>
      <c r="MFE135" s="99"/>
      <c r="MFF135" s="99"/>
      <c r="MFG135" s="99"/>
      <c r="MFH135" s="99"/>
      <c r="MFI135" s="99"/>
      <c r="MFJ135" s="99"/>
      <c r="MFK135" s="99"/>
      <c r="MFL135" s="99"/>
      <c r="MFM135" s="99"/>
      <c r="MFN135" s="99"/>
      <c r="MFO135" s="99"/>
      <c r="MFP135" s="99"/>
      <c r="MFQ135" s="99"/>
      <c r="MFR135" s="99"/>
      <c r="MFS135" s="99"/>
      <c r="MFT135" s="99"/>
      <c r="MFU135" s="99"/>
      <c r="MFV135" s="99"/>
      <c r="MFW135" s="99"/>
      <c r="MFX135" s="99"/>
      <c r="MFY135" s="99"/>
      <c r="MFZ135" s="99"/>
      <c r="MGA135" s="99"/>
      <c r="MGB135" s="99"/>
      <c r="MGC135" s="99"/>
      <c r="MGD135" s="99"/>
      <c r="MGE135" s="99"/>
      <c r="MGF135" s="99"/>
      <c r="MGG135" s="99"/>
      <c r="MGH135" s="99"/>
      <c r="MGI135" s="99"/>
      <c r="MGJ135" s="99"/>
      <c r="MGK135" s="99"/>
      <c r="MGL135" s="99"/>
      <c r="MGM135" s="99"/>
      <c r="MGN135" s="99"/>
      <c r="MGO135" s="99"/>
      <c r="MGP135" s="99"/>
      <c r="MGQ135" s="99"/>
      <c r="MGR135" s="99"/>
      <c r="MGS135" s="99"/>
      <c r="MGT135" s="99"/>
      <c r="MGU135" s="99"/>
      <c r="MGV135" s="99"/>
      <c r="MGW135" s="99"/>
      <c r="MGX135" s="99"/>
      <c r="MGY135" s="99"/>
      <c r="MGZ135" s="99"/>
      <c r="MHA135" s="99"/>
      <c r="MHB135" s="99"/>
      <c r="MHC135" s="99"/>
      <c r="MHD135" s="99"/>
      <c r="MHE135" s="99"/>
      <c r="MHF135" s="99"/>
      <c r="MHG135" s="99"/>
      <c r="MHH135" s="99"/>
      <c r="MHI135" s="99"/>
      <c r="MHJ135" s="99"/>
      <c r="MHK135" s="99"/>
      <c r="MHL135" s="99"/>
      <c r="MHM135" s="99"/>
      <c r="MHN135" s="99"/>
      <c r="MHO135" s="99"/>
      <c r="MHP135" s="99"/>
      <c r="MHQ135" s="99"/>
      <c r="MHR135" s="99"/>
      <c r="MHS135" s="99"/>
      <c r="MHT135" s="99"/>
      <c r="MHU135" s="99"/>
      <c r="MHV135" s="99"/>
      <c r="MHW135" s="99"/>
      <c r="MHX135" s="99"/>
      <c r="MHY135" s="99"/>
      <c r="MHZ135" s="99"/>
      <c r="MIA135" s="99"/>
      <c r="MIB135" s="99"/>
      <c r="MIC135" s="99"/>
      <c r="MID135" s="99"/>
      <c r="MIE135" s="99"/>
      <c r="MIF135" s="99"/>
      <c r="MIG135" s="99"/>
      <c r="MIH135" s="99"/>
      <c r="MII135" s="99"/>
      <c r="MIJ135" s="99"/>
      <c r="MIK135" s="99"/>
      <c r="MIL135" s="99"/>
      <c r="MIM135" s="99"/>
      <c r="MIN135" s="99"/>
      <c r="MIO135" s="99"/>
      <c r="MIP135" s="99"/>
      <c r="MIQ135" s="99"/>
      <c r="MIR135" s="99"/>
      <c r="MIS135" s="99"/>
      <c r="MIT135" s="99"/>
      <c r="MIU135" s="99"/>
      <c r="MIV135" s="99"/>
      <c r="MIW135" s="99"/>
      <c r="MIX135" s="99"/>
      <c r="MIY135" s="99"/>
      <c r="MIZ135" s="99"/>
      <c r="MJA135" s="99"/>
      <c r="MJB135" s="99"/>
      <c r="MJC135" s="99"/>
      <c r="MJD135" s="99"/>
      <c r="MJE135" s="99"/>
      <c r="MJF135" s="99"/>
      <c r="MJG135" s="99"/>
      <c r="MJH135" s="99"/>
      <c r="MJI135" s="99"/>
      <c r="MJJ135" s="99"/>
      <c r="MJK135" s="99"/>
      <c r="MJL135" s="99"/>
      <c r="MJM135" s="99"/>
      <c r="MJN135" s="99"/>
      <c r="MJO135" s="99"/>
      <c r="MJP135" s="99"/>
      <c r="MJQ135" s="99"/>
      <c r="MJR135" s="99"/>
      <c r="MJS135" s="99"/>
      <c r="MJT135" s="99"/>
      <c r="MJU135" s="99"/>
      <c r="MJV135" s="99"/>
      <c r="MJW135" s="99"/>
      <c r="MJX135" s="99"/>
      <c r="MJY135" s="99"/>
      <c r="MJZ135" s="99"/>
      <c r="MKA135" s="99"/>
      <c r="MKB135" s="99"/>
      <c r="MKC135" s="99"/>
      <c r="MKD135" s="99"/>
      <c r="MKE135" s="99"/>
      <c r="MKF135" s="99"/>
      <c r="MKG135" s="99"/>
      <c r="MKH135" s="99"/>
      <c r="MKI135" s="99"/>
      <c r="MKJ135" s="99"/>
      <c r="MKK135" s="99"/>
      <c r="MKL135" s="99"/>
      <c r="MKM135" s="99"/>
      <c r="MKN135" s="99"/>
      <c r="MKO135" s="99"/>
      <c r="MKP135" s="99"/>
      <c r="MKQ135" s="99"/>
      <c r="MKR135" s="99"/>
      <c r="MKS135" s="99"/>
      <c r="MKT135" s="99"/>
      <c r="MKU135" s="99"/>
      <c r="MKV135" s="99"/>
      <c r="MKW135" s="99"/>
      <c r="MKX135" s="99"/>
      <c r="MKY135" s="99"/>
      <c r="MKZ135" s="99"/>
      <c r="MLA135" s="99"/>
      <c r="MLB135" s="99"/>
      <c r="MLC135" s="99"/>
      <c r="MLD135" s="99"/>
      <c r="MLE135" s="99"/>
      <c r="MLF135" s="99"/>
      <c r="MLG135" s="99"/>
      <c r="MLH135" s="99"/>
      <c r="MLI135" s="99"/>
      <c r="MLJ135" s="99"/>
      <c r="MLK135" s="99"/>
      <c r="MLL135" s="99"/>
      <c r="MLM135" s="99"/>
      <c r="MLN135" s="99"/>
      <c r="MLO135" s="99"/>
      <c r="MLP135" s="99"/>
      <c r="MLQ135" s="99"/>
      <c r="MLR135" s="99"/>
      <c r="MLS135" s="99"/>
      <c r="MLT135" s="99"/>
      <c r="MLU135" s="99"/>
      <c r="MLV135" s="99"/>
      <c r="MLW135" s="99"/>
      <c r="MLX135" s="99"/>
      <c r="MLY135" s="99"/>
      <c r="MLZ135" s="99"/>
      <c r="MMA135" s="99"/>
      <c r="MMB135" s="99"/>
      <c r="MMC135" s="99"/>
      <c r="MMD135" s="99"/>
      <c r="MME135" s="99"/>
      <c r="MMF135" s="99"/>
      <c r="MMG135" s="99"/>
      <c r="MMH135" s="99"/>
      <c r="MMI135" s="99"/>
      <c r="MMJ135" s="99"/>
      <c r="MMK135" s="99"/>
      <c r="MML135" s="99"/>
      <c r="MMM135" s="99"/>
      <c r="MMN135" s="99"/>
      <c r="MMO135" s="99"/>
      <c r="MMP135" s="99"/>
      <c r="MMQ135" s="99"/>
      <c r="MMR135" s="99"/>
      <c r="MMS135" s="99"/>
      <c r="MMT135" s="99"/>
      <c r="MMU135" s="99"/>
      <c r="MMV135" s="99"/>
      <c r="MMW135" s="99"/>
      <c r="MMX135" s="99"/>
      <c r="MMY135" s="99"/>
      <c r="MMZ135" s="99"/>
      <c r="MNA135" s="99"/>
      <c r="MNB135" s="99"/>
      <c r="MNC135" s="99"/>
      <c r="MND135" s="99"/>
      <c r="MNE135" s="99"/>
      <c r="MNF135" s="99"/>
      <c r="MNG135" s="99"/>
      <c r="MNH135" s="99"/>
      <c r="MNI135" s="99"/>
      <c r="MNJ135" s="99"/>
      <c r="MNK135" s="99"/>
      <c r="MNL135" s="99"/>
      <c r="MNM135" s="99"/>
      <c r="MNN135" s="99"/>
      <c r="MNO135" s="99"/>
      <c r="MNP135" s="99"/>
      <c r="MNQ135" s="99"/>
      <c r="MNR135" s="99"/>
      <c r="MNS135" s="99"/>
      <c r="MNT135" s="99"/>
      <c r="MNU135" s="99"/>
      <c r="MNV135" s="99"/>
      <c r="MNW135" s="99"/>
      <c r="MNX135" s="99"/>
      <c r="MNY135" s="99"/>
      <c r="MNZ135" s="99"/>
      <c r="MOA135" s="99"/>
      <c r="MOB135" s="99"/>
      <c r="MOC135" s="99"/>
      <c r="MOD135" s="99"/>
      <c r="MOE135" s="99"/>
      <c r="MOF135" s="99"/>
      <c r="MOG135" s="99"/>
      <c r="MOH135" s="99"/>
      <c r="MOI135" s="99"/>
      <c r="MOJ135" s="99"/>
      <c r="MOK135" s="99"/>
      <c r="MOL135" s="99"/>
      <c r="MOM135" s="99"/>
      <c r="MON135" s="99"/>
      <c r="MOO135" s="99"/>
      <c r="MOP135" s="99"/>
      <c r="MOQ135" s="99"/>
      <c r="MOR135" s="99"/>
      <c r="MOS135" s="99"/>
      <c r="MOT135" s="99"/>
      <c r="MOU135" s="99"/>
      <c r="MOV135" s="99"/>
      <c r="MOW135" s="99"/>
      <c r="MOX135" s="99"/>
      <c r="MOY135" s="99"/>
      <c r="MOZ135" s="99"/>
      <c r="MPA135" s="99"/>
      <c r="MPB135" s="99"/>
      <c r="MPC135" s="99"/>
      <c r="MPD135" s="99"/>
      <c r="MPE135" s="99"/>
      <c r="MPF135" s="99"/>
      <c r="MPG135" s="99"/>
      <c r="MPH135" s="99"/>
      <c r="MPI135" s="99"/>
      <c r="MPJ135" s="99"/>
      <c r="MPK135" s="99"/>
      <c r="MPL135" s="99"/>
      <c r="MPM135" s="99"/>
      <c r="MPN135" s="99"/>
      <c r="MPO135" s="99"/>
      <c r="MPP135" s="99"/>
      <c r="MPQ135" s="99"/>
      <c r="MPR135" s="99"/>
      <c r="MPS135" s="99"/>
      <c r="MPT135" s="99"/>
      <c r="MPU135" s="99"/>
      <c r="MPV135" s="99"/>
      <c r="MPW135" s="99"/>
      <c r="MPX135" s="99"/>
      <c r="MPY135" s="99"/>
      <c r="MPZ135" s="99"/>
      <c r="MQA135" s="99"/>
      <c r="MQB135" s="99"/>
      <c r="MQC135" s="99"/>
      <c r="MQD135" s="99"/>
      <c r="MQE135" s="99"/>
      <c r="MQF135" s="99"/>
      <c r="MQG135" s="99"/>
      <c r="MQH135" s="99"/>
      <c r="MQI135" s="99"/>
      <c r="MQJ135" s="99"/>
      <c r="MQK135" s="99"/>
      <c r="MQL135" s="99"/>
      <c r="MQM135" s="99"/>
      <c r="MQN135" s="99"/>
      <c r="MQO135" s="99"/>
      <c r="MQP135" s="99"/>
      <c r="MQQ135" s="99"/>
      <c r="MQR135" s="99"/>
      <c r="MQS135" s="99"/>
      <c r="MQT135" s="99"/>
      <c r="MQU135" s="99"/>
      <c r="MQV135" s="99"/>
      <c r="MQW135" s="99"/>
      <c r="MQX135" s="99"/>
      <c r="MQY135" s="99"/>
      <c r="MQZ135" s="99"/>
      <c r="MRA135" s="99"/>
      <c r="MRB135" s="99"/>
      <c r="MRC135" s="99"/>
      <c r="MRD135" s="99"/>
      <c r="MRE135" s="99"/>
      <c r="MRF135" s="99"/>
      <c r="MRG135" s="99"/>
      <c r="MRH135" s="99"/>
      <c r="MRI135" s="99"/>
      <c r="MRJ135" s="99"/>
      <c r="MRK135" s="99"/>
      <c r="MRL135" s="99"/>
      <c r="MRM135" s="99"/>
      <c r="MRN135" s="99"/>
      <c r="MRO135" s="99"/>
      <c r="MRP135" s="99"/>
      <c r="MRQ135" s="99"/>
      <c r="MRR135" s="99"/>
      <c r="MRS135" s="99"/>
      <c r="MRT135" s="99"/>
      <c r="MRU135" s="99"/>
      <c r="MRV135" s="99"/>
      <c r="MRW135" s="99"/>
      <c r="MRX135" s="99"/>
      <c r="MRY135" s="99"/>
      <c r="MRZ135" s="99"/>
      <c r="MSA135" s="99"/>
      <c r="MSB135" s="99"/>
      <c r="MSC135" s="99"/>
      <c r="MSD135" s="99"/>
      <c r="MSE135" s="99"/>
      <c r="MSF135" s="99"/>
      <c r="MSG135" s="99"/>
      <c r="MSH135" s="99"/>
      <c r="MSI135" s="99"/>
      <c r="MSJ135" s="99"/>
      <c r="MSK135" s="99"/>
      <c r="MSL135" s="99"/>
      <c r="MSM135" s="99"/>
      <c r="MSN135" s="99"/>
      <c r="MSO135" s="99"/>
      <c r="MSP135" s="99"/>
      <c r="MSQ135" s="99"/>
      <c r="MSR135" s="99"/>
      <c r="MSS135" s="99"/>
      <c r="MST135" s="99"/>
      <c r="MSU135" s="99"/>
      <c r="MSV135" s="99"/>
      <c r="MSW135" s="99"/>
      <c r="MSX135" s="99"/>
      <c r="MSY135" s="99"/>
      <c r="MSZ135" s="99"/>
      <c r="MTA135" s="99"/>
      <c r="MTB135" s="99"/>
      <c r="MTC135" s="99"/>
      <c r="MTD135" s="99"/>
      <c r="MTE135" s="99"/>
      <c r="MTF135" s="99"/>
      <c r="MTG135" s="99"/>
      <c r="MTH135" s="99"/>
      <c r="MTI135" s="99"/>
      <c r="MTJ135" s="99"/>
      <c r="MTK135" s="99"/>
      <c r="MTL135" s="99"/>
      <c r="MTM135" s="99"/>
      <c r="MTN135" s="99"/>
      <c r="MTO135" s="99"/>
      <c r="MTP135" s="99"/>
      <c r="MTQ135" s="99"/>
      <c r="MTR135" s="99"/>
      <c r="MTS135" s="99"/>
      <c r="MTT135" s="99"/>
      <c r="MTU135" s="99"/>
      <c r="MTV135" s="99"/>
      <c r="MTW135" s="99"/>
      <c r="MTX135" s="99"/>
      <c r="MTY135" s="99"/>
      <c r="MTZ135" s="99"/>
      <c r="MUA135" s="99"/>
      <c r="MUB135" s="99"/>
      <c r="MUC135" s="99"/>
      <c r="MUD135" s="99"/>
      <c r="MUE135" s="99"/>
      <c r="MUF135" s="99"/>
      <c r="MUG135" s="99"/>
      <c r="MUH135" s="99"/>
      <c r="MUI135" s="99"/>
      <c r="MUJ135" s="99"/>
      <c r="MUK135" s="99"/>
      <c r="MUL135" s="99"/>
      <c r="MUM135" s="99"/>
      <c r="MUN135" s="99"/>
      <c r="MUO135" s="99"/>
      <c r="MUP135" s="99"/>
      <c r="MUQ135" s="99"/>
      <c r="MUR135" s="99"/>
      <c r="MUS135" s="99"/>
      <c r="MUT135" s="99"/>
      <c r="MUU135" s="99"/>
      <c r="MUV135" s="99"/>
      <c r="MUW135" s="99"/>
      <c r="MUX135" s="99"/>
      <c r="MUY135" s="99"/>
      <c r="MUZ135" s="99"/>
      <c r="MVA135" s="99"/>
      <c r="MVB135" s="99"/>
      <c r="MVC135" s="99"/>
      <c r="MVD135" s="99"/>
      <c r="MVE135" s="99"/>
      <c r="MVF135" s="99"/>
      <c r="MVG135" s="99"/>
      <c r="MVH135" s="99"/>
      <c r="MVI135" s="99"/>
      <c r="MVJ135" s="99"/>
      <c r="MVK135" s="99"/>
      <c r="MVL135" s="99"/>
      <c r="MVM135" s="99"/>
      <c r="MVN135" s="99"/>
      <c r="MVO135" s="99"/>
      <c r="MVP135" s="99"/>
      <c r="MVQ135" s="99"/>
      <c r="MVR135" s="99"/>
      <c r="MVS135" s="99"/>
      <c r="MVT135" s="99"/>
      <c r="MVU135" s="99"/>
      <c r="MVV135" s="99"/>
      <c r="MVW135" s="99"/>
      <c r="MVX135" s="99"/>
      <c r="MVY135" s="99"/>
      <c r="MVZ135" s="99"/>
      <c r="MWA135" s="99"/>
      <c r="MWB135" s="99"/>
      <c r="MWC135" s="99"/>
      <c r="MWD135" s="99"/>
      <c r="MWE135" s="99"/>
      <c r="MWF135" s="99"/>
      <c r="MWG135" s="99"/>
      <c r="MWH135" s="99"/>
      <c r="MWI135" s="99"/>
      <c r="MWJ135" s="99"/>
      <c r="MWK135" s="99"/>
      <c r="MWL135" s="99"/>
      <c r="MWM135" s="99"/>
      <c r="MWN135" s="99"/>
      <c r="MWO135" s="99"/>
      <c r="MWP135" s="99"/>
      <c r="MWQ135" s="99"/>
      <c r="MWR135" s="99"/>
      <c r="MWS135" s="99"/>
      <c r="MWT135" s="99"/>
      <c r="MWU135" s="99"/>
      <c r="MWV135" s="99"/>
      <c r="MWW135" s="99"/>
      <c r="MWX135" s="99"/>
      <c r="MWY135" s="99"/>
      <c r="MWZ135" s="99"/>
      <c r="MXA135" s="99"/>
      <c r="MXB135" s="99"/>
      <c r="MXC135" s="99"/>
      <c r="MXD135" s="99"/>
      <c r="MXE135" s="99"/>
      <c r="MXF135" s="99"/>
      <c r="MXG135" s="99"/>
      <c r="MXH135" s="99"/>
      <c r="MXI135" s="99"/>
      <c r="MXJ135" s="99"/>
      <c r="MXK135" s="99"/>
      <c r="MXL135" s="99"/>
      <c r="MXM135" s="99"/>
      <c r="MXN135" s="99"/>
      <c r="MXO135" s="99"/>
      <c r="MXP135" s="99"/>
      <c r="MXQ135" s="99"/>
      <c r="MXR135" s="99"/>
      <c r="MXS135" s="99"/>
      <c r="MXT135" s="99"/>
      <c r="MXU135" s="99"/>
      <c r="MXV135" s="99"/>
      <c r="MXW135" s="99"/>
      <c r="MXX135" s="99"/>
      <c r="MXY135" s="99"/>
      <c r="MXZ135" s="99"/>
      <c r="MYA135" s="99"/>
      <c r="MYB135" s="99"/>
      <c r="MYC135" s="99"/>
      <c r="MYD135" s="99"/>
      <c r="MYE135" s="99"/>
      <c r="MYF135" s="99"/>
      <c r="MYG135" s="99"/>
      <c r="MYH135" s="99"/>
      <c r="MYI135" s="99"/>
      <c r="MYJ135" s="99"/>
      <c r="MYK135" s="99"/>
      <c r="MYL135" s="99"/>
      <c r="MYM135" s="99"/>
      <c r="MYN135" s="99"/>
      <c r="MYO135" s="99"/>
      <c r="MYP135" s="99"/>
      <c r="MYQ135" s="99"/>
      <c r="MYR135" s="99"/>
      <c r="MYS135" s="99"/>
      <c r="MYT135" s="99"/>
      <c r="MYU135" s="99"/>
      <c r="MYV135" s="99"/>
      <c r="MYW135" s="99"/>
      <c r="MYX135" s="99"/>
      <c r="MYY135" s="99"/>
      <c r="MYZ135" s="99"/>
      <c r="MZA135" s="99"/>
      <c r="MZB135" s="99"/>
      <c r="MZC135" s="99"/>
      <c r="MZD135" s="99"/>
      <c r="MZE135" s="99"/>
      <c r="MZF135" s="99"/>
      <c r="MZG135" s="99"/>
      <c r="MZH135" s="99"/>
      <c r="MZI135" s="99"/>
      <c r="MZJ135" s="99"/>
      <c r="MZK135" s="99"/>
      <c r="MZL135" s="99"/>
      <c r="MZM135" s="99"/>
      <c r="MZN135" s="99"/>
      <c r="MZO135" s="99"/>
      <c r="MZP135" s="99"/>
      <c r="MZQ135" s="99"/>
      <c r="MZR135" s="99"/>
      <c r="MZS135" s="99"/>
      <c r="MZT135" s="99"/>
      <c r="MZU135" s="99"/>
      <c r="MZV135" s="99"/>
      <c r="MZW135" s="99"/>
      <c r="MZX135" s="99"/>
      <c r="MZY135" s="99"/>
      <c r="MZZ135" s="99"/>
      <c r="NAA135" s="99"/>
      <c r="NAB135" s="99"/>
      <c r="NAC135" s="99"/>
      <c r="NAD135" s="99"/>
      <c r="NAE135" s="99"/>
      <c r="NAF135" s="99"/>
      <c r="NAG135" s="99"/>
      <c r="NAH135" s="99"/>
      <c r="NAI135" s="99"/>
      <c r="NAJ135" s="99"/>
      <c r="NAK135" s="99"/>
      <c r="NAL135" s="99"/>
      <c r="NAM135" s="99"/>
      <c r="NAN135" s="99"/>
      <c r="NAO135" s="99"/>
      <c r="NAP135" s="99"/>
      <c r="NAQ135" s="99"/>
      <c r="NAR135" s="99"/>
      <c r="NAS135" s="99"/>
      <c r="NAT135" s="99"/>
      <c r="NAU135" s="99"/>
      <c r="NAV135" s="99"/>
      <c r="NAW135" s="99"/>
      <c r="NAX135" s="99"/>
      <c r="NAY135" s="99"/>
      <c r="NAZ135" s="99"/>
      <c r="NBA135" s="99"/>
      <c r="NBB135" s="99"/>
      <c r="NBC135" s="99"/>
      <c r="NBD135" s="99"/>
      <c r="NBE135" s="99"/>
      <c r="NBF135" s="99"/>
      <c r="NBG135" s="99"/>
      <c r="NBH135" s="99"/>
      <c r="NBI135" s="99"/>
      <c r="NBJ135" s="99"/>
      <c r="NBK135" s="99"/>
      <c r="NBL135" s="99"/>
      <c r="NBM135" s="99"/>
      <c r="NBN135" s="99"/>
      <c r="NBO135" s="99"/>
      <c r="NBP135" s="99"/>
      <c r="NBQ135" s="99"/>
      <c r="NBR135" s="99"/>
      <c r="NBS135" s="99"/>
      <c r="NBT135" s="99"/>
      <c r="NBU135" s="99"/>
      <c r="NBV135" s="99"/>
      <c r="NBW135" s="99"/>
      <c r="NBX135" s="99"/>
      <c r="NBY135" s="99"/>
      <c r="NBZ135" s="99"/>
      <c r="NCA135" s="99"/>
      <c r="NCB135" s="99"/>
      <c r="NCC135" s="99"/>
      <c r="NCD135" s="99"/>
      <c r="NCE135" s="99"/>
      <c r="NCF135" s="99"/>
      <c r="NCG135" s="99"/>
      <c r="NCH135" s="99"/>
      <c r="NCI135" s="99"/>
      <c r="NCJ135" s="99"/>
      <c r="NCK135" s="99"/>
      <c r="NCL135" s="99"/>
      <c r="NCM135" s="99"/>
      <c r="NCN135" s="99"/>
      <c r="NCO135" s="99"/>
      <c r="NCP135" s="99"/>
      <c r="NCQ135" s="99"/>
      <c r="NCR135" s="99"/>
      <c r="NCS135" s="99"/>
      <c r="NCT135" s="99"/>
      <c r="NCU135" s="99"/>
      <c r="NCV135" s="99"/>
      <c r="NCW135" s="99"/>
      <c r="NCX135" s="99"/>
      <c r="NCY135" s="99"/>
      <c r="NCZ135" s="99"/>
      <c r="NDA135" s="99"/>
      <c r="NDB135" s="99"/>
      <c r="NDC135" s="99"/>
      <c r="NDD135" s="99"/>
      <c r="NDE135" s="99"/>
      <c r="NDF135" s="99"/>
      <c r="NDG135" s="99"/>
      <c r="NDH135" s="99"/>
      <c r="NDI135" s="99"/>
      <c r="NDJ135" s="99"/>
      <c r="NDK135" s="99"/>
      <c r="NDL135" s="99"/>
      <c r="NDM135" s="99"/>
      <c r="NDN135" s="99"/>
      <c r="NDO135" s="99"/>
      <c r="NDP135" s="99"/>
      <c r="NDQ135" s="99"/>
      <c r="NDR135" s="99"/>
      <c r="NDS135" s="99"/>
      <c r="NDT135" s="99"/>
      <c r="NDU135" s="99"/>
      <c r="NDV135" s="99"/>
      <c r="NDW135" s="99"/>
      <c r="NDX135" s="99"/>
      <c r="NDY135" s="99"/>
      <c r="NDZ135" s="99"/>
      <c r="NEA135" s="99"/>
      <c r="NEB135" s="99"/>
      <c r="NEC135" s="99"/>
      <c r="NED135" s="99"/>
      <c r="NEE135" s="99"/>
      <c r="NEF135" s="99"/>
      <c r="NEG135" s="99"/>
      <c r="NEH135" s="99"/>
      <c r="NEI135" s="99"/>
      <c r="NEJ135" s="99"/>
      <c r="NEK135" s="99"/>
      <c r="NEL135" s="99"/>
      <c r="NEM135" s="99"/>
      <c r="NEN135" s="99"/>
      <c r="NEO135" s="99"/>
      <c r="NEP135" s="99"/>
      <c r="NEQ135" s="99"/>
      <c r="NER135" s="99"/>
      <c r="NES135" s="99"/>
      <c r="NET135" s="99"/>
      <c r="NEU135" s="99"/>
      <c r="NEV135" s="99"/>
      <c r="NEW135" s="99"/>
      <c r="NEX135" s="99"/>
      <c r="NEY135" s="99"/>
      <c r="NEZ135" s="99"/>
      <c r="NFA135" s="99"/>
      <c r="NFB135" s="99"/>
      <c r="NFC135" s="99"/>
      <c r="NFD135" s="99"/>
      <c r="NFE135" s="99"/>
      <c r="NFF135" s="99"/>
      <c r="NFG135" s="99"/>
      <c r="NFH135" s="99"/>
      <c r="NFI135" s="99"/>
      <c r="NFJ135" s="99"/>
      <c r="NFK135" s="99"/>
      <c r="NFL135" s="99"/>
      <c r="NFM135" s="99"/>
      <c r="NFN135" s="99"/>
      <c r="NFO135" s="99"/>
      <c r="NFP135" s="99"/>
      <c r="NFQ135" s="99"/>
      <c r="NFR135" s="99"/>
      <c r="NFS135" s="99"/>
      <c r="NFT135" s="99"/>
      <c r="NFU135" s="99"/>
      <c r="NFV135" s="99"/>
      <c r="NFW135" s="99"/>
      <c r="NFX135" s="99"/>
      <c r="NFY135" s="99"/>
      <c r="NFZ135" s="99"/>
      <c r="NGA135" s="99"/>
      <c r="NGB135" s="99"/>
      <c r="NGC135" s="99"/>
      <c r="NGD135" s="99"/>
      <c r="NGE135" s="99"/>
      <c r="NGF135" s="99"/>
      <c r="NGG135" s="99"/>
      <c r="NGH135" s="99"/>
      <c r="NGI135" s="99"/>
      <c r="NGJ135" s="99"/>
      <c r="NGK135" s="99"/>
      <c r="NGL135" s="99"/>
      <c r="NGM135" s="99"/>
      <c r="NGN135" s="99"/>
      <c r="NGO135" s="99"/>
      <c r="NGP135" s="99"/>
      <c r="NGQ135" s="99"/>
      <c r="NGR135" s="99"/>
      <c r="NGS135" s="99"/>
      <c r="NGT135" s="99"/>
      <c r="NGU135" s="99"/>
      <c r="NGV135" s="99"/>
      <c r="NGW135" s="99"/>
      <c r="NGX135" s="99"/>
      <c r="NGY135" s="99"/>
      <c r="NGZ135" s="99"/>
      <c r="NHA135" s="99"/>
      <c r="NHB135" s="99"/>
      <c r="NHC135" s="99"/>
      <c r="NHD135" s="99"/>
      <c r="NHE135" s="99"/>
      <c r="NHF135" s="99"/>
      <c r="NHG135" s="99"/>
      <c r="NHH135" s="99"/>
      <c r="NHI135" s="99"/>
      <c r="NHJ135" s="99"/>
      <c r="NHK135" s="99"/>
      <c r="NHL135" s="99"/>
      <c r="NHM135" s="99"/>
      <c r="NHN135" s="99"/>
      <c r="NHO135" s="99"/>
      <c r="NHP135" s="99"/>
      <c r="NHQ135" s="99"/>
      <c r="NHR135" s="99"/>
      <c r="NHS135" s="99"/>
      <c r="NHT135" s="99"/>
      <c r="NHU135" s="99"/>
      <c r="NHV135" s="99"/>
      <c r="NHW135" s="99"/>
      <c r="NHX135" s="99"/>
      <c r="NHY135" s="99"/>
      <c r="NHZ135" s="99"/>
      <c r="NIA135" s="99"/>
      <c r="NIB135" s="99"/>
      <c r="NIC135" s="99"/>
      <c r="NID135" s="99"/>
      <c r="NIE135" s="99"/>
      <c r="NIF135" s="99"/>
      <c r="NIG135" s="99"/>
      <c r="NIH135" s="99"/>
      <c r="NII135" s="99"/>
      <c r="NIJ135" s="99"/>
      <c r="NIK135" s="99"/>
      <c r="NIL135" s="99"/>
      <c r="NIM135" s="99"/>
      <c r="NIN135" s="99"/>
      <c r="NIO135" s="99"/>
      <c r="NIP135" s="99"/>
      <c r="NIQ135" s="99"/>
      <c r="NIR135" s="99"/>
      <c r="NIS135" s="99"/>
      <c r="NIT135" s="99"/>
      <c r="NIU135" s="99"/>
      <c r="NIV135" s="99"/>
      <c r="NIW135" s="99"/>
      <c r="NIX135" s="99"/>
      <c r="NIY135" s="99"/>
      <c r="NIZ135" s="99"/>
      <c r="NJA135" s="99"/>
      <c r="NJB135" s="99"/>
      <c r="NJC135" s="99"/>
      <c r="NJD135" s="99"/>
      <c r="NJE135" s="99"/>
      <c r="NJF135" s="99"/>
      <c r="NJG135" s="99"/>
      <c r="NJH135" s="99"/>
      <c r="NJI135" s="99"/>
      <c r="NJJ135" s="99"/>
      <c r="NJK135" s="99"/>
      <c r="NJL135" s="99"/>
      <c r="NJM135" s="99"/>
      <c r="NJN135" s="99"/>
      <c r="NJO135" s="99"/>
      <c r="NJP135" s="99"/>
      <c r="NJQ135" s="99"/>
      <c r="NJR135" s="99"/>
      <c r="NJS135" s="99"/>
      <c r="NJT135" s="99"/>
      <c r="NJU135" s="99"/>
      <c r="NJV135" s="99"/>
      <c r="NJW135" s="99"/>
      <c r="NJX135" s="99"/>
      <c r="NJY135" s="99"/>
      <c r="NJZ135" s="99"/>
      <c r="NKA135" s="99"/>
      <c r="NKB135" s="99"/>
      <c r="NKC135" s="99"/>
      <c r="NKD135" s="99"/>
      <c r="NKE135" s="99"/>
      <c r="NKF135" s="99"/>
      <c r="NKG135" s="99"/>
      <c r="NKH135" s="99"/>
      <c r="NKI135" s="99"/>
      <c r="NKJ135" s="99"/>
      <c r="NKK135" s="99"/>
      <c r="NKL135" s="99"/>
      <c r="NKM135" s="99"/>
      <c r="NKN135" s="99"/>
      <c r="NKO135" s="99"/>
      <c r="NKP135" s="99"/>
      <c r="NKQ135" s="99"/>
      <c r="NKR135" s="99"/>
      <c r="NKS135" s="99"/>
      <c r="NKT135" s="99"/>
      <c r="NKU135" s="99"/>
      <c r="NKV135" s="99"/>
      <c r="NKW135" s="99"/>
      <c r="NKX135" s="99"/>
      <c r="NKY135" s="99"/>
      <c r="NKZ135" s="99"/>
      <c r="NLA135" s="99"/>
      <c r="NLB135" s="99"/>
      <c r="NLC135" s="99"/>
      <c r="NLD135" s="99"/>
      <c r="NLE135" s="99"/>
      <c r="NLF135" s="99"/>
      <c r="NLG135" s="99"/>
      <c r="NLH135" s="99"/>
      <c r="NLI135" s="99"/>
      <c r="NLJ135" s="99"/>
      <c r="NLK135" s="99"/>
      <c r="NLL135" s="99"/>
      <c r="NLM135" s="99"/>
      <c r="NLN135" s="99"/>
      <c r="NLO135" s="99"/>
      <c r="NLP135" s="99"/>
      <c r="NLQ135" s="99"/>
      <c r="NLR135" s="99"/>
      <c r="NLS135" s="99"/>
      <c r="NLT135" s="99"/>
      <c r="NLU135" s="99"/>
      <c r="NLV135" s="99"/>
      <c r="NLW135" s="99"/>
      <c r="NLX135" s="99"/>
      <c r="NLY135" s="99"/>
      <c r="NLZ135" s="99"/>
      <c r="NMA135" s="99"/>
      <c r="NMB135" s="99"/>
      <c r="NMC135" s="99"/>
      <c r="NMD135" s="99"/>
      <c r="NME135" s="99"/>
      <c r="NMF135" s="99"/>
      <c r="NMG135" s="99"/>
      <c r="NMH135" s="99"/>
      <c r="NMI135" s="99"/>
      <c r="NMJ135" s="99"/>
      <c r="NMK135" s="99"/>
      <c r="NML135" s="99"/>
      <c r="NMM135" s="99"/>
      <c r="NMN135" s="99"/>
      <c r="NMO135" s="99"/>
      <c r="NMP135" s="99"/>
      <c r="NMQ135" s="99"/>
      <c r="NMR135" s="99"/>
      <c r="NMS135" s="99"/>
      <c r="NMT135" s="99"/>
      <c r="NMU135" s="99"/>
      <c r="NMV135" s="99"/>
      <c r="NMW135" s="99"/>
      <c r="NMX135" s="99"/>
      <c r="NMY135" s="99"/>
      <c r="NMZ135" s="99"/>
      <c r="NNA135" s="99"/>
      <c r="NNB135" s="99"/>
      <c r="NNC135" s="99"/>
      <c r="NND135" s="99"/>
      <c r="NNE135" s="99"/>
      <c r="NNF135" s="99"/>
      <c r="NNG135" s="99"/>
      <c r="NNH135" s="99"/>
      <c r="NNI135" s="99"/>
      <c r="NNJ135" s="99"/>
      <c r="NNK135" s="99"/>
      <c r="NNL135" s="99"/>
      <c r="NNM135" s="99"/>
      <c r="NNN135" s="99"/>
      <c r="NNO135" s="99"/>
      <c r="NNP135" s="99"/>
      <c r="NNQ135" s="99"/>
      <c r="NNR135" s="99"/>
      <c r="NNS135" s="99"/>
      <c r="NNT135" s="99"/>
      <c r="NNU135" s="99"/>
      <c r="NNV135" s="99"/>
      <c r="NNW135" s="99"/>
      <c r="NNX135" s="99"/>
      <c r="NNY135" s="99"/>
      <c r="NNZ135" s="99"/>
      <c r="NOA135" s="99"/>
      <c r="NOB135" s="99"/>
      <c r="NOC135" s="99"/>
      <c r="NOD135" s="99"/>
      <c r="NOE135" s="99"/>
      <c r="NOF135" s="99"/>
      <c r="NOG135" s="99"/>
      <c r="NOH135" s="99"/>
      <c r="NOI135" s="99"/>
      <c r="NOJ135" s="99"/>
      <c r="NOK135" s="99"/>
      <c r="NOL135" s="99"/>
      <c r="NOM135" s="99"/>
      <c r="NON135" s="99"/>
      <c r="NOO135" s="99"/>
      <c r="NOP135" s="99"/>
      <c r="NOQ135" s="99"/>
      <c r="NOR135" s="99"/>
      <c r="NOS135" s="99"/>
      <c r="NOT135" s="99"/>
      <c r="NOU135" s="99"/>
      <c r="NOV135" s="99"/>
      <c r="NOW135" s="99"/>
      <c r="NOX135" s="99"/>
      <c r="NOY135" s="99"/>
      <c r="NOZ135" s="99"/>
      <c r="NPA135" s="99"/>
      <c r="NPB135" s="99"/>
      <c r="NPC135" s="99"/>
      <c r="NPD135" s="99"/>
      <c r="NPE135" s="99"/>
      <c r="NPF135" s="99"/>
      <c r="NPG135" s="99"/>
      <c r="NPH135" s="99"/>
      <c r="NPI135" s="99"/>
      <c r="NPJ135" s="99"/>
      <c r="NPK135" s="99"/>
      <c r="NPL135" s="99"/>
      <c r="NPM135" s="99"/>
      <c r="NPN135" s="99"/>
      <c r="NPO135" s="99"/>
      <c r="NPP135" s="99"/>
      <c r="NPQ135" s="99"/>
      <c r="NPR135" s="99"/>
      <c r="NPS135" s="99"/>
      <c r="NPT135" s="99"/>
      <c r="NPU135" s="99"/>
      <c r="NPV135" s="99"/>
      <c r="NPW135" s="99"/>
      <c r="NPX135" s="99"/>
      <c r="NPY135" s="99"/>
      <c r="NPZ135" s="99"/>
      <c r="NQA135" s="99"/>
      <c r="NQB135" s="99"/>
      <c r="NQC135" s="99"/>
      <c r="NQD135" s="99"/>
      <c r="NQE135" s="99"/>
      <c r="NQF135" s="99"/>
      <c r="NQG135" s="99"/>
      <c r="NQH135" s="99"/>
      <c r="NQI135" s="99"/>
      <c r="NQJ135" s="99"/>
      <c r="NQK135" s="99"/>
      <c r="NQL135" s="99"/>
      <c r="NQM135" s="99"/>
      <c r="NQN135" s="99"/>
      <c r="NQO135" s="99"/>
      <c r="NQP135" s="99"/>
      <c r="NQQ135" s="99"/>
      <c r="NQR135" s="99"/>
      <c r="NQS135" s="99"/>
      <c r="NQT135" s="99"/>
      <c r="NQU135" s="99"/>
      <c r="NQV135" s="99"/>
      <c r="NQW135" s="99"/>
      <c r="NQX135" s="99"/>
      <c r="NQY135" s="99"/>
      <c r="NQZ135" s="99"/>
      <c r="NRA135" s="99"/>
      <c r="NRB135" s="99"/>
      <c r="NRC135" s="99"/>
      <c r="NRD135" s="99"/>
      <c r="NRE135" s="99"/>
      <c r="NRF135" s="99"/>
      <c r="NRG135" s="99"/>
      <c r="NRH135" s="99"/>
      <c r="NRI135" s="99"/>
      <c r="NRJ135" s="99"/>
      <c r="NRK135" s="99"/>
      <c r="NRL135" s="99"/>
      <c r="NRM135" s="99"/>
      <c r="NRN135" s="99"/>
      <c r="NRO135" s="99"/>
      <c r="NRP135" s="99"/>
      <c r="NRQ135" s="99"/>
      <c r="NRR135" s="99"/>
      <c r="NRS135" s="99"/>
      <c r="NRT135" s="99"/>
      <c r="NRU135" s="99"/>
      <c r="NRV135" s="99"/>
      <c r="NRW135" s="99"/>
      <c r="NRX135" s="99"/>
      <c r="NRY135" s="99"/>
      <c r="NRZ135" s="99"/>
      <c r="NSA135" s="99"/>
      <c r="NSB135" s="99"/>
      <c r="NSC135" s="99"/>
      <c r="NSD135" s="99"/>
      <c r="NSE135" s="99"/>
      <c r="NSF135" s="99"/>
      <c r="NSG135" s="99"/>
      <c r="NSH135" s="99"/>
      <c r="NSI135" s="99"/>
      <c r="NSJ135" s="99"/>
      <c r="NSK135" s="99"/>
      <c r="NSL135" s="99"/>
      <c r="NSM135" s="99"/>
      <c r="NSN135" s="99"/>
      <c r="NSO135" s="99"/>
      <c r="NSP135" s="99"/>
      <c r="NSQ135" s="99"/>
      <c r="NSR135" s="99"/>
      <c r="NSS135" s="99"/>
      <c r="NST135" s="99"/>
      <c r="NSU135" s="99"/>
      <c r="NSV135" s="99"/>
      <c r="NSW135" s="99"/>
      <c r="NSX135" s="99"/>
      <c r="NSY135" s="99"/>
      <c r="NSZ135" s="99"/>
      <c r="NTA135" s="99"/>
      <c r="NTB135" s="99"/>
      <c r="NTC135" s="99"/>
      <c r="NTD135" s="99"/>
      <c r="NTE135" s="99"/>
      <c r="NTF135" s="99"/>
      <c r="NTG135" s="99"/>
      <c r="NTH135" s="99"/>
      <c r="NTI135" s="99"/>
      <c r="NTJ135" s="99"/>
      <c r="NTK135" s="99"/>
      <c r="NTL135" s="99"/>
      <c r="NTM135" s="99"/>
      <c r="NTN135" s="99"/>
      <c r="NTO135" s="99"/>
      <c r="NTP135" s="99"/>
      <c r="NTQ135" s="99"/>
      <c r="NTR135" s="99"/>
      <c r="NTS135" s="99"/>
      <c r="NTT135" s="99"/>
      <c r="NTU135" s="99"/>
      <c r="NTV135" s="99"/>
      <c r="NTW135" s="99"/>
      <c r="NTX135" s="99"/>
      <c r="NTY135" s="99"/>
      <c r="NTZ135" s="99"/>
      <c r="NUA135" s="99"/>
      <c r="NUB135" s="99"/>
      <c r="NUC135" s="99"/>
      <c r="NUD135" s="99"/>
      <c r="NUE135" s="99"/>
      <c r="NUF135" s="99"/>
      <c r="NUG135" s="99"/>
      <c r="NUH135" s="99"/>
      <c r="NUI135" s="99"/>
      <c r="NUJ135" s="99"/>
      <c r="NUK135" s="99"/>
      <c r="NUL135" s="99"/>
      <c r="NUM135" s="99"/>
      <c r="NUN135" s="99"/>
      <c r="NUO135" s="99"/>
      <c r="NUP135" s="99"/>
      <c r="NUQ135" s="99"/>
      <c r="NUR135" s="99"/>
      <c r="NUS135" s="99"/>
      <c r="NUT135" s="99"/>
      <c r="NUU135" s="99"/>
      <c r="NUV135" s="99"/>
      <c r="NUW135" s="99"/>
      <c r="NUX135" s="99"/>
      <c r="NUY135" s="99"/>
      <c r="NUZ135" s="99"/>
      <c r="NVA135" s="99"/>
      <c r="NVB135" s="99"/>
      <c r="NVC135" s="99"/>
      <c r="NVD135" s="99"/>
      <c r="NVE135" s="99"/>
      <c r="NVF135" s="99"/>
      <c r="NVG135" s="99"/>
      <c r="NVH135" s="99"/>
      <c r="NVI135" s="99"/>
      <c r="NVJ135" s="99"/>
      <c r="NVK135" s="99"/>
      <c r="NVL135" s="99"/>
      <c r="NVM135" s="99"/>
      <c r="NVN135" s="99"/>
      <c r="NVO135" s="99"/>
      <c r="NVP135" s="99"/>
      <c r="NVQ135" s="99"/>
      <c r="NVR135" s="99"/>
      <c r="NVS135" s="99"/>
      <c r="NVT135" s="99"/>
      <c r="NVU135" s="99"/>
      <c r="NVV135" s="99"/>
      <c r="NVW135" s="99"/>
      <c r="NVX135" s="99"/>
      <c r="NVY135" s="99"/>
      <c r="NVZ135" s="99"/>
      <c r="NWA135" s="99"/>
      <c r="NWB135" s="99"/>
      <c r="NWC135" s="99"/>
      <c r="NWD135" s="99"/>
      <c r="NWE135" s="99"/>
      <c r="NWF135" s="99"/>
      <c r="NWG135" s="99"/>
      <c r="NWH135" s="99"/>
      <c r="NWI135" s="99"/>
      <c r="NWJ135" s="99"/>
      <c r="NWK135" s="99"/>
      <c r="NWL135" s="99"/>
      <c r="NWM135" s="99"/>
      <c r="NWN135" s="99"/>
      <c r="NWO135" s="99"/>
      <c r="NWP135" s="99"/>
      <c r="NWQ135" s="99"/>
      <c r="NWR135" s="99"/>
      <c r="NWS135" s="99"/>
      <c r="NWT135" s="99"/>
      <c r="NWU135" s="99"/>
      <c r="NWV135" s="99"/>
      <c r="NWW135" s="99"/>
      <c r="NWX135" s="99"/>
      <c r="NWY135" s="99"/>
      <c r="NWZ135" s="99"/>
      <c r="NXA135" s="99"/>
      <c r="NXB135" s="99"/>
      <c r="NXC135" s="99"/>
      <c r="NXD135" s="99"/>
      <c r="NXE135" s="99"/>
      <c r="NXF135" s="99"/>
      <c r="NXG135" s="99"/>
      <c r="NXH135" s="99"/>
      <c r="NXI135" s="99"/>
      <c r="NXJ135" s="99"/>
      <c r="NXK135" s="99"/>
      <c r="NXL135" s="99"/>
      <c r="NXM135" s="99"/>
      <c r="NXN135" s="99"/>
      <c r="NXO135" s="99"/>
      <c r="NXP135" s="99"/>
      <c r="NXQ135" s="99"/>
      <c r="NXR135" s="99"/>
      <c r="NXS135" s="99"/>
      <c r="NXT135" s="99"/>
      <c r="NXU135" s="99"/>
      <c r="NXV135" s="99"/>
      <c r="NXW135" s="99"/>
      <c r="NXX135" s="99"/>
      <c r="NXY135" s="99"/>
      <c r="NXZ135" s="99"/>
      <c r="NYA135" s="99"/>
      <c r="NYB135" s="99"/>
      <c r="NYC135" s="99"/>
      <c r="NYD135" s="99"/>
      <c r="NYE135" s="99"/>
      <c r="NYF135" s="99"/>
      <c r="NYG135" s="99"/>
      <c r="NYH135" s="99"/>
      <c r="NYI135" s="99"/>
      <c r="NYJ135" s="99"/>
      <c r="NYK135" s="99"/>
      <c r="NYL135" s="99"/>
      <c r="NYM135" s="99"/>
      <c r="NYN135" s="99"/>
      <c r="NYO135" s="99"/>
      <c r="NYP135" s="99"/>
      <c r="NYQ135" s="99"/>
      <c r="NYR135" s="99"/>
      <c r="NYS135" s="99"/>
      <c r="NYT135" s="99"/>
      <c r="NYU135" s="99"/>
      <c r="NYV135" s="99"/>
      <c r="NYW135" s="99"/>
      <c r="NYX135" s="99"/>
      <c r="NYY135" s="99"/>
      <c r="NYZ135" s="99"/>
      <c r="NZA135" s="99"/>
      <c r="NZB135" s="99"/>
      <c r="NZC135" s="99"/>
      <c r="NZD135" s="99"/>
      <c r="NZE135" s="99"/>
      <c r="NZF135" s="99"/>
      <c r="NZG135" s="99"/>
      <c r="NZH135" s="99"/>
      <c r="NZI135" s="99"/>
      <c r="NZJ135" s="99"/>
      <c r="NZK135" s="99"/>
      <c r="NZL135" s="99"/>
      <c r="NZM135" s="99"/>
      <c r="NZN135" s="99"/>
      <c r="NZO135" s="99"/>
      <c r="NZP135" s="99"/>
      <c r="NZQ135" s="99"/>
      <c r="NZR135" s="99"/>
      <c r="NZS135" s="99"/>
      <c r="NZT135" s="99"/>
      <c r="NZU135" s="99"/>
      <c r="NZV135" s="99"/>
      <c r="NZW135" s="99"/>
      <c r="NZX135" s="99"/>
      <c r="NZY135" s="99"/>
      <c r="NZZ135" s="99"/>
      <c r="OAA135" s="99"/>
      <c r="OAB135" s="99"/>
      <c r="OAC135" s="99"/>
      <c r="OAD135" s="99"/>
      <c r="OAE135" s="99"/>
      <c r="OAF135" s="99"/>
      <c r="OAG135" s="99"/>
      <c r="OAH135" s="99"/>
      <c r="OAI135" s="99"/>
      <c r="OAJ135" s="99"/>
      <c r="OAK135" s="99"/>
      <c r="OAL135" s="99"/>
      <c r="OAM135" s="99"/>
      <c r="OAN135" s="99"/>
      <c r="OAO135" s="99"/>
      <c r="OAP135" s="99"/>
      <c r="OAQ135" s="99"/>
      <c r="OAR135" s="99"/>
      <c r="OAS135" s="99"/>
      <c r="OAT135" s="99"/>
      <c r="OAU135" s="99"/>
      <c r="OAV135" s="99"/>
      <c r="OAW135" s="99"/>
      <c r="OAX135" s="99"/>
      <c r="OAY135" s="99"/>
      <c r="OAZ135" s="99"/>
      <c r="OBA135" s="99"/>
      <c r="OBB135" s="99"/>
      <c r="OBC135" s="99"/>
      <c r="OBD135" s="99"/>
      <c r="OBE135" s="99"/>
      <c r="OBF135" s="99"/>
      <c r="OBG135" s="99"/>
      <c r="OBH135" s="99"/>
      <c r="OBI135" s="99"/>
      <c r="OBJ135" s="99"/>
      <c r="OBK135" s="99"/>
      <c r="OBL135" s="99"/>
      <c r="OBM135" s="99"/>
      <c r="OBN135" s="99"/>
      <c r="OBO135" s="99"/>
      <c r="OBP135" s="99"/>
      <c r="OBQ135" s="99"/>
      <c r="OBR135" s="99"/>
      <c r="OBS135" s="99"/>
      <c r="OBT135" s="99"/>
      <c r="OBU135" s="99"/>
      <c r="OBV135" s="99"/>
      <c r="OBW135" s="99"/>
      <c r="OBX135" s="99"/>
      <c r="OBY135" s="99"/>
      <c r="OBZ135" s="99"/>
      <c r="OCA135" s="99"/>
      <c r="OCB135" s="99"/>
      <c r="OCC135" s="99"/>
      <c r="OCD135" s="99"/>
      <c r="OCE135" s="99"/>
      <c r="OCF135" s="99"/>
      <c r="OCG135" s="99"/>
      <c r="OCH135" s="99"/>
      <c r="OCI135" s="99"/>
      <c r="OCJ135" s="99"/>
      <c r="OCK135" s="99"/>
      <c r="OCL135" s="99"/>
      <c r="OCM135" s="99"/>
      <c r="OCN135" s="99"/>
      <c r="OCO135" s="99"/>
      <c r="OCP135" s="99"/>
      <c r="OCQ135" s="99"/>
      <c r="OCR135" s="99"/>
      <c r="OCS135" s="99"/>
      <c r="OCT135" s="99"/>
      <c r="OCU135" s="99"/>
      <c r="OCV135" s="99"/>
      <c r="OCW135" s="99"/>
      <c r="OCX135" s="99"/>
      <c r="OCY135" s="99"/>
      <c r="OCZ135" s="99"/>
      <c r="ODA135" s="99"/>
      <c r="ODB135" s="99"/>
      <c r="ODC135" s="99"/>
      <c r="ODD135" s="99"/>
      <c r="ODE135" s="99"/>
      <c r="ODF135" s="99"/>
      <c r="ODG135" s="99"/>
      <c r="ODH135" s="99"/>
      <c r="ODI135" s="99"/>
      <c r="ODJ135" s="99"/>
      <c r="ODK135" s="99"/>
      <c r="ODL135" s="99"/>
      <c r="ODM135" s="99"/>
      <c r="ODN135" s="99"/>
      <c r="ODO135" s="99"/>
      <c r="ODP135" s="99"/>
      <c r="ODQ135" s="99"/>
      <c r="ODR135" s="99"/>
      <c r="ODS135" s="99"/>
      <c r="ODT135" s="99"/>
      <c r="ODU135" s="99"/>
      <c r="ODV135" s="99"/>
      <c r="ODW135" s="99"/>
      <c r="ODX135" s="99"/>
      <c r="ODY135" s="99"/>
      <c r="ODZ135" s="99"/>
      <c r="OEA135" s="99"/>
      <c r="OEB135" s="99"/>
      <c r="OEC135" s="99"/>
      <c r="OED135" s="99"/>
      <c r="OEE135" s="99"/>
      <c r="OEF135" s="99"/>
      <c r="OEG135" s="99"/>
      <c r="OEH135" s="99"/>
      <c r="OEI135" s="99"/>
      <c r="OEJ135" s="99"/>
      <c r="OEK135" s="99"/>
      <c r="OEL135" s="99"/>
      <c r="OEM135" s="99"/>
      <c r="OEN135" s="99"/>
      <c r="OEO135" s="99"/>
      <c r="OEP135" s="99"/>
      <c r="OEQ135" s="99"/>
      <c r="OER135" s="99"/>
      <c r="OES135" s="99"/>
      <c r="OET135" s="99"/>
      <c r="OEU135" s="99"/>
      <c r="OEV135" s="99"/>
      <c r="OEW135" s="99"/>
      <c r="OEX135" s="99"/>
      <c r="OEY135" s="99"/>
      <c r="OEZ135" s="99"/>
      <c r="OFA135" s="99"/>
      <c r="OFB135" s="99"/>
      <c r="OFC135" s="99"/>
      <c r="OFD135" s="99"/>
      <c r="OFE135" s="99"/>
      <c r="OFF135" s="99"/>
      <c r="OFG135" s="99"/>
      <c r="OFH135" s="99"/>
      <c r="OFI135" s="99"/>
      <c r="OFJ135" s="99"/>
      <c r="OFK135" s="99"/>
      <c r="OFL135" s="99"/>
      <c r="OFM135" s="99"/>
      <c r="OFN135" s="99"/>
      <c r="OFO135" s="99"/>
      <c r="OFP135" s="99"/>
      <c r="OFQ135" s="99"/>
      <c r="OFR135" s="99"/>
      <c r="OFS135" s="99"/>
      <c r="OFT135" s="99"/>
      <c r="OFU135" s="99"/>
      <c r="OFV135" s="99"/>
      <c r="OFW135" s="99"/>
      <c r="OFX135" s="99"/>
      <c r="OFY135" s="99"/>
      <c r="OFZ135" s="99"/>
      <c r="OGA135" s="99"/>
      <c r="OGB135" s="99"/>
      <c r="OGC135" s="99"/>
      <c r="OGD135" s="99"/>
      <c r="OGE135" s="99"/>
      <c r="OGF135" s="99"/>
      <c r="OGG135" s="99"/>
      <c r="OGH135" s="99"/>
      <c r="OGI135" s="99"/>
      <c r="OGJ135" s="99"/>
      <c r="OGK135" s="99"/>
      <c r="OGL135" s="99"/>
      <c r="OGM135" s="99"/>
      <c r="OGN135" s="99"/>
      <c r="OGO135" s="99"/>
      <c r="OGP135" s="99"/>
      <c r="OGQ135" s="99"/>
      <c r="OGR135" s="99"/>
      <c r="OGS135" s="99"/>
      <c r="OGT135" s="99"/>
      <c r="OGU135" s="99"/>
      <c r="OGV135" s="99"/>
      <c r="OGW135" s="99"/>
      <c r="OGX135" s="99"/>
      <c r="OGY135" s="99"/>
      <c r="OGZ135" s="99"/>
      <c r="OHA135" s="99"/>
      <c r="OHB135" s="99"/>
      <c r="OHC135" s="99"/>
      <c r="OHD135" s="99"/>
      <c r="OHE135" s="99"/>
      <c r="OHF135" s="99"/>
      <c r="OHG135" s="99"/>
      <c r="OHH135" s="99"/>
      <c r="OHI135" s="99"/>
      <c r="OHJ135" s="99"/>
      <c r="OHK135" s="99"/>
      <c r="OHL135" s="99"/>
      <c r="OHM135" s="99"/>
      <c r="OHN135" s="99"/>
      <c r="OHO135" s="99"/>
      <c r="OHP135" s="99"/>
      <c r="OHQ135" s="99"/>
      <c r="OHR135" s="99"/>
      <c r="OHS135" s="99"/>
      <c r="OHT135" s="99"/>
      <c r="OHU135" s="99"/>
      <c r="OHV135" s="99"/>
      <c r="OHW135" s="99"/>
      <c r="OHX135" s="99"/>
      <c r="OHY135" s="99"/>
      <c r="OHZ135" s="99"/>
      <c r="OIA135" s="99"/>
      <c r="OIB135" s="99"/>
      <c r="OIC135" s="99"/>
      <c r="OID135" s="99"/>
      <c r="OIE135" s="99"/>
      <c r="OIF135" s="99"/>
      <c r="OIG135" s="99"/>
      <c r="OIH135" s="99"/>
      <c r="OII135" s="99"/>
      <c r="OIJ135" s="99"/>
      <c r="OIK135" s="99"/>
      <c r="OIL135" s="99"/>
      <c r="OIM135" s="99"/>
      <c r="OIN135" s="99"/>
      <c r="OIO135" s="99"/>
      <c r="OIP135" s="99"/>
      <c r="OIQ135" s="99"/>
      <c r="OIR135" s="99"/>
      <c r="OIS135" s="99"/>
      <c r="OIT135" s="99"/>
      <c r="OIU135" s="99"/>
      <c r="OIV135" s="99"/>
      <c r="OIW135" s="99"/>
      <c r="OIX135" s="99"/>
      <c r="OIY135" s="99"/>
      <c r="OIZ135" s="99"/>
      <c r="OJA135" s="99"/>
      <c r="OJB135" s="99"/>
      <c r="OJC135" s="99"/>
      <c r="OJD135" s="99"/>
      <c r="OJE135" s="99"/>
      <c r="OJF135" s="99"/>
      <c r="OJG135" s="99"/>
      <c r="OJH135" s="99"/>
      <c r="OJI135" s="99"/>
      <c r="OJJ135" s="99"/>
      <c r="OJK135" s="99"/>
      <c r="OJL135" s="99"/>
      <c r="OJM135" s="99"/>
      <c r="OJN135" s="99"/>
      <c r="OJO135" s="99"/>
      <c r="OJP135" s="99"/>
      <c r="OJQ135" s="99"/>
      <c r="OJR135" s="99"/>
      <c r="OJS135" s="99"/>
      <c r="OJT135" s="99"/>
      <c r="OJU135" s="99"/>
      <c r="OJV135" s="99"/>
      <c r="OJW135" s="99"/>
      <c r="OJX135" s="99"/>
      <c r="OJY135" s="99"/>
      <c r="OJZ135" s="99"/>
      <c r="OKA135" s="99"/>
      <c r="OKB135" s="99"/>
      <c r="OKC135" s="99"/>
      <c r="OKD135" s="99"/>
      <c r="OKE135" s="99"/>
      <c r="OKF135" s="99"/>
      <c r="OKG135" s="99"/>
      <c r="OKH135" s="99"/>
      <c r="OKI135" s="99"/>
      <c r="OKJ135" s="99"/>
      <c r="OKK135" s="99"/>
      <c r="OKL135" s="99"/>
      <c r="OKM135" s="99"/>
      <c r="OKN135" s="99"/>
      <c r="OKO135" s="99"/>
      <c r="OKP135" s="99"/>
      <c r="OKQ135" s="99"/>
      <c r="OKR135" s="99"/>
      <c r="OKS135" s="99"/>
      <c r="OKT135" s="99"/>
      <c r="OKU135" s="99"/>
      <c r="OKV135" s="99"/>
      <c r="OKW135" s="99"/>
      <c r="OKX135" s="99"/>
      <c r="OKY135" s="99"/>
      <c r="OKZ135" s="99"/>
      <c r="OLA135" s="99"/>
      <c r="OLB135" s="99"/>
      <c r="OLC135" s="99"/>
      <c r="OLD135" s="99"/>
      <c r="OLE135" s="99"/>
      <c r="OLF135" s="99"/>
      <c r="OLG135" s="99"/>
      <c r="OLH135" s="99"/>
      <c r="OLI135" s="99"/>
      <c r="OLJ135" s="99"/>
      <c r="OLK135" s="99"/>
      <c r="OLL135" s="99"/>
      <c r="OLM135" s="99"/>
      <c r="OLN135" s="99"/>
      <c r="OLO135" s="99"/>
      <c r="OLP135" s="99"/>
      <c r="OLQ135" s="99"/>
      <c r="OLR135" s="99"/>
      <c r="OLS135" s="99"/>
      <c r="OLT135" s="99"/>
      <c r="OLU135" s="99"/>
      <c r="OLV135" s="99"/>
      <c r="OLW135" s="99"/>
      <c r="OLX135" s="99"/>
      <c r="OLY135" s="99"/>
      <c r="OLZ135" s="99"/>
      <c r="OMA135" s="99"/>
      <c r="OMB135" s="99"/>
      <c r="OMC135" s="99"/>
      <c r="OMD135" s="99"/>
      <c r="OME135" s="99"/>
      <c r="OMF135" s="99"/>
      <c r="OMG135" s="99"/>
      <c r="OMH135" s="99"/>
      <c r="OMI135" s="99"/>
      <c r="OMJ135" s="99"/>
      <c r="OMK135" s="99"/>
      <c r="OML135" s="99"/>
      <c r="OMM135" s="99"/>
      <c r="OMN135" s="99"/>
      <c r="OMO135" s="99"/>
      <c r="OMP135" s="99"/>
      <c r="OMQ135" s="99"/>
      <c r="OMR135" s="99"/>
      <c r="OMS135" s="99"/>
      <c r="OMT135" s="99"/>
      <c r="OMU135" s="99"/>
      <c r="OMV135" s="99"/>
      <c r="OMW135" s="99"/>
      <c r="OMX135" s="99"/>
      <c r="OMY135" s="99"/>
      <c r="OMZ135" s="99"/>
      <c r="ONA135" s="99"/>
      <c r="ONB135" s="99"/>
      <c r="ONC135" s="99"/>
      <c r="OND135" s="99"/>
      <c r="ONE135" s="99"/>
      <c r="ONF135" s="99"/>
      <c r="ONG135" s="99"/>
      <c r="ONH135" s="99"/>
      <c r="ONI135" s="99"/>
      <c r="ONJ135" s="99"/>
      <c r="ONK135" s="99"/>
      <c r="ONL135" s="99"/>
      <c r="ONM135" s="99"/>
      <c r="ONN135" s="99"/>
      <c r="ONO135" s="99"/>
      <c r="ONP135" s="99"/>
      <c r="ONQ135" s="99"/>
      <c r="ONR135" s="99"/>
      <c r="ONS135" s="99"/>
      <c r="ONT135" s="99"/>
      <c r="ONU135" s="99"/>
      <c r="ONV135" s="99"/>
      <c r="ONW135" s="99"/>
      <c r="ONX135" s="99"/>
      <c r="ONY135" s="99"/>
      <c r="ONZ135" s="99"/>
      <c r="OOA135" s="99"/>
      <c r="OOB135" s="99"/>
      <c r="OOC135" s="99"/>
      <c r="OOD135" s="99"/>
      <c r="OOE135" s="99"/>
      <c r="OOF135" s="99"/>
      <c r="OOG135" s="99"/>
      <c r="OOH135" s="99"/>
      <c r="OOI135" s="99"/>
      <c r="OOJ135" s="99"/>
      <c r="OOK135" s="99"/>
      <c r="OOL135" s="99"/>
      <c r="OOM135" s="99"/>
      <c r="OON135" s="99"/>
      <c r="OOO135" s="99"/>
      <c r="OOP135" s="99"/>
      <c r="OOQ135" s="99"/>
      <c r="OOR135" s="99"/>
      <c r="OOS135" s="99"/>
      <c r="OOT135" s="99"/>
      <c r="OOU135" s="99"/>
      <c r="OOV135" s="99"/>
      <c r="OOW135" s="99"/>
      <c r="OOX135" s="99"/>
      <c r="OOY135" s="99"/>
      <c r="OOZ135" s="99"/>
      <c r="OPA135" s="99"/>
      <c r="OPB135" s="99"/>
      <c r="OPC135" s="99"/>
      <c r="OPD135" s="99"/>
      <c r="OPE135" s="99"/>
      <c r="OPF135" s="99"/>
      <c r="OPG135" s="99"/>
      <c r="OPH135" s="99"/>
      <c r="OPI135" s="99"/>
      <c r="OPJ135" s="99"/>
      <c r="OPK135" s="99"/>
      <c r="OPL135" s="99"/>
      <c r="OPM135" s="99"/>
      <c r="OPN135" s="99"/>
      <c r="OPO135" s="99"/>
      <c r="OPP135" s="99"/>
      <c r="OPQ135" s="99"/>
      <c r="OPR135" s="99"/>
      <c r="OPS135" s="99"/>
      <c r="OPT135" s="99"/>
      <c r="OPU135" s="99"/>
      <c r="OPV135" s="99"/>
      <c r="OPW135" s="99"/>
      <c r="OPX135" s="99"/>
      <c r="OPY135" s="99"/>
      <c r="OPZ135" s="99"/>
      <c r="OQA135" s="99"/>
      <c r="OQB135" s="99"/>
      <c r="OQC135" s="99"/>
      <c r="OQD135" s="99"/>
      <c r="OQE135" s="99"/>
      <c r="OQF135" s="99"/>
      <c r="OQG135" s="99"/>
      <c r="OQH135" s="99"/>
      <c r="OQI135" s="99"/>
      <c r="OQJ135" s="99"/>
      <c r="OQK135" s="99"/>
      <c r="OQL135" s="99"/>
      <c r="OQM135" s="99"/>
      <c r="OQN135" s="99"/>
      <c r="OQO135" s="99"/>
      <c r="OQP135" s="99"/>
      <c r="OQQ135" s="99"/>
      <c r="OQR135" s="99"/>
      <c r="OQS135" s="99"/>
      <c r="OQT135" s="99"/>
      <c r="OQU135" s="99"/>
      <c r="OQV135" s="99"/>
      <c r="OQW135" s="99"/>
      <c r="OQX135" s="99"/>
      <c r="OQY135" s="99"/>
      <c r="OQZ135" s="99"/>
      <c r="ORA135" s="99"/>
      <c r="ORB135" s="99"/>
      <c r="ORC135" s="99"/>
      <c r="ORD135" s="99"/>
      <c r="ORE135" s="99"/>
      <c r="ORF135" s="99"/>
      <c r="ORG135" s="99"/>
      <c r="ORH135" s="99"/>
      <c r="ORI135" s="99"/>
      <c r="ORJ135" s="99"/>
      <c r="ORK135" s="99"/>
      <c r="ORL135" s="99"/>
      <c r="ORM135" s="99"/>
      <c r="ORN135" s="99"/>
      <c r="ORO135" s="99"/>
      <c r="ORP135" s="99"/>
      <c r="ORQ135" s="99"/>
      <c r="ORR135" s="99"/>
      <c r="ORS135" s="99"/>
      <c r="ORT135" s="99"/>
      <c r="ORU135" s="99"/>
      <c r="ORV135" s="99"/>
      <c r="ORW135" s="99"/>
      <c r="ORX135" s="99"/>
      <c r="ORY135" s="99"/>
      <c r="ORZ135" s="99"/>
      <c r="OSA135" s="99"/>
      <c r="OSB135" s="99"/>
      <c r="OSC135" s="99"/>
      <c r="OSD135" s="99"/>
      <c r="OSE135" s="99"/>
      <c r="OSF135" s="99"/>
      <c r="OSG135" s="99"/>
      <c r="OSH135" s="99"/>
      <c r="OSI135" s="99"/>
      <c r="OSJ135" s="99"/>
      <c r="OSK135" s="99"/>
      <c r="OSL135" s="99"/>
      <c r="OSM135" s="99"/>
      <c r="OSN135" s="99"/>
      <c r="OSO135" s="99"/>
      <c r="OSP135" s="99"/>
      <c r="OSQ135" s="99"/>
      <c r="OSR135" s="99"/>
      <c r="OSS135" s="99"/>
      <c r="OST135" s="99"/>
      <c r="OSU135" s="99"/>
      <c r="OSV135" s="99"/>
      <c r="OSW135" s="99"/>
      <c r="OSX135" s="99"/>
      <c r="OSY135" s="99"/>
      <c r="OSZ135" s="99"/>
      <c r="OTA135" s="99"/>
      <c r="OTB135" s="99"/>
      <c r="OTC135" s="99"/>
      <c r="OTD135" s="99"/>
      <c r="OTE135" s="99"/>
      <c r="OTF135" s="99"/>
      <c r="OTG135" s="99"/>
      <c r="OTH135" s="99"/>
      <c r="OTI135" s="99"/>
      <c r="OTJ135" s="99"/>
      <c r="OTK135" s="99"/>
      <c r="OTL135" s="99"/>
      <c r="OTM135" s="99"/>
      <c r="OTN135" s="99"/>
      <c r="OTO135" s="99"/>
      <c r="OTP135" s="99"/>
      <c r="OTQ135" s="99"/>
      <c r="OTR135" s="99"/>
      <c r="OTS135" s="99"/>
      <c r="OTT135" s="99"/>
      <c r="OTU135" s="99"/>
      <c r="OTV135" s="99"/>
      <c r="OTW135" s="99"/>
      <c r="OTX135" s="99"/>
      <c r="OTY135" s="99"/>
      <c r="OTZ135" s="99"/>
      <c r="OUA135" s="99"/>
      <c r="OUB135" s="99"/>
      <c r="OUC135" s="99"/>
      <c r="OUD135" s="99"/>
      <c r="OUE135" s="99"/>
      <c r="OUF135" s="99"/>
      <c r="OUG135" s="99"/>
      <c r="OUH135" s="99"/>
      <c r="OUI135" s="99"/>
      <c r="OUJ135" s="99"/>
      <c r="OUK135" s="99"/>
      <c r="OUL135" s="99"/>
      <c r="OUM135" s="99"/>
      <c r="OUN135" s="99"/>
      <c r="OUO135" s="99"/>
      <c r="OUP135" s="99"/>
      <c r="OUQ135" s="99"/>
      <c r="OUR135" s="99"/>
      <c r="OUS135" s="99"/>
      <c r="OUT135" s="99"/>
      <c r="OUU135" s="99"/>
      <c r="OUV135" s="99"/>
      <c r="OUW135" s="99"/>
      <c r="OUX135" s="99"/>
      <c r="OUY135" s="99"/>
      <c r="OUZ135" s="99"/>
      <c r="OVA135" s="99"/>
      <c r="OVB135" s="99"/>
      <c r="OVC135" s="99"/>
      <c r="OVD135" s="99"/>
      <c r="OVE135" s="99"/>
      <c r="OVF135" s="99"/>
      <c r="OVG135" s="99"/>
      <c r="OVH135" s="99"/>
      <c r="OVI135" s="99"/>
      <c r="OVJ135" s="99"/>
      <c r="OVK135" s="99"/>
      <c r="OVL135" s="99"/>
      <c r="OVM135" s="99"/>
      <c r="OVN135" s="99"/>
      <c r="OVO135" s="99"/>
      <c r="OVP135" s="99"/>
      <c r="OVQ135" s="99"/>
      <c r="OVR135" s="99"/>
      <c r="OVS135" s="99"/>
      <c r="OVT135" s="99"/>
      <c r="OVU135" s="99"/>
      <c r="OVV135" s="99"/>
      <c r="OVW135" s="99"/>
      <c r="OVX135" s="99"/>
      <c r="OVY135" s="99"/>
      <c r="OVZ135" s="99"/>
      <c r="OWA135" s="99"/>
      <c r="OWB135" s="99"/>
      <c r="OWC135" s="99"/>
      <c r="OWD135" s="99"/>
      <c r="OWE135" s="99"/>
      <c r="OWF135" s="99"/>
      <c r="OWG135" s="99"/>
      <c r="OWH135" s="99"/>
      <c r="OWI135" s="99"/>
      <c r="OWJ135" s="99"/>
      <c r="OWK135" s="99"/>
      <c r="OWL135" s="99"/>
      <c r="OWM135" s="99"/>
      <c r="OWN135" s="99"/>
      <c r="OWO135" s="99"/>
      <c r="OWP135" s="99"/>
      <c r="OWQ135" s="99"/>
      <c r="OWR135" s="99"/>
      <c r="OWS135" s="99"/>
      <c r="OWT135" s="99"/>
      <c r="OWU135" s="99"/>
      <c r="OWV135" s="99"/>
      <c r="OWW135" s="99"/>
      <c r="OWX135" s="99"/>
      <c r="OWY135" s="99"/>
      <c r="OWZ135" s="99"/>
      <c r="OXA135" s="99"/>
      <c r="OXB135" s="99"/>
      <c r="OXC135" s="99"/>
      <c r="OXD135" s="99"/>
      <c r="OXE135" s="99"/>
      <c r="OXF135" s="99"/>
      <c r="OXG135" s="99"/>
      <c r="OXH135" s="99"/>
      <c r="OXI135" s="99"/>
      <c r="OXJ135" s="99"/>
      <c r="OXK135" s="99"/>
      <c r="OXL135" s="99"/>
      <c r="OXM135" s="99"/>
      <c r="OXN135" s="99"/>
      <c r="OXO135" s="99"/>
      <c r="OXP135" s="99"/>
      <c r="OXQ135" s="99"/>
      <c r="OXR135" s="99"/>
      <c r="OXS135" s="99"/>
      <c r="OXT135" s="99"/>
      <c r="OXU135" s="99"/>
      <c r="OXV135" s="99"/>
      <c r="OXW135" s="99"/>
      <c r="OXX135" s="99"/>
      <c r="OXY135" s="99"/>
      <c r="OXZ135" s="99"/>
      <c r="OYA135" s="99"/>
      <c r="OYB135" s="99"/>
      <c r="OYC135" s="99"/>
      <c r="OYD135" s="99"/>
      <c r="OYE135" s="99"/>
      <c r="OYF135" s="99"/>
      <c r="OYG135" s="99"/>
      <c r="OYH135" s="99"/>
      <c r="OYI135" s="99"/>
      <c r="OYJ135" s="99"/>
      <c r="OYK135" s="99"/>
      <c r="OYL135" s="99"/>
      <c r="OYM135" s="99"/>
      <c r="OYN135" s="99"/>
      <c r="OYO135" s="99"/>
      <c r="OYP135" s="99"/>
      <c r="OYQ135" s="99"/>
      <c r="OYR135" s="99"/>
      <c r="OYS135" s="99"/>
      <c r="OYT135" s="99"/>
      <c r="OYU135" s="99"/>
      <c r="OYV135" s="99"/>
      <c r="OYW135" s="99"/>
      <c r="OYX135" s="99"/>
      <c r="OYY135" s="99"/>
      <c r="OYZ135" s="99"/>
      <c r="OZA135" s="99"/>
      <c r="OZB135" s="99"/>
      <c r="OZC135" s="99"/>
      <c r="OZD135" s="99"/>
      <c r="OZE135" s="99"/>
      <c r="OZF135" s="99"/>
      <c r="OZG135" s="99"/>
      <c r="OZH135" s="99"/>
      <c r="OZI135" s="99"/>
      <c r="OZJ135" s="99"/>
      <c r="OZK135" s="99"/>
      <c r="OZL135" s="99"/>
      <c r="OZM135" s="99"/>
      <c r="OZN135" s="99"/>
      <c r="OZO135" s="99"/>
      <c r="OZP135" s="99"/>
      <c r="OZQ135" s="99"/>
      <c r="OZR135" s="99"/>
      <c r="OZS135" s="99"/>
      <c r="OZT135" s="99"/>
      <c r="OZU135" s="99"/>
      <c r="OZV135" s="99"/>
      <c r="OZW135" s="99"/>
      <c r="OZX135" s="99"/>
      <c r="OZY135" s="99"/>
      <c r="OZZ135" s="99"/>
      <c r="PAA135" s="99"/>
      <c r="PAB135" s="99"/>
      <c r="PAC135" s="99"/>
      <c r="PAD135" s="99"/>
      <c r="PAE135" s="99"/>
      <c r="PAF135" s="99"/>
      <c r="PAG135" s="99"/>
      <c r="PAH135" s="99"/>
      <c r="PAI135" s="99"/>
      <c r="PAJ135" s="99"/>
      <c r="PAK135" s="99"/>
      <c r="PAL135" s="99"/>
      <c r="PAM135" s="99"/>
      <c r="PAN135" s="99"/>
      <c r="PAO135" s="99"/>
      <c r="PAP135" s="99"/>
      <c r="PAQ135" s="99"/>
      <c r="PAR135" s="99"/>
      <c r="PAS135" s="99"/>
      <c r="PAT135" s="99"/>
      <c r="PAU135" s="99"/>
      <c r="PAV135" s="99"/>
      <c r="PAW135" s="99"/>
      <c r="PAX135" s="99"/>
      <c r="PAY135" s="99"/>
      <c r="PAZ135" s="99"/>
      <c r="PBA135" s="99"/>
      <c r="PBB135" s="99"/>
      <c r="PBC135" s="99"/>
      <c r="PBD135" s="99"/>
      <c r="PBE135" s="99"/>
      <c r="PBF135" s="99"/>
      <c r="PBG135" s="99"/>
      <c r="PBH135" s="99"/>
      <c r="PBI135" s="99"/>
      <c r="PBJ135" s="99"/>
      <c r="PBK135" s="99"/>
      <c r="PBL135" s="99"/>
      <c r="PBM135" s="99"/>
      <c r="PBN135" s="99"/>
      <c r="PBO135" s="99"/>
      <c r="PBP135" s="99"/>
      <c r="PBQ135" s="99"/>
      <c r="PBR135" s="99"/>
      <c r="PBS135" s="99"/>
      <c r="PBT135" s="99"/>
      <c r="PBU135" s="99"/>
      <c r="PBV135" s="99"/>
      <c r="PBW135" s="99"/>
      <c r="PBX135" s="99"/>
      <c r="PBY135" s="99"/>
      <c r="PBZ135" s="99"/>
      <c r="PCA135" s="99"/>
      <c r="PCB135" s="99"/>
      <c r="PCC135" s="99"/>
      <c r="PCD135" s="99"/>
      <c r="PCE135" s="99"/>
      <c r="PCF135" s="99"/>
      <c r="PCG135" s="99"/>
      <c r="PCH135" s="99"/>
      <c r="PCI135" s="99"/>
      <c r="PCJ135" s="99"/>
      <c r="PCK135" s="99"/>
      <c r="PCL135" s="99"/>
      <c r="PCM135" s="99"/>
      <c r="PCN135" s="99"/>
      <c r="PCO135" s="99"/>
      <c r="PCP135" s="99"/>
      <c r="PCQ135" s="99"/>
      <c r="PCR135" s="99"/>
      <c r="PCS135" s="99"/>
      <c r="PCT135" s="99"/>
      <c r="PCU135" s="99"/>
      <c r="PCV135" s="99"/>
      <c r="PCW135" s="99"/>
      <c r="PCX135" s="99"/>
      <c r="PCY135" s="99"/>
      <c r="PCZ135" s="99"/>
      <c r="PDA135" s="99"/>
      <c r="PDB135" s="99"/>
      <c r="PDC135" s="99"/>
      <c r="PDD135" s="99"/>
      <c r="PDE135" s="99"/>
      <c r="PDF135" s="99"/>
      <c r="PDG135" s="99"/>
      <c r="PDH135" s="99"/>
      <c r="PDI135" s="99"/>
      <c r="PDJ135" s="99"/>
      <c r="PDK135" s="99"/>
      <c r="PDL135" s="99"/>
      <c r="PDM135" s="99"/>
      <c r="PDN135" s="99"/>
      <c r="PDO135" s="99"/>
      <c r="PDP135" s="99"/>
      <c r="PDQ135" s="99"/>
      <c r="PDR135" s="99"/>
      <c r="PDS135" s="99"/>
      <c r="PDT135" s="99"/>
      <c r="PDU135" s="99"/>
      <c r="PDV135" s="99"/>
      <c r="PDW135" s="99"/>
      <c r="PDX135" s="99"/>
      <c r="PDY135" s="99"/>
      <c r="PDZ135" s="99"/>
      <c r="PEA135" s="99"/>
      <c r="PEB135" s="99"/>
      <c r="PEC135" s="99"/>
      <c r="PED135" s="99"/>
      <c r="PEE135" s="99"/>
      <c r="PEF135" s="99"/>
      <c r="PEG135" s="99"/>
      <c r="PEH135" s="99"/>
      <c r="PEI135" s="99"/>
      <c r="PEJ135" s="99"/>
      <c r="PEK135" s="99"/>
      <c r="PEL135" s="99"/>
      <c r="PEM135" s="99"/>
      <c r="PEN135" s="99"/>
      <c r="PEO135" s="99"/>
      <c r="PEP135" s="99"/>
      <c r="PEQ135" s="99"/>
      <c r="PER135" s="99"/>
      <c r="PES135" s="99"/>
      <c r="PET135" s="99"/>
      <c r="PEU135" s="99"/>
      <c r="PEV135" s="99"/>
      <c r="PEW135" s="99"/>
      <c r="PEX135" s="99"/>
      <c r="PEY135" s="99"/>
      <c r="PEZ135" s="99"/>
      <c r="PFA135" s="99"/>
      <c r="PFB135" s="99"/>
      <c r="PFC135" s="99"/>
      <c r="PFD135" s="99"/>
      <c r="PFE135" s="99"/>
      <c r="PFF135" s="99"/>
      <c r="PFG135" s="99"/>
      <c r="PFH135" s="99"/>
      <c r="PFI135" s="99"/>
      <c r="PFJ135" s="99"/>
      <c r="PFK135" s="99"/>
      <c r="PFL135" s="99"/>
      <c r="PFM135" s="99"/>
      <c r="PFN135" s="99"/>
      <c r="PFO135" s="99"/>
      <c r="PFP135" s="99"/>
      <c r="PFQ135" s="99"/>
      <c r="PFR135" s="99"/>
      <c r="PFS135" s="99"/>
      <c r="PFT135" s="99"/>
      <c r="PFU135" s="99"/>
      <c r="PFV135" s="99"/>
      <c r="PFW135" s="99"/>
      <c r="PFX135" s="99"/>
      <c r="PFY135" s="99"/>
      <c r="PFZ135" s="99"/>
      <c r="PGA135" s="99"/>
      <c r="PGB135" s="99"/>
      <c r="PGC135" s="99"/>
      <c r="PGD135" s="99"/>
      <c r="PGE135" s="99"/>
      <c r="PGF135" s="99"/>
      <c r="PGG135" s="99"/>
      <c r="PGH135" s="99"/>
      <c r="PGI135" s="99"/>
      <c r="PGJ135" s="99"/>
      <c r="PGK135" s="99"/>
      <c r="PGL135" s="99"/>
      <c r="PGM135" s="99"/>
      <c r="PGN135" s="99"/>
      <c r="PGO135" s="99"/>
      <c r="PGP135" s="99"/>
      <c r="PGQ135" s="99"/>
      <c r="PGR135" s="99"/>
      <c r="PGS135" s="99"/>
      <c r="PGT135" s="99"/>
      <c r="PGU135" s="99"/>
      <c r="PGV135" s="99"/>
      <c r="PGW135" s="99"/>
      <c r="PGX135" s="99"/>
      <c r="PGY135" s="99"/>
      <c r="PGZ135" s="99"/>
      <c r="PHA135" s="99"/>
      <c r="PHB135" s="99"/>
      <c r="PHC135" s="99"/>
      <c r="PHD135" s="99"/>
      <c r="PHE135" s="99"/>
      <c r="PHF135" s="99"/>
      <c r="PHG135" s="99"/>
      <c r="PHH135" s="99"/>
      <c r="PHI135" s="99"/>
      <c r="PHJ135" s="99"/>
      <c r="PHK135" s="99"/>
      <c r="PHL135" s="99"/>
      <c r="PHM135" s="99"/>
      <c r="PHN135" s="99"/>
      <c r="PHO135" s="99"/>
      <c r="PHP135" s="99"/>
      <c r="PHQ135" s="99"/>
      <c r="PHR135" s="99"/>
      <c r="PHS135" s="99"/>
      <c r="PHT135" s="99"/>
      <c r="PHU135" s="99"/>
      <c r="PHV135" s="99"/>
      <c r="PHW135" s="99"/>
      <c r="PHX135" s="99"/>
      <c r="PHY135" s="99"/>
      <c r="PHZ135" s="99"/>
      <c r="PIA135" s="99"/>
      <c r="PIB135" s="99"/>
      <c r="PIC135" s="99"/>
      <c r="PID135" s="99"/>
      <c r="PIE135" s="99"/>
      <c r="PIF135" s="99"/>
      <c r="PIG135" s="99"/>
      <c r="PIH135" s="99"/>
      <c r="PII135" s="99"/>
      <c r="PIJ135" s="99"/>
      <c r="PIK135" s="99"/>
      <c r="PIL135" s="99"/>
      <c r="PIM135" s="99"/>
      <c r="PIN135" s="99"/>
      <c r="PIO135" s="99"/>
      <c r="PIP135" s="99"/>
      <c r="PIQ135" s="99"/>
      <c r="PIR135" s="99"/>
      <c r="PIS135" s="99"/>
      <c r="PIT135" s="99"/>
      <c r="PIU135" s="99"/>
      <c r="PIV135" s="99"/>
      <c r="PIW135" s="99"/>
      <c r="PIX135" s="99"/>
      <c r="PIY135" s="99"/>
      <c r="PIZ135" s="99"/>
      <c r="PJA135" s="99"/>
      <c r="PJB135" s="99"/>
      <c r="PJC135" s="99"/>
      <c r="PJD135" s="99"/>
      <c r="PJE135" s="99"/>
      <c r="PJF135" s="99"/>
      <c r="PJG135" s="99"/>
      <c r="PJH135" s="99"/>
      <c r="PJI135" s="99"/>
      <c r="PJJ135" s="99"/>
      <c r="PJK135" s="99"/>
      <c r="PJL135" s="99"/>
      <c r="PJM135" s="99"/>
      <c r="PJN135" s="99"/>
      <c r="PJO135" s="99"/>
      <c r="PJP135" s="99"/>
      <c r="PJQ135" s="99"/>
      <c r="PJR135" s="99"/>
      <c r="PJS135" s="99"/>
      <c r="PJT135" s="99"/>
      <c r="PJU135" s="99"/>
      <c r="PJV135" s="99"/>
      <c r="PJW135" s="99"/>
      <c r="PJX135" s="99"/>
      <c r="PJY135" s="99"/>
      <c r="PJZ135" s="99"/>
      <c r="PKA135" s="99"/>
      <c r="PKB135" s="99"/>
      <c r="PKC135" s="99"/>
      <c r="PKD135" s="99"/>
      <c r="PKE135" s="99"/>
      <c r="PKF135" s="99"/>
      <c r="PKG135" s="99"/>
      <c r="PKH135" s="99"/>
      <c r="PKI135" s="99"/>
      <c r="PKJ135" s="99"/>
      <c r="PKK135" s="99"/>
      <c r="PKL135" s="99"/>
      <c r="PKM135" s="99"/>
      <c r="PKN135" s="99"/>
      <c r="PKO135" s="99"/>
      <c r="PKP135" s="99"/>
      <c r="PKQ135" s="99"/>
      <c r="PKR135" s="99"/>
      <c r="PKS135" s="99"/>
      <c r="PKT135" s="99"/>
      <c r="PKU135" s="99"/>
      <c r="PKV135" s="99"/>
      <c r="PKW135" s="99"/>
      <c r="PKX135" s="99"/>
      <c r="PKY135" s="99"/>
      <c r="PKZ135" s="99"/>
      <c r="PLA135" s="99"/>
      <c r="PLB135" s="99"/>
      <c r="PLC135" s="99"/>
      <c r="PLD135" s="99"/>
      <c r="PLE135" s="99"/>
      <c r="PLF135" s="99"/>
      <c r="PLG135" s="99"/>
      <c r="PLH135" s="99"/>
      <c r="PLI135" s="99"/>
      <c r="PLJ135" s="99"/>
      <c r="PLK135" s="99"/>
      <c r="PLL135" s="99"/>
      <c r="PLM135" s="99"/>
      <c r="PLN135" s="99"/>
      <c r="PLO135" s="99"/>
      <c r="PLP135" s="99"/>
      <c r="PLQ135" s="99"/>
      <c r="PLR135" s="99"/>
      <c r="PLS135" s="99"/>
      <c r="PLT135" s="99"/>
      <c r="PLU135" s="99"/>
      <c r="PLV135" s="99"/>
      <c r="PLW135" s="99"/>
      <c r="PLX135" s="99"/>
      <c r="PLY135" s="99"/>
      <c r="PLZ135" s="99"/>
      <c r="PMA135" s="99"/>
      <c r="PMB135" s="99"/>
      <c r="PMC135" s="99"/>
      <c r="PMD135" s="99"/>
      <c r="PME135" s="99"/>
      <c r="PMF135" s="99"/>
      <c r="PMG135" s="99"/>
      <c r="PMH135" s="99"/>
      <c r="PMI135" s="99"/>
      <c r="PMJ135" s="99"/>
      <c r="PMK135" s="99"/>
      <c r="PML135" s="99"/>
      <c r="PMM135" s="99"/>
      <c r="PMN135" s="99"/>
      <c r="PMO135" s="99"/>
      <c r="PMP135" s="99"/>
      <c r="PMQ135" s="99"/>
      <c r="PMR135" s="99"/>
      <c r="PMS135" s="99"/>
      <c r="PMT135" s="99"/>
      <c r="PMU135" s="99"/>
      <c r="PMV135" s="99"/>
      <c r="PMW135" s="99"/>
      <c r="PMX135" s="99"/>
      <c r="PMY135" s="99"/>
      <c r="PMZ135" s="99"/>
      <c r="PNA135" s="99"/>
      <c r="PNB135" s="99"/>
      <c r="PNC135" s="99"/>
      <c r="PND135" s="99"/>
      <c r="PNE135" s="99"/>
      <c r="PNF135" s="99"/>
      <c r="PNG135" s="99"/>
      <c r="PNH135" s="99"/>
      <c r="PNI135" s="99"/>
      <c r="PNJ135" s="99"/>
      <c r="PNK135" s="99"/>
      <c r="PNL135" s="99"/>
      <c r="PNM135" s="99"/>
      <c r="PNN135" s="99"/>
      <c r="PNO135" s="99"/>
      <c r="PNP135" s="99"/>
      <c r="PNQ135" s="99"/>
      <c r="PNR135" s="99"/>
      <c r="PNS135" s="99"/>
      <c r="PNT135" s="99"/>
      <c r="PNU135" s="99"/>
      <c r="PNV135" s="99"/>
      <c r="PNW135" s="99"/>
      <c r="PNX135" s="99"/>
      <c r="PNY135" s="99"/>
      <c r="PNZ135" s="99"/>
      <c r="POA135" s="99"/>
      <c r="POB135" s="99"/>
      <c r="POC135" s="99"/>
      <c r="POD135" s="99"/>
      <c r="POE135" s="99"/>
      <c r="POF135" s="99"/>
      <c r="POG135" s="99"/>
      <c r="POH135" s="99"/>
      <c r="POI135" s="99"/>
      <c r="POJ135" s="99"/>
      <c r="POK135" s="99"/>
      <c r="POL135" s="99"/>
      <c r="POM135" s="99"/>
      <c r="PON135" s="99"/>
      <c r="POO135" s="99"/>
      <c r="POP135" s="99"/>
      <c r="POQ135" s="99"/>
      <c r="POR135" s="99"/>
      <c r="POS135" s="99"/>
      <c r="POT135" s="99"/>
      <c r="POU135" s="99"/>
      <c r="POV135" s="99"/>
      <c r="POW135" s="99"/>
      <c r="POX135" s="99"/>
      <c r="POY135" s="99"/>
      <c r="POZ135" s="99"/>
      <c r="PPA135" s="99"/>
      <c r="PPB135" s="99"/>
      <c r="PPC135" s="99"/>
      <c r="PPD135" s="99"/>
      <c r="PPE135" s="99"/>
      <c r="PPF135" s="99"/>
      <c r="PPG135" s="99"/>
      <c r="PPH135" s="99"/>
      <c r="PPI135" s="99"/>
      <c r="PPJ135" s="99"/>
      <c r="PPK135" s="99"/>
      <c r="PPL135" s="99"/>
      <c r="PPM135" s="99"/>
      <c r="PPN135" s="99"/>
      <c r="PPO135" s="99"/>
      <c r="PPP135" s="99"/>
      <c r="PPQ135" s="99"/>
      <c r="PPR135" s="99"/>
      <c r="PPS135" s="99"/>
      <c r="PPT135" s="99"/>
      <c r="PPU135" s="99"/>
      <c r="PPV135" s="99"/>
      <c r="PPW135" s="99"/>
      <c r="PPX135" s="99"/>
      <c r="PPY135" s="99"/>
      <c r="PPZ135" s="99"/>
      <c r="PQA135" s="99"/>
      <c r="PQB135" s="99"/>
      <c r="PQC135" s="99"/>
      <c r="PQD135" s="99"/>
      <c r="PQE135" s="99"/>
      <c r="PQF135" s="99"/>
      <c r="PQG135" s="99"/>
      <c r="PQH135" s="99"/>
      <c r="PQI135" s="99"/>
      <c r="PQJ135" s="99"/>
      <c r="PQK135" s="99"/>
      <c r="PQL135" s="99"/>
      <c r="PQM135" s="99"/>
      <c r="PQN135" s="99"/>
      <c r="PQO135" s="99"/>
      <c r="PQP135" s="99"/>
      <c r="PQQ135" s="99"/>
      <c r="PQR135" s="99"/>
      <c r="PQS135" s="99"/>
      <c r="PQT135" s="99"/>
      <c r="PQU135" s="99"/>
      <c r="PQV135" s="99"/>
      <c r="PQW135" s="99"/>
      <c r="PQX135" s="99"/>
      <c r="PQY135" s="99"/>
      <c r="PQZ135" s="99"/>
      <c r="PRA135" s="99"/>
      <c r="PRB135" s="99"/>
      <c r="PRC135" s="99"/>
      <c r="PRD135" s="99"/>
      <c r="PRE135" s="99"/>
      <c r="PRF135" s="99"/>
      <c r="PRG135" s="99"/>
      <c r="PRH135" s="99"/>
      <c r="PRI135" s="99"/>
      <c r="PRJ135" s="99"/>
      <c r="PRK135" s="99"/>
      <c r="PRL135" s="99"/>
      <c r="PRM135" s="99"/>
      <c r="PRN135" s="99"/>
      <c r="PRO135" s="99"/>
      <c r="PRP135" s="99"/>
      <c r="PRQ135" s="99"/>
      <c r="PRR135" s="99"/>
      <c r="PRS135" s="99"/>
      <c r="PRT135" s="99"/>
      <c r="PRU135" s="99"/>
      <c r="PRV135" s="99"/>
      <c r="PRW135" s="99"/>
      <c r="PRX135" s="99"/>
      <c r="PRY135" s="99"/>
      <c r="PRZ135" s="99"/>
      <c r="PSA135" s="99"/>
      <c r="PSB135" s="99"/>
      <c r="PSC135" s="99"/>
      <c r="PSD135" s="99"/>
      <c r="PSE135" s="99"/>
      <c r="PSF135" s="99"/>
      <c r="PSG135" s="99"/>
      <c r="PSH135" s="99"/>
      <c r="PSI135" s="99"/>
      <c r="PSJ135" s="99"/>
      <c r="PSK135" s="99"/>
      <c r="PSL135" s="99"/>
      <c r="PSM135" s="99"/>
      <c r="PSN135" s="99"/>
      <c r="PSO135" s="99"/>
      <c r="PSP135" s="99"/>
      <c r="PSQ135" s="99"/>
      <c r="PSR135" s="99"/>
      <c r="PSS135" s="99"/>
      <c r="PST135" s="99"/>
      <c r="PSU135" s="99"/>
      <c r="PSV135" s="99"/>
      <c r="PSW135" s="99"/>
      <c r="PSX135" s="99"/>
      <c r="PSY135" s="99"/>
      <c r="PSZ135" s="99"/>
      <c r="PTA135" s="99"/>
      <c r="PTB135" s="99"/>
      <c r="PTC135" s="99"/>
      <c r="PTD135" s="99"/>
      <c r="PTE135" s="99"/>
      <c r="PTF135" s="99"/>
      <c r="PTG135" s="99"/>
      <c r="PTH135" s="99"/>
      <c r="PTI135" s="99"/>
      <c r="PTJ135" s="99"/>
      <c r="PTK135" s="99"/>
      <c r="PTL135" s="99"/>
      <c r="PTM135" s="99"/>
      <c r="PTN135" s="99"/>
      <c r="PTO135" s="99"/>
      <c r="PTP135" s="99"/>
      <c r="PTQ135" s="99"/>
      <c r="PTR135" s="99"/>
      <c r="PTS135" s="99"/>
      <c r="PTT135" s="99"/>
      <c r="PTU135" s="99"/>
      <c r="PTV135" s="99"/>
      <c r="PTW135" s="99"/>
      <c r="PTX135" s="99"/>
      <c r="PTY135" s="99"/>
      <c r="PTZ135" s="99"/>
      <c r="PUA135" s="99"/>
      <c r="PUB135" s="99"/>
      <c r="PUC135" s="99"/>
      <c r="PUD135" s="99"/>
      <c r="PUE135" s="99"/>
      <c r="PUF135" s="99"/>
      <c r="PUG135" s="99"/>
      <c r="PUH135" s="99"/>
      <c r="PUI135" s="99"/>
      <c r="PUJ135" s="99"/>
      <c r="PUK135" s="99"/>
      <c r="PUL135" s="99"/>
      <c r="PUM135" s="99"/>
      <c r="PUN135" s="99"/>
      <c r="PUO135" s="99"/>
      <c r="PUP135" s="99"/>
      <c r="PUQ135" s="99"/>
      <c r="PUR135" s="99"/>
      <c r="PUS135" s="99"/>
      <c r="PUT135" s="99"/>
      <c r="PUU135" s="99"/>
      <c r="PUV135" s="99"/>
      <c r="PUW135" s="99"/>
      <c r="PUX135" s="99"/>
      <c r="PUY135" s="99"/>
      <c r="PUZ135" s="99"/>
      <c r="PVA135" s="99"/>
      <c r="PVB135" s="99"/>
      <c r="PVC135" s="99"/>
      <c r="PVD135" s="99"/>
      <c r="PVE135" s="99"/>
      <c r="PVF135" s="99"/>
      <c r="PVG135" s="99"/>
      <c r="PVH135" s="99"/>
      <c r="PVI135" s="99"/>
      <c r="PVJ135" s="99"/>
      <c r="PVK135" s="99"/>
      <c r="PVL135" s="99"/>
      <c r="PVM135" s="99"/>
      <c r="PVN135" s="99"/>
      <c r="PVO135" s="99"/>
      <c r="PVP135" s="99"/>
      <c r="PVQ135" s="99"/>
      <c r="PVR135" s="99"/>
      <c r="PVS135" s="99"/>
      <c r="PVT135" s="99"/>
      <c r="PVU135" s="99"/>
      <c r="PVV135" s="99"/>
      <c r="PVW135" s="99"/>
      <c r="PVX135" s="99"/>
      <c r="PVY135" s="99"/>
      <c r="PVZ135" s="99"/>
      <c r="PWA135" s="99"/>
      <c r="PWB135" s="99"/>
      <c r="PWC135" s="99"/>
      <c r="PWD135" s="99"/>
      <c r="PWE135" s="99"/>
      <c r="PWF135" s="99"/>
      <c r="PWG135" s="99"/>
      <c r="PWH135" s="99"/>
      <c r="PWI135" s="99"/>
      <c r="PWJ135" s="99"/>
      <c r="PWK135" s="99"/>
      <c r="PWL135" s="99"/>
      <c r="PWM135" s="99"/>
      <c r="PWN135" s="99"/>
      <c r="PWO135" s="99"/>
      <c r="PWP135" s="99"/>
      <c r="PWQ135" s="99"/>
      <c r="PWR135" s="99"/>
      <c r="PWS135" s="99"/>
      <c r="PWT135" s="99"/>
      <c r="PWU135" s="99"/>
      <c r="PWV135" s="99"/>
      <c r="PWW135" s="99"/>
      <c r="PWX135" s="99"/>
      <c r="PWY135" s="99"/>
      <c r="PWZ135" s="99"/>
      <c r="PXA135" s="99"/>
      <c r="PXB135" s="99"/>
      <c r="PXC135" s="99"/>
      <c r="PXD135" s="99"/>
      <c r="PXE135" s="99"/>
      <c r="PXF135" s="99"/>
      <c r="PXG135" s="99"/>
      <c r="PXH135" s="99"/>
      <c r="PXI135" s="99"/>
      <c r="PXJ135" s="99"/>
      <c r="PXK135" s="99"/>
      <c r="PXL135" s="99"/>
      <c r="PXM135" s="99"/>
      <c r="PXN135" s="99"/>
      <c r="PXO135" s="99"/>
      <c r="PXP135" s="99"/>
      <c r="PXQ135" s="99"/>
      <c r="PXR135" s="99"/>
      <c r="PXS135" s="99"/>
      <c r="PXT135" s="99"/>
      <c r="PXU135" s="99"/>
      <c r="PXV135" s="99"/>
      <c r="PXW135" s="99"/>
      <c r="PXX135" s="99"/>
      <c r="PXY135" s="99"/>
      <c r="PXZ135" s="99"/>
      <c r="PYA135" s="99"/>
      <c r="PYB135" s="99"/>
      <c r="PYC135" s="99"/>
      <c r="PYD135" s="99"/>
      <c r="PYE135" s="99"/>
      <c r="PYF135" s="99"/>
      <c r="PYG135" s="99"/>
      <c r="PYH135" s="99"/>
      <c r="PYI135" s="99"/>
      <c r="PYJ135" s="99"/>
      <c r="PYK135" s="99"/>
      <c r="PYL135" s="99"/>
      <c r="PYM135" s="99"/>
      <c r="PYN135" s="99"/>
      <c r="PYO135" s="99"/>
      <c r="PYP135" s="99"/>
      <c r="PYQ135" s="99"/>
      <c r="PYR135" s="99"/>
      <c r="PYS135" s="99"/>
      <c r="PYT135" s="99"/>
      <c r="PYU135" s="99"/>
      <c r="PYV135" s="99"/>
      <c r="PYW135" s="99"/>
      <c r="PYX135" s="99"/>
      <c r="PYY135" s="99"/>
      <c r="PYZ135" s="99"/>
      <c r="PZA135" s="99"/>
      <c r="PZB135" s="99"/>
      <c r="PZC135" s="99"/>
      <c r="PZD135" s="99"/>
      <c r="PZE135" s="99"/>
      <c r="PZF135" s="99"/>
      <c r="PZG135" s="99"/>
      <c r="PZH135" s="99"/>
      <c r="PZI135" s="99"/>
      <c r="PZJ135" s="99"/>
      <c r="PZK135" s="99"/>
      <c r="PZL135" s="99"/>
      <c r="PZM135" s="99"/>
      <c r="PZN135" s="99"/>
      <c r="PZO135" s="99"/>
      <c r="PZP135" s="99"/>
      <c r="PZQ135" s="99"/>
      <c r="PZR135" s="99"/>
      <c r="PZS135" s="99"/>
      <c r="PZT135" s="99"/>
      <c r="PZU135" s="99"/>
      <c r="PZV135" s="99"/>
      <c r="PZW135" s="99"/>
      <c r="PZX135" s="99"/>
      <c r="PZY135" s="99"/>
      <c r="PZZ135" s="99"/>
      <c r="QAA135" s="99"/>
      <c r="QAB135" s="99"/>
      <c r="QAC135" s="99"/>
      <c r="QAD135" s="99"/>
      <c r="QAE135" s="99"/>
      <c r="QAF135" s="99"/>
      <c r="QAG135" s="99"/>
      <c r="QAH135" s="99"/>
      <c r="QAI135" s="99"/>
      <c r="QAJ135" s="99"/>
      <c r="QAK135" s="99"/>
      <c r="QAL135" s="99"/>
      <c r="QAM135" s="99"/>
      <c r="QAN135" s="99"/>
      <c r="QAO135" s="99"/>
      <c r="QAP135" s="99"/>
      <c r="QAQ135" s="99"/>
      <c r="QAR135" s="99"/>
      <c r="QAS135" s="99"/>
      <c r="QAT135" s="99"/>
      <c r="QAU135" s="99"/>
      <c r="QAV135" s="99"/>
      <c r="QAW135" s="99"/>
      <c r="QAX135" s="99"/>
      <c r="QAY135" s="99"/>
      <c r="QAZ135" s="99"/>
      <c r="QBA135" s="99"/>
      <c r="QBB135" s="99"/>
      <c r="QBC135" s="99"/>
      <c r="QBD135" s="99"/>
      <c r="QBE135" s="99"/>
      <c r="QBF135" s="99"/>
      <c r="QBG135" s="99"/>
      <c r="QBH135" s="99"/>
      <c r="QBI135" s="99"/>
      <c r="QBJ135" s="99"/>
      <c r="QBK135" s="99"/>
      <c r="QBL135" s="99"/>
      <c r="QBM135" s="99"/>
      <c r="QBN135" s="99"/>
      <c r="QBO135" s="99"/>
      <c r="QBP135" s="99"/>
      <c r="QBQ135" s="99"/>
      <c r="QBR135" s="99"/>
      <c r="QBS135" s="99"/>
      <c r="QBT135" s="99"/>
      <c r="QBU135" s="99"/>
      <c r="QBV135" s="99"/>
      <c r="QBW135" s="99"/>
      <c r="QBX135" s="99"/>
      <c r="QBY135" s="99"/>
      <c r="QBZ135" s="99"/>
      <c r="QCA135" s="99"/>
      <c r="QCB135" s="99"/>
      <c r="QCC135" s="99"/>
      <c r="QCD135" s="99"/>
      <c r="QCE135" s="99"/>
      <c r="QCF135" s="99"/>
      <c r="QCG135" s="99"/>
      <c r="QCH135" s="99"/>
      <c r="QCI135" s="99"/>
      <c r="QCJ135" s="99"/>
      <c r="QCK135" s="99"/>
      <c r="QCL135" s="99"/>
      <c r="QCM135" s="99"/>
      <c r="QCN135" s="99"/>
      <c r="QCO135" s="99"/>
      <c r="QCP135" s="99"/>
      <c r="QCQ135" s="99"/>
      <c r="QCR135" s="99"/>
      <c r="QCS135" s="99"/>
      <c r="QCT135" s="99"/>
      <c r="QCU135" s="99"/>
      <c r="QCV135" s="99"/>
      <c r="QCW135" s="99"/>
      <c r="QCX135" s="99"/>
      <c r="QCY135" s="99"/>
      <c r="QCZ135" s="99"/>
      <c r="QDA135" s="99"/>
      <c r="QDB135" s="99"/>
      <c r="QDC135" s="99"/>
      <c r="QDD135" s="99"/>
      <c r="QDE135" s="99"/>
      <c r="QDF135" s="99"/>
      <c r="QDG135" s="99"/>
      <c r="QDH135" s="99"/>
      <c r="QDI135" s="99"/>
      <c r="QDJ135" s="99"/>
      <c r="QDK135" s="99"/>
      <c r="QDL135" s="99"/>
      <c r="QDM135" s="99"/>
      <c r="QDN135" s="99"/>
      <c r="QDO135" s="99"/>
      <c r="QDP135" s="99"/>
      <c r="QDQ135" s="99"/>
      <c r="QDR135" s="99"/>
      <c r="QDS135" s="99"/>
      <c r="QDT135" s="99"/>
      <c r="QDU135" s="99"/>
      <c r="QDV135" s="99"/>
      <c r="QDW135" s="99"/>
      <c r="QDX135" s="99"/>
      <c r="QDY135" s="99"/>
      <c r="QDZ135" s="99"/>
      <c r="QEA135" s="99"/>
      <c r="QEB135" s="99"/>
      <c r="QEC135" s="99"/>
      <c r="QED135" s="99"/>
      <c r="QEE135" s="99"/>
      <c r="QEF135" s="99"/>
      <c r="QEG135" s="99"/>
      <c r="QEH135" s="99"/>
      <c r="QEI135" s="99"/>
      <c r="QEJ135" s="99"/>
      <c r="QEK135" s="99"/>
      <c r="QEL135" s="99"/>
      <c r="QEM135" s="99"/>
      <c r="QEN135" s="99"/>
      <c r="QEO135" s="99"/>
      <c r="QEP135" s="99"/>
      <c r="QEQ135" s="99"/>
      <c r="QER135" s="99"/>
      <c r="QES135" s="99"/>
      <c r="QET135" s="99"/>
      <c r="QEU135" s="99"/>
      <c r="QEV135" s="99"/>
      <c r="QEW135" s="99"/>
      <c r="QEX135" s="99"/>
      <c r="QEY135" s="99"/>
      <c r="QEZ135" s="99"/>
      <c r="QFA135" s="99"/>
      <c r="QFB135" s="99"/>
      <c r="QFC135" s="99"/>
      <c r="QFD135" s="99"/>
      <c r="QFE135" s="99"/>
      <c r="QFF135" s="99"/>
      <c r="QFG135" s="99"/>
      <c r="QFH135" s="99"/>
      <c r="QFI135" s="99"/>
      <c r="QFJ135" s="99"/>
      <c r="QFK135" s="99"/>
      <c r="QFL135" s="99"/>
      <c r="QFM135" s="99"/>
      <c r="QFN135" s="99"/>
      <c r="QFO135" s="99"/>
      <c r="QFP135" s="99"/>
      <c r="QFQ135" s="99"/>
      <c r="QFR135" s="99"/>
      <c r="QFS135" s="99"/>
      <c r="QFT135" s="99"/>
      <c r="QFU135" s="99"/>
      <c r="QFV135" s="99"/>
      <c r="QFW135" s="99"/>
      <c r="QFX135" s="99"/>
      <c r="QFY135" s="99"/>
      <c r="QFZ135" s="99"/>
      <c r="QGA135" s="99"/>
      <c r="QGB135" s="99"/>
      <c r="QGC135" s="99"/>
      <c r="QGD135" s="99"/>
      <c r="QGE135" s="99"/>
      <c r="QGF135" s="99"/>
      <c r="QGG135" s="99"/>
      <c r="QGH135" s="99"/>
      <c r="QGI135" s="99"/>
      <c r="QGJ135" s="99"/>
      <c r="QGK135" s="99"/>
      <c r="QGL135" s="99"/>
      <c r="QGM135" s="99"/>
      <c r="QGN135" s="99"/>
      <c r="QGO135" s="99"/>
      <c r="QGP135" s="99"/>
      <c r="QGQ135" s="99"/>
      <c r="QGR135" s="99"/>
      <c r="QGS135" s="99"/>
      <c r="QGT135" s="99"/>
      <c r="QGU135" s="99"/>
      <c r="QGV135" s="99"/>
      <c r="QGW135" s="99"/>
      <c r="QGX135" s="99"/>
      <c r="QGY135" s="99"/>
      <c r="QGZ135" s="99"/>
      <c r="QHA135" s="99"/>
      <c r="QHB135" s="99"/>
      <c r="QHC135" s="99"/>
      <c r="QHD135" s="99"/>
      <c r="QHE135" s="99"/>
      <c r="QHF135" s="99"/>
      <c r="QHG135" s="99"/>
      <c r="QHH135" s="99"/>
      <c r="QHI135" s="99"/>
      <c r="QHJ135" s="99"/>
      <c r="QHK135" s="99"/>
      <c r="QHL135" s="99"/>
      <c r="QHM135" s="99"/>
      <c r="QHN135" s="99"/>
      <c r="QHO135" s="99"/>
      <c r="QHP135" s="99"/>
      <c r="QHQ135" s="99"/>
      <c r="QHR135" s="99"/>
      <c r="QHS135" s="99"/>
      <c r="QHT135" s="99"/>
      <c r="QHU135" s="99"/>
      <c r="QHV135" s="99"/>
      <c r="QHW135" s="99"/>
      <c r="QHX135" s="99"/>
      <c r="QHY135" s="99"/>
      <c r="QHZ135" s="99"/>
      <c r="QIA135" s="99"/>
      <c r="QIB135" s="99"/>
      <c r="QIC135" s="99"/>
      <c r="QID135" s="99"/>
      <c r="QIE135" s="99"/>
      <c r="QIF135" s="99"/>
      <c r="QIG135" s="99"/>
      <c r="QIH135" s="99"/>
      <c r="QII135" s="99"/>
      <c r="QIJ135" s="99"/>
      <c r="QIK135" s="99"/>
      <c r="QIL135" s="99"/>
      <c r="QIM135" s="99"/>
      <c r="QIN135" s="99"/>
      <c r="QIO135" s="99"/>
      <c r="QIP135" s="99"/>
      <c r="QIQ135" s="99"/>
      <c r="QIR135" s="99"/>
      <c r="QIS135" s="99"/>
      <c r="QIT135" s="99"/>
      <c r="QIU135" s="99"/>
      <c r="QIV135" s="99"/>
      <c r="QIW135" s="99"/>
      <c r="QIX135" s="99"/>
      <c r="QIY135" s="99"/>
      <c r="QIZ135" s="99"/>
      <c r="QJA135" s="99"/>
      <c r="QJB135" s="99"/>
      <c r="QJC135" s="99"/>
      <c r="QJD135" s="99"/>
      <c r="QJE135" s="99"/>
      <c r="QJF135" s="99"/>
      <c r="QJG135" s="99"/>
      <c r="QJH135" s="99"/>
      <c r="QJI135" s="99"/>
      <c r="QJJ135" s="99"/>
      <c r="QJK135" s="99"/>
      <c r="QJL135" s="99"/>
      <c r="QJM135" s="99"/>
      <c r="QJN135" s="99"/>
      <c r="QJO135" s="99"/>
      <c r="QJP135" s="99"/>
      <c r="QJQ135" s="99"/>
      <c r="QJR135" s="99"/>
      <c r="QJS135" s="99"/>
      <c r="QJT135" s="99"/>
      <c r="QJU135" s="99"/>
      <c r="QJV135" s="99"/>
      <c r="QJW135" s="99"/>
      <c r="QJX135" s="99"/>
      <c r="QJY135" s="99"/>
      <c r="QJZ135" s="99"/>
      <c r="QKA135" s="99"/>
      <c r="QKB135" s="99"/>
      <c r="QKC135" s="99"/>
      <c r="QKD135" s="99"/>
      <c r="QKE135" s="99"/>
      <c r="QKF135" s="99"/>
      <c r="QKG135" s="99"/>
      <c r="QKH135" s="99"/>
      <c r="QKI135" s="99"/>
      <c r="QKJ135" s="99"/>
      <c r="QKK135" s="99"/>
      <c r="QKL135" s="99"/>
      <c r="QKM135" s="99"/>
      <c r="QKN135" s="99"/>
      <c r="QKO135" s="99"/>
      <c r="QKP135" s="99"/>
      <c r="QKQ135" s="99"/>
      <c r="QKR135" s="99"/>
      <c r="QKS135" s="99"/>
      <c r="QKT135" s="99"/>
      <c r="QKU135" s="99"/>
      <c r="QKV135" s="99"/>
      <c r="QKW135" s="99"/>
      <c r="QKX135" s="99"/>
      <c r="QKY135" s="99"/>
      <c r="QKZ135" s="99"/>
      <c r="QLA135" s="99"/>
      <c r="QLB135" s="99"/>
      <c r="QLC135" s="99"/>
      <c r="QLD135" s="99"/>
      <c r="QLE135" s="99"/>
      <c r="QLF135" s="99"/>
      <c r="QLG135" s="99"/>
      <c r="QLH135" s="99"/>
      <c r="QLI135" s="99"/>
      <c r="QLJ135" s="99"/>
      <c r="QLK135" s="99"/>
      <c r="QLL135" s="99"/>
      <c r="QLM135" s="99"/>
      <c r="QLN135" s="99"/>
      <c r="QLO135" s="99"/>
      <c r="QLP135" s="99"/>
      <c r="QLQ135" s="99"/>
      <c r="QLR135" s="99"/>
      <c r="QLS135" s="99"/>
      <c r="QLT135" s="99"/>
      <c r="QLU135" s="99"/>
      <c r="QLV135" s="99"/>
      <c r="QLW135" s="99"/>
      <c r="QLX135" s="99"/>
      <c r="QLY135" s="99"/>
      <c r="QLZ135" s="99"/>
      <c r="QMA135" s="99"/>
      <c r="QMB135" s="99"/>
      <c r="QMC135" s="99"/>
      <c r="QMD135" s="99"/>
      <c r="QME135" s="99"/>
      <c r="QMF135" s="99"/>
      <c r="QMG135" s="99"/>
      <c r="QMH135" s="99"/>
      <c r="QMI135" s="99"/>
      <c r="QMJ135" s="99"/>
      <c r="QMK135" s="99"/>
      <c r="QML135" s="99"/>
      <c r="QMM135" s="99"/>
      <c r="QMN135" s="99"/>
      <c r="QMO135" s="99"/>
      <c r="QMP135" s="99"/>
      <c r="QMQ135" s="99"/>
      <c r="QMR135" s="99"/>
      <c r="QMS135" s="99"/>
      <c r="QMT135" s="99"/>
      <c r="QMU135" s="99"/>
      <c r="QMV135" s="99"/>
      <c r="QMW135" s="99"/>
      <c r="QMX135" s="99"/>
      <c r="QMY135" s="99"/>
      <c r="QMZ135" s="99"/>
      <c r="QNA135" s="99"/>
      <c r="QNB135" s="99"/>
      <c r="QNC135" s="99"/>
      <c r="QND135" s="99"/>
      <c r="QNE135" s="99"/>
      <c r="QNF135" s="99"/>
      <c r="QNG135" s="99"/>
      <c r="QNH135" s="99"/>
      <c r="QNI135" s="99"/>
      <c r="QNJ135" s="99"/>
      <c r="QNK135" s="99"/>
      <c r="QNL135" s="99"/>
      <c r="QNM135" s="99"/>
      <c r="QNN135" s="99"/>
      <c r="QNO135" s="99"/>
      <c r="QNP135" s="99"/>
      <c r="QNQ135" s="99"/>
      <c r="QNR135" s="99"/>
      <c r="QNS135" s="99"/>
      <c r="QNT135" s="99"/>
      <c r="QNU135" s="99"/>
      <c r="QNV135" s="99"/>
      <c r="QNW135" s="99"/>
      <c r="QNX135" s="99"/>
      <c r="QNY135" s="99"/>
      <c r="QNZ135" s="99"/>
      <c r="QOA135" s="99"/>
      <c r="QOB135" s="99"/>
      <c r="QOC135" s="99"/>
      <c r="QOD135" s="99"/>
      <c r="QOE135" s="99"/>
      <c r="QOF135" s="99"/>
      <c r="QOG135" s="99"/>
      <c r="QOH135" s="99"/>
      <c r="QOI135" s="99"/>
      <c r="QOJ135" s="99"/>
      <c r="QOK135" s="99"/>
      <c r="QOL135" s="99"/>
      <c r="QOM135" s="99"/>
      <c r="QON135" s="99"/>
      <c r="QOO135" s="99"/>
      <c r="QOP135" s="99"/>
      <c r="QOQ135" s="99"/>
      <c r="QOR135" s="99"/>
      <c r="QOS135" s="99"/>
      <c r="QOT135" s="99"/>
      <c r="QOU135" s="99"/>
      <c r="QOV135" s="99"/>
      <c r="QOW135" s="99"/>
      <c r="QOX135" s="99"/>
      <c r="QOY135" s="99"/>
      <c r="QOZ135" s="99"/>
      <c r="QPA135" s="99"/>
      <c r="QPB135" s="99"/>
      <c r="QPC135" s="99"/>
      <c r="QPD135" s="99"/>
      <c r="QPE135" s="99"/>
      <c r="QPF135" s="99"/>
      <c r="QPG135" s="99"/>
      <c r="QPH135" s="99"/>
      <c r="QPI135" s="99"/>
      <c r="QPJ135" s="99"/>
      <c r="QPK135" s="99"/>
      <c r="QPL135" s="99"/>
      <c r="QPM135" s="99"/>
      <c r="QPN135" s="99"/>
      <c r="QPO135" s="99"/>
      <c r="QPP135" s="99"/>
      <c r="QPQ135" s="99"/>
      <c r="QPR135" s="99"/>
      <c r="QPS135" s="99"/>
      <c r="QPT135" s="99"/>
      <c r="QPU135" s="99"/>
      <c r="QPV135" s="99"/>
      <c r="QPW135" s="99"/>
      <c r="QPX135" s="99"/>
      <c r="QPY135" s="99"/>
      <c r="QPZ135" s="99"/>
      <c r="QQA135" s="99"/>
      <c r="QQB135" s="99"/>
      <c r="QQC135" s="99"/>
      <c r="QQD135" s="99"/>
      <c r="QQE135" s="99"/>
      <c r="QQF135" s="99"/>
      <c r="QQG135" s="99"/>
      <c r="QQH135" s="99"/>
      <c r="QQI135" s="99"/>
      <c r="QQJ135" s="99"/>
      <c r="QQK135" s="99"/>
      <c r="QQL135" s="99"/>
      <c r="QQM135" s="99"/>
      <c r="QQN135" s="99"/>
      <c r="QQO135" s="99"/>
      <c r="QQP135" s="99"/>
      <c r="QQQ135" s="99"/>
      <c r="QQR135" s="99"/>
      <c r="QQS135" s="99"/>
      <c r="QQT135" s="99"/>
      <c r="QQU135" s="99"/>
      <c r="QQV135" s="99"/>
      <c r="QQW135" s="99"/>
      <c r="QQX135" s="99"/>
      <c r="QQY135" s="99"/>
      <c r="QQZ135" s="99"/>
      <c r="QRA135" s="99"/>
      <c r="QRB135" s="99"/>
      <c r="QRC135" s="99"/>
      <c r="QRD135" s="99"/>
      <c r="QRE135" s="99"/>
      <c r="QRF135" s="99"/>
      <c r="QRG135" s="99"/>
      <c r="QRH135" s="99"/>
      <c r="QRI135" s="99"/>
      <c r="QRJ135" s="99"/>
      <c r="QRK135" s="99"/>
      <c r="QRL135" s="99"/>
      <c r="QRM135" s="99"/>
      <c r="QRN135" s="99"/>
      <c r="QRO135" s="99"/>
      <c r="QRP135" s="99"/>
      <c r="QRQ135" s="99"/>
      <c r="QRR135" s="99"/>
      <c r="QRS135" s="99"/>
      <c r="QRT135" s="99"/>
      <c r="QRU135" s="99"/>
      <c r="QRV135" s="99"/>
      <c r="QRW135" s="99"/>
      <c r="QRX135" s="99"/>
      <c r="QRY135" s="99"/>
      <c r="QRZ135" s="99"/>
      <c r="QSA135" s="99"/>
      <c r="QSB135" s="99"/>
      <c r="QSC135" s="99"/>
      <c r="QSD135" s="99"/>
      <c r="QSE135" s="99"/>
      <c r="QSF135" s="99"/>
      <c r="QSG135" s="99"/>
      <c r="QSH135" s="99"/>
      <c r="QSI135" s="99"/>
      <c r="QSJ135" s="99"/>
      <c r="QSK135" s="99"/>
      <c r="QSL135" s="99"/>
      <c r="QSM135" s="99"/>
      <c r="QSN135" s="99"/>
      <c r="QSO135" s="99"/>
      <c r="QSP135" s="99"/>
      <c r="QSQ135" s="99"/>
      <c r="QSR135" s="99"/>
      <c r="QSS135" s="99"/>
      <c r="QST135" s="99"/>
      <c r="QSU135" s="99"/>
      <c r="QSV135" s="99"/>
      <c r="QSW135" s="99"/>
      <c r="QSX135" s="99"/>
      <c r="QSY135" s="99"/>
      <c r="QSZ135" s="99"/>
      <c r="QTA135" s="99"/>
      <c r="QTB135" s="99"/>
      <c r="QTC135" s="99"/>
      <c r="QTD135" s="99"/>
      <c r="QTE135" s="99"/>
      <c r="QTF135" s="99"/>
      <c r="QTG135" s="99"/>
      <c r="QTH135" s="99"/>
      <c r="QTI135" s="99"/>
      <c r="QTJ135" s="99"/>
      <c r="QTK135" s="99"/>
      <c r="QTL135" s="99"/>
      <c r="QTM135" s="99"/>
      <c r="QTN135" s="99"/>
      <c r="QTO135" s="99"/>
      <c r="QTP135" s="99"/>
      <c r="QTQ135" s="99"/>
      <c r="QTR135" s="99"/>
      <c r="QTS135" s="99"/>
      <c r="QTT135" s="99"/>
      <c r="QTU135" s="99"/>
      <c r="QTV135" s="99"/>
      <c r="QTW135" s="99"/>
      <c r="QTX135" s="99"/>
      <c r="QTY135" s="99"/>
      <c r="QTZ135" s="99"/>
      <c r="QUA135" s="99"/>
      <c r="QUB135" s="99"/>
      <c r="QUC135" s="99"/>
      <c r="QUD135" s="99"/>
      <c r="QUE135" s="99"/>
      <c r="QUF135" s="99"/>
      <c r="QUG135" s="99"/>
      <c r="QUH135" s="99"/>
      <c r="QUI135" s="99"/>
      <c r="QUJ135" s="99"/>
      <c r="QUK135" s="99"/>
      <c r="QUL135" s="99"/>
      <c r="QUM135" s="99"/>
      <c r="QUN135" s="99"/>
      <c r="QUO135" s="99"/>
      <c r="QUP135" s="99"/>
      <c r="QUQ135" s="99"/>
      <c r="QUR135" s="99"/>
      <c r="QUS135" s="99"/>
      <c r="QUT135" s="99"/>
      <c r="QUU135" s="99"/>
      <c r="QUV135" s="99"/>
      <c r="QUW135" s="99"/>
      <c r="QUX135" s="99"/>
      <c r="QUY135" s="99"/>
      <c r="QUZ135" s="99"/>
      <c r="QVA135" s="99"/>
      <c r="QVB135" s="99"/>
      <c r="QVC135" s="99"/>
      <c r="QVD135" s="99"/>
      <c r="QVE135" s="99"/>
      <c r="QVF135" s="99"/>
      <c r="QVG135" s="99"/>
      <c r="QVH135" s="99"/>
      <c r="QVI135" s="99"/>
      <c r="QVJ135" s="99"/>
      <c r="QVK135" s="99"/>
      <c r="QVL135" s="99"/>
      <c r="QVM135" s="99"/>
      <c r="QVN135" s="99"/>
      <c r="QVO135" s="99"/>
      <c r="QVP135" s="99"/>
      <c r="QVQ135" s="99"/>
      <c r="QVR135" s="99"/>
      <c r="QVS135" s="99"/>
      <c r="QVT135" s="99"/>
      <c r="QVU135" s="99"/>
      <c r="QVV135" s="99"/>
      <c r="QVW135" s="99"/>
      <c r="QVX135" s="99"/>
      <c r="QVY135" s="99"/>
      <c r="QVZ135" s="99"/>
      <c r="QWA135" s="99"/>
      <c r="QWB135" s="99"/>
      <c r="QWC135" s="99"/>
      <c r="QWD135" s="99"/>
      <c r="QWE135" s="99"/>
      <c r="QWF135" s="99"/>
      <c r="QWG135" s="99"/>
      <c r="QWH135" s="99"/>
      <c r="QWI135" s="99"/>
      <c r="QWJ135" s="99"/>
      <c r="QWK135" s="99"/>
      <c r="QWL135" s="99"/>
      <c r="QWM135" s="99"/>
      <c r="QWN135" s="99"/>
      <c r="QWO135" s="99"/>
      <c r="QWP135" s="99"/>
      <c r="QWQ135" s="99"/>
      <c r="QWR135" s="99"/>
      <c r="QWS135" s="99"/>
      <c r="QWT135" s="99"/>
      <c r="QWU135" s="99"/>
      <c r="QWV135" s="99"/>
      <c r="QWW135" s="99"/>
      <c r="QWX135" s="99"/>
      <c r="QWY135" s="99"/>
      <c r="QWZ135" s="99"/>
      <c r="QXA135" s="99"/>
      <c r="QXB135" s="99"/>
      <c r="QXC135" s="99"/>
      <c r="QXD135" s="99"/>
      <c r="QXE135" s="99"/>
      <c r="QXF135" s="99"/>
      <c r="QXG135" s="99"/>
      <c r="QXH135" s="99"/>
      <c r="QXI135" s="99"/>
      <c r="QXJ135" s="99"/>
      <c r="QXK135" s="99"/>
      <c r="QXL135" s="99"/>
      <c r="QXM135" s="99"/>
      <c r="QXN135" s="99"/>
      <c r="QXO135" s="99"/>
      <c r="QXP135" s="99"/>
      <c r="QXQ135" s="99"/>
      <c r="QXR135" s="99"/>
      <c r="QXS135" s="99"/>
      <c r="QXT135" s="99"/>
      <c r="QXU135" s="99"/>
      <c r="QXV135" s="99"/>
      <c r="QXW135" s="99"/>
      <c r="QXX135" s="99"/>
      <c r="QXY135" s="99"/>
      <c r="QXZ135" s="99"/>
      <c r="QYA135" s="99"/>
      <c r="QYB135" s="99"/>
      <c r="QYC135" s="99"/>
      <c r="QYD135" s="99"/>
      <c r="QYE135" s="99"/>
      <c r="QYF135" s="99"/>
      <c r="QYG135" s="99"/>
      <c r="QYH135" s="99"/>
      <c r="QYI135" s="99"/>
      <c r="QYJ135" s="99"/>
      <c r="QYK135" s="99"/>
      <c r="QYL135" s="99"/>
      <c r="QYM135" s="99"/>
      <c r="QYN135" s="99"/>
      <c r="QYO135" s="99"/>
      <c r="QYP135" s="99"/>
      <c r="QYQ135" s="99"/>
      <c r="QYR135" s="99"/>
      <c r="QYS135" s="99"/>
      <c r="QYT135" s="99"/>
      <c r="QYU135" s="99"/>
      <c r="QYV135" s="99"/>
      <c r="QYW135" s="99"/>
      <c r="QYX135" s="99"/>
      <c r="QYY135" s="99"/>
      <c r="QYZ135" s="99"/>
      <c r="QZA135" s="99"/>
      <c r="QZB135" s="99"/>
      <c r="QZC135" s="99"/>
      <c r="QZD135" s="99"/>
      <c r="QZE135" s="99"/>
      <c r="QZF135" s="99"/>
      <c r="QZG135" s="99"/>
      <c r="QZH135" s="99"/>
      <c r="QZI135" s="99"/>
      <c r="QZJ135" s="99"/>
      <c r="QZK135" s="99"/>
      <c r="QZL135" s="99"/>
      <c r="QZM135" s="99"/>
      <c r="QZN135" s="99"/>
      <c r="QZO135" s="99"/>
      <c r="QZP135" s="99"/>
      <c r="QZQ135" s="99"/>
      <c r="QZR135" s="99"/>
      <c r="QZS135" s="99"/>
      <c r="QZT135" s="99"/>
      <c r="QZU135" s="99"/>
      <c r="QZV135" s="99"/>
      <c r="QZW135" s="99"/>
      <c r="QZX135" s="99"/>
      <c r="QZY135" s="99"/>
      <c r="QZZ135" s="99"/>
      <c r="RAA135" s="99"/>
      <c r="RAB135" s="99"/>
      <c r="RAC135" s="99"/>
      <c r="RAD135" s="99"/>
      <c r="RAE135" s="99"/>
      <c r="RAF135" s="99"/>
      <c r="RAG135" s="99"/>
      <c r="RAH135" s="99"/>
      <c r="RAI135" s="99"/>
      <c r="RAJ135" s="99"/>
      <c r="RAK135" s="99"/>
      <c r="RAL135" s="99"/>
      <c r="RAM135" s="99"/>
      <c r="RAN135" s="99"/>
      <c r="RAO135" s="99"/>
      <c r="RAP135" s="99"/>
      <c r="RAQ135" s="99"/>
      <c r="RAR135" s="99"/>
      <c r="RAS135" s="99"/>
      <c r="RAT135" s="99"/>
      <c r="RAU135" s="99"/>
      <c r="RAV135" s="99"/>
      <c r="RAW135" s="99"/>
      <c r="RAX135" s="99"/>
      <c r="RAY135" s="99"/>
      <c r="RAZ135" s="99"/>
      <c r="RBA135" s="99"/>
      <c r="RBB135" s="99"/>
      <c r="RBC135" s="99"/>
      <c r="RBD135" s="99"/>
      <c r="RBE135" s="99"/>
      <c r="RBF135" s="99"/>
      <c r="RBG135" s="99"/>
      <c r="RBH135" s="99"/>
      <c r="RBI135" s="99"/>
      <c r="RBJ135" s="99"/>
      <c r="RBK135" s="99"/>
      <c r="RBL135" s="99"/>
      <c r="RBM135" s="99"/>
      <c r="RBN135" s="99"/>
      <c r="RBO135" s="99"/>
      <c r="RBP135" s="99"/>
      <c r="RBQ135" s="99"/>
      <c r="RBR135" s="99"/>
      <c r="RBS135" s="99"/>
      <c r="RBT135" s="99"/>
      <c r="RBU135" s="99"/>
      <c r="RBV135" s="99"/>
      <c r="RBW135" s="99"/>
      <c r="RBX135" s="99"/>
      <c r="RBY135" s="99"/>
      <c r="RBZ135" s="99"/>
      <c r="RCA135" s="99"/>
      <c r="RCB135" s="99"/>
      <c r="RCC135" s="99"/>
      <c r="RCD135" s="99"/>
      <c r="RCE135" s="99"/>
      <c r="RCF135" s="99"/>
      <c r="RCG135" s="99"/>
      <c r="RCH135" s="99"/>
      <c r="RCI135" s="99"/>
      <c r="RCJ135" s="99"/>
      <c r="RCK135" s="99"/>
      <c r="RCL135" s="99"/>
      <c r="RCM135" s="99"/>
      <c r="RCN135" s="99"/>
      <c r="RCO135" s="99"/>
      <c r="RCP135" s="99"/>
      <c r="RCQ135" s="99"/>
      <c r="RCR135" s="99"/>
      <c r="RCS135" s="99"/>
      <c r="RCT135" s="99"/>
      <c r="RCU135" s="99"/>
      <c r="RCV135" s="99"/>
      <c r="RCW135" s="99"/>
      <c r="RCX135" s="99"/>
      <c r="RCY135" s="99"/>
      <c r="RCZ135" s="99"/>
      <c r="RDA135" s="99"/>
      <c r="RDB135" s="99"/>
      <c r="RDC135" s="99"/>
      <c r="RDD135" s="99"/>
      <c r="RDE135" s="99"/>
      <c r="RDF135" s="99"/>
      <c r="RDG135" s="99"/>
      <c r="RDH135" s="99"/>
      <c r="RDI135" s="99"/>
      <c r="RDJ135" s="99"/>
      <c r="RDK135" s="99"/>
      <c r="RDL135" s="99"/>
      <c r="RDM135" s="99"/>
      <c r="RDN135" s="99"/>
      <c r="RDO135" s="99"/>
      <c r="RDP135" s="99"/>
      <c r="RDQ135" s="99"/>
      <c r="RDR135" s="99"/>
      <c r="RDS135" s="99"/>
      <c r="RDT135" s="99"/>
      <c r="RDU135" s="99"/>
      <c r="RDV135" s="99"/>
      <c r="RDW135" s="99"/>
      <c r="RDX135" s="99"/>
      <c r="RDY135" s="99"/>
      <c r="RDZ135" s="99"/>
      <c r="REA135" s="99"/>
      <c r="REB135" s="99"/>
      <c r="REC135" s="99"/>
      <c r="RED135" s="99"/>
      <c r="REE135" s="99"/>
      <c r="REF135" s="99"/>
      <c r="REG135" s="99"/>
      <c r="REH135" s="99"/>
      <c r="REI135" s="99"/>
      <c r="REJ135" s="99"/>
      <c r="REK135" s="99"/>
      <c r="REL135" s="99"/>
      <c r="REM135" s="99"/>
      <c r="REN135" s="99"/>
      <c r="REO135" s="99"/>
      <c r="REP135" s="99"/>
      <c r="REQ135" s="99"/>
      <c r="RER135" s="99"/>
      <c r="RES135" s="99"/>
      <c r="RET135" s="99"/>
      <c r="REU135" s="99"/>
      <c r="REV135" s="99"/>
      <c r="REW135" s="99"/>
      <c r="REX135" s="99"/>
      <c r="REY135" s="99"/>
      <c r="REZ135" s="99"/>
      <c r="RFA135" s="99"/>
      <c r="RFB135" s="99"/>
      <c r="RFC135" s="99"/>
      <c r="RFD135" s="99"/>
      <c r="RFE135" s="99"/>
      <c r="RFF135" s="99"/>
      <c r="RFG135" s="99"/>
      <c r="RFH135" s="99"/>
      <c r="RFI135" s="99"/>
      <c r="RFJ135" s="99"/>
      <c r="RFK135" s="99"/>
      <c r="RFL135" s="99"/>
      <c r="RFM135" s="99"/>
      <c r="RFN135" s="99"/>
      <c r="RFO135" s="99"/>
      <c r="RFP135" s="99"/>
      <c r="RFQ135" s="99"/>
      <c r="RFR135" s="99"/>
      <c r="RFS135" s="99"/>
      <c r="RFT135" s="99"/>
      <c r="RFU135" s="99"/>
      <c r="RFV135" s="99"/>
      <c r="RFW135" s="99"/>
      <c r="RFX135" s="99"/>
      <c r="RFY135" s="99"/>
      <c r="RFZ135" s="99"/>
      <c r="RGA135" s="99"/>
      <c r="RGB135" s="99"/>
      <c r="RGC135" s="99"/>
      <c r="RGD135" s="99"/>
      <c r="RGE135" s="99"/>
      <c r="RGF135" s="99"/>
      <c r="RGG135" s="99"/>
      <c r="RGH135" s="99"/>
      <c r="RGI135" s="99"/>
      <c r="RGJ135" s="99"/>
      <c r="RGK135" s="99"/>
      <c r="RGL135" s="99"/>
      <c r="RGM135" s="99"/>
      <c r="RGN135" s="99"/>
      <c r="RGO135" s="99"/>
      <c r="RGP135" s="99"/>
      <c r="RGQ135" s="99"/>
      <c r="RGR135" s="99"/>
      <c r="RGS135" s="99"/>
      <c r="RGT135" s="99"/>
      <c r="RGU135" s="99"/>
      <c r="RGV135" s="99"/>
      <c r="RGW135" s="99"/>
      <c r="RGX135" s="99"/>
      <c r="RGY135" s="99"/>
      <c r="RGZ135" s="99"/>
      <c r="RHA135" s="99"/>
      <c r="RHB135" s="99"/>
      <c r="RHC135" s="99"/>
      <c r="RHD135" s="99"/>
      <c r="RHE135" s="99"/>
      <c r="RHF135" s="99"/>
      <c r="RHG135" s="99"/>
      <c r="RHH135" s="99"/>
      <c r="RHI135" s="99"/>
      <c r="RHJ135" s="99"/>
      <c r="RHK135" s="99"/>
      <c r="RHL135" s="99"/>
      <c r="RHM135" s="99"/>
      <c r="RHN135" s="99"/>
      <c r="RHO135" s="99"/>
      <c r="RHP135" s="99"/>
      <c r="RHQ135" s="99"/>
      <c r="RHR135" s="99"/>
      <c r="RHS135" s="99"/>
      <c r="RHT135" s="99"/>
      <c r="RHU135" s="99"/>
      <c r="RHV135" s="99"/>
      <c r="RHW135" s="99"/>
      <c r="RHX135" s="99"/>
      <c r="RHY135" s="99"/>
      <c r="RHZ135" s="99"/>
      <c r="RIA135" s="99"/>
      <c r="RIB135" s="99"/>
      <c r="RIC135" s="99"/>
      <c r="RID135" s="99"/>
      <c r="RIE135" s="99"/>
      <c r="RIF135" s="99"/>
      <c r="RIG135" s="99"/>
      <c r="RIH135" s="99"/>
      <c r="RII135" s="99"/>
      <c r="RIJ135" s="99"/>
      <c r="RIK135" s="99"/>
      <c r="RIL135" s="99"/>
      <c r="RIM135" s="99"/>
      <c r="RIN135" s="99"/>
      <c r="RIO135" s="99"/>
      <c r="RIP135" s="99"/>
      <c r="RIQ135" s="99"/>
      <c r="RIR135" s="99"/>
      <c r="RIS135" s="99"/>
      <c r="RIT135" s="99"/>
      <c r="RIU135" s="99"/>
      <c r="RIV135" s="99"/>
      <c r="RIW135" s="99"/>
      <c r="RIX135" s="99"/>
      <c r="RIY135" s="99"/>
      <c r="RIZ135" s="99"/>
      <c r="RJA135" s="99"/>
      <c r="RJB135" s="99"/>
      <c r="RJC135" s="99"/>
      <c r="RJD135" s="99"/>
      <c r="RJE135" s="99"/>
      <c r="RJF135" s="99"/>
      <c r="RJG135" s="99"/>
      <c r="RJH135" s="99"/>
      <c r="RJI135" s="99"/>
      <c r="RJJ135" s="99"/>
      <c r="RJK135" s="99"/>
      <c r="RJL135" s="99"/>
      <c r="RJM135" s="99"/>
      <c r="RJN135" s="99"/>
      <c r="RJO135" s="99"/>
      <c r="RJP135" s="99"/>
      <c r="RJQ135" s="99"/>
      <c r="RJR135" s="99"/>
      <c r="RJS135" s="99"/>
      <c r="RJT135" s="99"/>
      <c r="RJU135" s="99"/>
      <c r="RJV135" s="99"/>
      <c r="RJW135" s="99"/>
      <c r="RJX135" s="99"/>
      <c r="RJY135" s="99"/>
      <c r="RJZ135" s="99"/>
      <c r="RKA135" s="99"/>
      <c r="RKB135" s="99"/>
      <c r="RKC135" s="99"/>
      <c r="RKD135" s="99"/>
      <c r="RKE135" s="99"/>
      <c r="RKF135" s="99"/>
      <c r="RKG135" s="99"/>
      <c r="RKH135" s="99"/>
      <c r="RKI135" s="99"/>
      <c r="RKJ135" s="99"/>
      <c r="RKK135" s="99"/>
      <c r="RKL135" s="99"/>
      <c r="RKM135" s="99"/>
      <c r="RKN135" s="99"/>
      <c r="RKO135" s="99"/>
      <c r="RKP135" s="99"/>
      <c r="RKQ135" s="99"/>
      <c r="RKR135" s="99"/>
      <c r="RKS135" s="99"/>
      <c r="RKT135" s="99"/>
      <c r="RKU135" s="99"/>
      <c r="RKV135" s="99"/>
      <c r="RKW135" s="99"/>
      <c r="RKX135" s="99"/>
      <c r="RKY135" s="99"/>
      <c r="RKZ135" s="99"/>
      <c r="RLA135" s="99"/>
      <c r="RLB135" s="99"/>
      <c r="RLC135" s="99"/>
      <c r="RLD135" s="99"/>
      <c r="RLE135" s="99"/>
      <c r="RLF135" s="99"/>
      <c r="RLG135" s="99"/>
      <c r="RLH135" s="99"/>
      <c r="RLI135" s="99"/>
      <c r="RLJ135" s="99"/>
      <c r="RLK135" s="99"/>
      <c r="RLL135" s="99"/>
      <c r="RLM135" s="99"/>
      <c r="RLN135" s="99"/>
      <c r="RLO135" s="99"/>
      <c r="RLP135" s="99"/>
      <c r="RLQ135" s="99"/>
      <c r="RLR135" s="99"/>
      <c r="RLS135" s="99"/>
      <c r="RLT135" s="99"/>
      <c r="RLU135" s="99"/>
      <c r="RLV135" s="99"/>
      <c r="RLW135" s="99"/>
      <c r="RLX135" s="99"/>
      <c r="RLY135" s="99"/>
      <c r="RLZ135" s="99"/>
      <c r="RMA135" s="99"/>
      <c r="RMB135" s="99"/>
      <c r="RMC135" s="99"/>
      <c r="RMD135" s="99"/>
      <c r="RME135" s="99"/>
      <c r="RMF135" s="99"/>
      <c r="RMG135" s="99"/>
      <c r="RMH135" s="99"/>
      <c r="RMI135" s="99"/>
      <c r="RMJ135" s="99"/>
      <c r="RMK135" s="99"/>
      <c r="RML135" s="99"/>
      <c r="RMM135" s="99"/>
      <c r="RMN135" s="99"/>
      <c r="RMO135" s="99"/>
      <c r="RMP135" s="99"/>
      <c r="RMQ135" s="99"/>
      <c r="RMR135" s="99"/>
      <c r="RMS135" s="99"/>
      <c r="RMT135" s="99"/>
      <c r="RMU135" s="99"/>
      <c r="RMV135" s="99"/>
      <c r="RMW135" s="99"/>
      <c r="RMX135" s="99"/>
      <c r="RMY135" s="99"/>
      <c r="RMZ135" s="99"/>
      <c r="RNA135" s="99"/>
      <c r="RNB135" s="99"/>
      <c r="RNC135" s="99"/>
      <c r="RND135" s="99"/>
      <c r="RNE135" s="99"/>
      <c r="RNF135" s="99"/>
      <c r="RNG135" s="99"/>
      <c r="RNH135" s="99"/>
      <c r="RNI135" s="99"/>
      <c r="RNJ135" s="99"/>
      <c r="RNK135" s="99"/>
      <c r="RNL135" s="99"/>
      <c r="RNM135" s="99"/>
      <c r="RNN135" s="99"/>
      <c r="RNO135" s="99"/>
      <c r="RNP135" s="99"/>
      <c r="RNQ135" s="99"/>
      <c r="RNR135" s="99"/>
      <c r="RNS135" s="99"/>
      <c r="RNT135" s="99"/>
      <c r="RNU135" s="99"/>
      <c r="RNV135" s="99"/>
      <c r="RNW135" s="99"/>
      <c r="RNX135" s="99"/>
      <c r="RNY135" s="99"/>
      <c r="RNZ135" s="99"/>
      <c r="ROA135" s="99"/>
      <c r="ROB135" s="99"/>
      <c r="ROC135" s="99"/>
      <c r="ROD135" s="99"/>
      <c r="ROE135" s="99"/>
      <c r="ROF135" s="99"/>
      <c r="ROG135" s="99"/>
      <c r="ROH135" s="99"/>
      <c r="ROI135" s="99"/>
      <c r="ROJ135" s="99"/>
      <c r="ROK135" s="99"/>
      <c r="ROL135" s="99"/>
      <c r="ROM135" s="99"/>
      <c r="RON135" s="99"/>
      <c r="ROO135" s="99"/>
      <c r="ROP135" s="99"/>
      <c r="ROQ135" s="99"/>
      <c r="ROR135" s="99"/>
      <c r="ROS135" s="99"/>
      <c r="ROT135" s="99"/>
      <c r="ROU135" s="99"/>
      <c r="ROV135" s="99"/>
      <c r="ROW135" s="99"/>
      <c r="ROX135" s="99"/>
      <c r="ROY135" s="99"/>
      <c r="ROZ135" s="99"/>
      <c r="RPA135" s="99"/>
      <c r="RPB135" s="99"/>
      <c r="RPC135" s="99"/>
      <c r="RPD135" s="99"/>
      <c r="RPE135" s="99"/>
      <c r="RPF135" s="99"/>
      <c r="RPG135" s="99"/>
      <c r="RPH135" s="99"/>
      <c r="RPI135" s="99"/>
      <c r="RPJ135" s="99"/>
      <c r="RPK135" s="99"/>
      <c r="RPL135" s="99"/>
      <c r="RPM135" s="99"/>
      <c r="RPN135" s="99"/>
      <c r="RPO135" s="99"/>
      <c r="RPP135" s="99"/>
      <c r="RPQ135" s="99"/>
      <c r="RPR135" s="99"/>
      <c r="RPS135" s="99"/>
      <c r="RPT135" s="99"/>
      <c r="RPU135" s="99"/>
      <c r="RPV135" s="99"/>
      <c r="RPW135" s="99"/>
      <c r="RPX135" s="99"/>
      <c r="RPY135" s="99"/>
      <c r="RPZ135" s="99"/>
      <c r="RQA135" s="99"/>
      <c r="RQB135" s="99"/>
      <c r="RQC135" s="99"/>
      <c r="RQD135" s="99"/>
      <c r="RQE135" s="99"/>
      <c r="RQF135" s="99"/>
      <c r="RQG135" s="99"/>
      <c r="RQH135" s="99"/>
      <c r="RQI135" s="99"/>
      <c r="RQJ135" s="99"/>
      <c r="RQK135" s="99"/>
      <c r="RQL135" s="99"/>
      <c r="RQM135" s="99"/>
      <c r="RQN135" s="99"/>
      <c r="RQO135" s="99"/>
      <c r="RQP135" s="99"/>
      <c r="RQQ135" s="99"/>
      <c r="RQR135" s="99"/>
      <c r="RQS135" s="99"/>
      <c r="RQT135" s="99"/>
      <c r="RQU135" s="99"/>
      <c r="RQV135" s="99"/>
      <c r="RQW135" s="99"/>
      <c r="RQX135" s="99"/>
      <c r="RQY135" s="99"/>
      <c r="RQZ135" s="99"/>
      <c r="RRA135" s="99"/>
      <c r="RRB135" s="99"/>
      <c r="RRC135" s="99"/>
      <c r="RRD135" s="99"/>
      <c r="RRE135" s="99"/>
      <c r="RRF135" s="99"/>
      <c r="RRG135" s="99"/>
      <c r="RRH135" s="99"/>
      <c r="RRI135" s="99"/>
      <c r="RRJ135" s="99"/>
      <c r="RRK135" s="99"/>
      <c r="RRL135" s="99"/>
      <c r="RRM135" s="99"/>
      <c r="RRN135" s="99"/>
      <c r="RRO135" s="99"/>
      <c r="RRP135" s="99"/>
      <c r="RRQ135" s="99"/>
      <c r="RRR135" s="99"/>
      <c r="RRS135" s="99"/>
      <c r="RRT135" s="99"/>
      <c r="RRU135" s="99"/>
      <c r="RRV135" s="99"/>
      <c r="RRW135" s="99"/>
      <c r="RRX135" s="99"/>
      <c r="RRY135" s="99"/>
      <c r="RRZ135" s="99"/>
      <c r="RSA135" s="99"/>
      <c r="RSB135" s="99"/>
      <c r="RSC135" s="99"/>
      <c r="RSD135" s="99"/>
      <c r="RSE135" s="99"/>
      <c r="RSF135" s="99"/>
      <c r="RSG135" s="99"/>
      <c r="RSH135" s="99"/>
      <c r="RSI135" s="99"/>
      <c r="RSJ135" s="99"/>
      <c r="RSK135" s="99"/>
      <c r="RSL135" s="99"/>
      <c r="RSM135" s="99"/>
      <c r="RSN135" s="99"/>
      <c r="RSO135" s="99"/>
      <c r="RSP135" s="99"/>
      <c r="RSQ135" s="99"/>
      <c r="RSR135" s="99"/>
      <c r="RSS135" s="99"/>
      <c r="RST135" s="99"/>
      <c r="RSU135" s="99"/>
      <c r="RSV135" s="99"/>
      <c r="RSW135" s="99"/>
      <c r="RSX135" s="99"/>
      <c r="RSY135" s="99"/>
      <c r="RSZ135" s="99"/>
      <c r="RTA135" s="99"/>
      <c r="RTB135" s="99"/>
      <c r="RTC135" s="99"/>
      <c r="RTD135" s="99"/>
      <c r="RTE135" s="99"/>
      <c r="RTF135" s="99"/>
      <c r="RTG135" s="99"/>
      <c r="RTH135" s="99"/>
      <c r="RTI135" s="99"/>
      <c r="RTJ135" s="99"/>
      <c r="RTK135" s="99"/>
      <c r="RTL135" s="99"/>
      <c r="RTM135" s="99"/>
      <c r="RTN135" s="99"/>
      <c r="RTO135" s="99"/>
      <c r="RTP135" s="99"/>
      <c r="RTQ135" s="99"/>
      <c r="RTR135" s="99"/>
      <c r="RTS135" s="99"/>
      <c r="RTT135" s="99"/>
      <c r="RTU135" s="99"/>
      <c r="RTV135" s="99"/>
      <c r="RTW135" s="99"/>
      <c r="RTX135" s="99"/>
      <c r="RTY135" s="99"/>
      <c r="RTZ135" s="99"/>
      <c r="RUA135" s="99"/>
      <c r="RUB135" s="99"/>
      <c r="RUC135" s="99"/>
      <c r="RUD135" s="99"/>
      <c r="RUE135" s="99"/>
      <c r="RUF135" s="99"/>
      <c r="RUG135" s="99"/>
      <c r="RUH135" s="99"/>
      <c r="RUI135" s="99"/>
      <c r="RUJ135" s="99"/>
      <c r="RUK135" s="99"/>
      <c r="RUL135" s="99"/>
      <c r="RUM135" s="99"/>
      <c r="RUN135" s="99"/>
      <c r="RUO135" s="99"/>
      <c r="RUP135" s="99"/>
      <c r="RUQ135" s="99"/>
      <c r="RUR135" s="99"/>
      <c r="RUS135" s="99"/>
      <c r="RUT135" s="99"/>
      <c r="RUU135" s="99"/>
      <c r="RUV135" s="99"/>
      <c r="RUW135" s="99"/>
      <c r="RUX135" s="99"/>
      <c r="RUY135" s="99"/>
      <c r="RUZ135" s="99"/>
      <c r="RVA135" s="99"/>
      <c r="RVB135" s="99"/>
      <c r="RVC135" s="99"/>
      <c r="RVD135" s="99"/>
      <c r="RVE135" s="99"/>
      <c r="RVF135" s="99"/>
      <c r="RVG135" s="99"/>
      <c r="RVH135" s="99"/>
      <c r="RVI135" s="99"/>
      <c r="RVJ135" s="99"/>
      <c r="RVK135" s="99"/>
      <c r="RVL135" s="99"/>
      <c r="RVM135" s="99"/>
      <c r="RVN135" s="99"/>
      <c r="RVO135" s="99"/>
      <c r="RVP135" s="99"/>
      <c r="RVQ135" s="99"/>
      <c r="RVR135" s="99"/>
      <c r="RVS135" s="99"/>
      <c r="RVT135" s="99"/>
      <c r="RVU135" s="99"/>
      <c r="RVV135" s="99"/>
      <c r="RVW135" s="99"/>
      <c r="RVX135" s="99"/>
      <c r="RVY135" s="99"/>
      <c r="RVZ135" s="99"/>
      <c r="RWA135" s="99"/>
      <c r="RWB135" s="99"/>
      <c r="RWC135" s="99"/>
      <c r="RWD135" s="99"/>
      <c r="RWE135" s="99"/>
      <c r="RWF135" s="99"/>
      <c r="RWG135" s="99"/>
      <c r="RWH135" s="99"/>
      <c r="RWI135" s="99"/>
      <c r="RWJ135" s="99"/>
      <c r="RWK135" s="99"/>
      <c r="RWL135" s="99"/>
      <c r="RWM135" s="99"/>
      <c r="RWN135" s="99"/>
      <c r="RWO135" s="99"/>
      <c r="RWP135" s="99"/>
      <c r="RWQ135" s="99"/>
      <c r="RWR135" s="99"/>
      <c r="RWS135" s="99"/>
      <c r="RWT135" s="99"/>
      <c r="RWU135" s="99"/>
      <c r="RWV135" s="99"/>
      <c r="RWW135" s="99"/>
      <c r="RWX135" s="99"/>
      <c r="RWY135" s="99"/>
      <c r="RWZ135" s="99"/>
      <c r="RXA135" s="99"/>
      <c r="RXB135" s="99"/>
      <c r="RXC135" s="99"/>
      <c r="RXD135" s="99"/>
      <c r="RXE135" s="99"/>
      <c r="RXF135" s="99"/>
      <c r="RXG135" s="99"/>
      <c r="RXH135" s="99"/>
      <c r="RXI135" s="99"/>
      <c r="RXJ135" s="99"/>
      <c r="RXK135" s="99"/>
      <c r="RXL135" s="99"/>
      <c r="RXM135" s="99"/>
      <c r="RXN135" s="99"/>
      <c r="RXO135" s="99"/>
      <c r="RXP135" s="99"/>
      <c r="RXQ135" s="99"/>
      <c r="RXR135" s="99"/>
      <c r="RXS135" s="99"/>
      <c r="RXT135" s="99"/>
      <c r="RXU135" s="99"/>
      <c r="RXV135" s="99"/>
      <c r="RXW135" s="99"/>
      <c r="RXX135" s="99"/>
      <c r="RXY135" s="99"/>
      <c r="RXZ135" s="99"/>
      <c r="RYA135" s="99"/>
      <c r="RYB135" s="99"/>
      <c r="RYC135" s="99"/>
      <c r="RYD135" s="99"/>
      <c r="RYE135" s="99"/>
      <c r="RYF135" s="99"/>
      <c r="RYG135" s="99"/>
      <c r="RYH135" s="99"/>
      <c r="RYI135" s="99"/>
      <c r="RYJ135" s="99"/>
      <c r="RYK135" s="99"/>
      <c r="RYL135" s="99"/>
      <c r="RYM135" s="99"/>
      <c r="RYN135" s="99"/>
      <c r="RYO135" s="99"/>
      <c r="RYP135" s="99"/>
      <c r="RYQ135" s="99"/>
      <c r="RYR135" s="99"/>
      <c r="RYS135" s="99"/>
      <c r="RYT135" s="99"/>
      <c r="RYU135" s="99"/>
      <c r="RYV135" s="99"/>
      <c r="RYW135" s="99"/>
      <c r="RYX135" s="99"/>
      <c r="RYY135" s="99"/>
      <c r="RYZ135" s="99"/>
      <c r="RZA135" s="99"/>
      <c r="RZB135" s="99"/>
      <c r="RZC135" s="99"/>
      <c r="RZD135" s="99"/>
      <c r="RZE135" s="99"/>
      <c r="RZF135" s="99"/>
      <c r="RZG135" s="99"/>
      <c r="RZH135" s="99"/>
      <c r="RZI135" s="99"/>
      <c r="RZJ135" s="99"/>
      <c r="RZK135" s="99"/>
      <c r="RZL135" s="99"/>
      <c r="RZM135" s="99"/>
      <c r="RZN135" s="99"/>
      <c r="RZO135" s="99"/>
      <c r="RZP135" s="99"/>
      <c r="RZQ135" s="99"/>
      <c r="RZR135" s="99"/>
      <c r="RZS135" s="99"/>
      <c r="RZT135" s="99"/>
      <c r="RZU135" s="99"/>
      <c r="RZV135" s="99"/>
      <c r="RZW135" s="99"/>
      <c r="RZX135" s="99"/>
      <c r="RZY135" s="99"/>
      <c r="RZZ135" s="99"/>
      <c r="SAA135" s="99"/>
      <c r="SAB135" s="99"/>
      <c r="SAC135" s="99"/>
      <c r="SAD135" s="99"/>
      <c r="SAE135" s="99"/>
      <c r="SAF135" s="99"/>
      <c r="SAG135" s="99"/>
      <c r="SAH135" s="99"/>
      <c r="SAI135" s="99"/>
      <c r="SAJ135" s="99"/>
      <c r="SAK135" s="99"/>
      <c r="SAL135" s="99"/>
      <c r="SAM135" s="99"/>
      <c r="SAN135" s="99"/>
      <c r="SAO135" s="99"/>
      <c r="SAP135" s="99"/>
      <c r="SAQ135" s="99"/>
      <c r="SAR135" s="99"/>
      <c r="SAS135" s="99"/>
      <c r="SAT135" s="99"/>
      <c r="SAU135" s="99"/>
      <c r="SAV135" s="99"/>
      <c r="SAW135" s="99"/>
      <c r="SAX135" s="99"/>
      <c r="SAY135" s="99"/>
      <c r="SAZ135" s="99"/>
      <c r="SBA135" s="99"/>
      <c r="SBB135" s="99"/>
      <c r="SBC135" s="99"/>
      <c r="SBD135" s="99"/>
      <c r="SBE135" s="99"/>
      <c r="SBF135" s="99"/>
      <c r="SBG135" s="99"/>
      <c r="SBH135" s="99"/>
      <c r="SBI135" s="99"/>
      <c r="SBJ135" s="99"/>
      <c r="SBK135" s="99"/>
      <c r="SBL135" s="99"/>
      <c r="SBM135" s="99"/>
      <c r="SBN135" s="99"/>
      <c r="SBO135" s="99"/>
      <c r="SBP135" s="99"/>
      <c r="SBQ135" s="99"/>
      <c r="SBR135" s="99"/>
      <c r="SBS135" s="99"/>
      <c r="SBT135" s="99"/>
      <c r="SBU135" s="99"/>
      <c r="SBV135" s="99"/>
      <c r="SBW135" s="99"/>
      <c r="SBX135" s="99"/>
      <c r="SBY135" s="99"/>
      <c r="SBZ135" s="99"/>
      <c r="SCA135" s="99"/>
      <c r="SCB135" s="99"/>
      <c r="SCC135" s="99"/>
      <c r="SCD135" s="99"/>
      <c r="SCE135" s="99"/>
      <c r="SCF135" s="99"/>
      <c r="SCG135" s="99"/>
      <c r="SCH135" s="99"/>
      <c r="SCI135" s="99"/>
      <c r="SCJ135" s="99"/>
      <c r="SCK135" s="99"/>
      <c r="SCL135" s="99"/>
      <c r="SCM135" s="99"/>
      <c r="SCN135" s="99"/>
      <c r="SCO135" s="99"/>
      <c r="SCP135" s="99"/>
      <c r="SCQ135" s="99"/>
      <c r="SCR135" s="99"/>
      <c r="SCS135" s="99"/>
      <c r="SCT135" s="99"/>
      <c r="SCU135" s="99"/>
      <c r="SCV135" s="99"/>
      <c r="SCW135" s="99"/>
      <c r="SCX135" s="99"/>
      <c r="SCY135" s="99"/>
      <c r="SCZ135" s="99"/>
      <c r="SDA135" s="99"/>
      <c r="SDB135" s="99"/>
      <c r="SDC135" s="99"/>
      <c r="SDD135" s="99"/>
      <c r="SDE135" s="99"/>
      <c r="SDF135" s="99"/>
      <c r="SDG135" s="99"/>
      <c r="SDH135" s="99"/>
      <c r="SDI135" s="99"/>
      <c r="SDJ135" s="99"/>
      <c r="SDK135" s="99"/>
      <c r="SDL135" s="99"/>
      <c r="SDM135" s="99"/>
      <c r="SDN135" s="99"/>
      <c r="SDO135" s="99"/>
      <c r="SDP135" s="99"/>
      <c r="SDQ135" s="99"/>
      <c r="SDR135" s="99"/>
      <c r="SDS135" s="99"/>
      <c r="SDT135" s="99"/>
      <c r="SDU135" s="99"/>
      <c r="SDV135" s="99"/>
      <c r="SDW135" s="99"/>
      <c r="SDX135" s="99"/>
      <c r="SDY135" s="99"/>
      <c r="SDZ135" s="99"/>
      <c r="SEA135" s="99"/>
      <c r="SEB135" s="99"/>
      <c r="SEC135" s="99"/>
      <c r="SED135" s="99"/>
      <c r="SEE135" s="99"/>
      <c r="SEF135" s="99"/>
      <c r="SEG135" s="99"/>
      <c r="SEH135" s="99"/>
      <c r="SEI135" s="99"/>
      <c r="SEJ135" s="99"/>
      <c r="SEK135" s="99"/>
      <c r="SEL135" s="99"/>
      <c r="SEM135" s="99"/>
      <c r="SEN135" s="99"/>
      <c r="SEO135" s="99"/>
      <c r="SEP135" s="99"/>
      <c r="SEQ135" s="99"/>
      <c r="SER135" s="99"/>
      <c r="SES135" s="99"/>
      <c r="SET135" s="99"/>
      <c r="SEU135" s="99"/>
      <c r="SEV135" s="99"/>
      <c r="SEW135" s="99"/>
      <c r="SEX135" s="99"/>
      <c r="SEY135" s="99"/>
      <c r="SEZ135" s="99"/>
      <c r="SFA135" s="99"/>
      <c r="SFB135" s="99"/>
      <c r="SFC135" s="99"/>
      <c r="SFD135" s="99"/>
      <c r="SFE135" s="99"/>
      <c r="SFF135" s="99"/>
      <c r="SFG135" s="99"/>
      <c r="SFH135" s="99"/>
      <c r="SFI135" s="99"/>
      <c r="SFJ135" s="99"/>
      <c r="SFK135" s="99"/>
      <c r="SFL135" s="99"/>
      <c r="SFM135" s="99"/>
      <c r="SFN135" s="99"/>
      <c r="SFO135" s="99"/>
      <c r="SFP135" s="99"/>
      <c r="SFQ135" s="99"/>
      <c r="SFR135" s="99"/>
      <c r="SFS135" s="99"/>
      <c r="SFT135" s="99"/>
      <c r="SFU135" s="99"/>
      <c r="SFV135" s="99"/>
      <c r="SFW135" s="99"/>
      <c r="SFX135" s="99"/>
      <c r="SFY135" s="99"/>
      <c r="SFZ135" s="99"/>
      <c r="SGA135" s="99"/>
      <c r="SGB135" s="99"/>
      <c r="SGC135" s="99"/>
      <c r="SGD135" s="99"/>
      <c r="SGE135" s="99"/>
      <c r="SGF135" s="99"/>
      <c r="SGG135" s="99"/>
      <c r="SGH135" s="99"/>
      <c r="SGI135" s="99"/>
      <c r="SGJ135" s="99"/>
      <c r="SGK135" s="99"/>
      <c r="SGL135" s="99"/>
      <c r="SGM135" s="99"/>
      <c r="SGN135" s="99"/>
      <c r="SGO135" s="99"/>
      <c r="SGP135" s="99"/>
      <c r="SGQ135" s="99"/>
      <c r="SGR135" s="99"/>
      <c r="SGS135" s="99"/>
      <c r="SGT135" s="99"/>
      <c r="SGU135" s="99"/>
      <c r="SGV135" s="99"/>
      <c r="SGW135" s="99"/>
      <c r="SGX135" s="99"/>
      <c r="SGY135" s="99"/>
      <c r="SGZ135" s="99"/>
      <c r="SHA135" s="99"/>
      <c r="SHB135" s="99"/>
      <c r="SHC135" s="99"/>
      <c r="SHD135" s="99"/>
      <c r="SHE135" s="99"/>
      <c r="SHF135" s="99"/>
      <c r="SHG135" s="99"/>
      <c r="SHH135" s="99"/>
      <c r="SHI135" s="99"/>
      <c r="SHJ135" s="99"/>
      <c r="SHK135" s="99"/>
      <c r="SHL135" s="99"/>
      <c r="SHM135" s="99"/>
      <c r="SHN135" s="99"/>
      <c r="SHO135" s="99"/>
      <c r="SHP135" s="99"/>
      <c r="SHQ135" s="99"/>
      <c r="SHR135" s="99"/>
      <c r="SHS135" s="99"/>
      <c r="SHT135" s="99"/>
      <c r="SHU135" s="99"/>
      <c r="SHV135" s="99"/>
      <c r="SHW135" s="99"/>
      <c r="SHX135" s="99"/>
      <c r="SHY135" s="99"/>
      <c r="SHZ135" s="99"/>
      <c r="SIA135" s="99"/>
      <c r="SIB135" s="99"/>
      <c r="SIC135" s="99"/>
      <c r="SID135" s="99"/>
      <c r="SIE135" s="99"/>
      <c r="SIF135" s="99"/>
      <c r="SIG135" s="99"/>
      <c r="SIH135" s="99"/>
      <c r="SII135" s="99"/>
      <c r="SIJ135" s="99"/>
      <c r="SIK135" s="99"/>
      <c r="SIL135" s="99"/>
      <c r="SIM135" s="99"/>
      <c r="SIN135" s="99"/>
      <c r="SIO135" s="99"/>
      <c r="SIP135" s="99"/>
      <c r="SIQ135" s="99"/>
      <c r="SIR135" s="99"/>
      <c r="SIS135" s="99"/>
      <c r="SIT135" s="99"/>
      <c r="SIU135" s="99"/>
      <c r="SIV135" s="99"/>
      <c r="SIW135" s="99"/>
      <c r="SIX135" s="99"/>
      <c r="SIY135" s="99"/>
      <c r="SIZ135" s="99"/>
      <c r="SJA135" s="99"/>
      <c r="SJB135" s="99"/>
      <c r="SJC135" s="99"/>
      <c r="SJD135" s="99"/>
      <c r="SJE135" s="99"/>
      <c r="SJF135" s="99"/>
      <c r="SJG135" s="99"/>
      <c r="SJH135" s="99"/>
      <c r="SJI135" s="99"/>
      <c r="SJJ135" s="99"/>
      <c r="SJK135" s="99"/>
      <c r="SJL135" s="99"/>
      <c r="SJM135" s="99"/>
      <c r="SJN135" s="99"/>
      <c r="SJO135" s="99"/>
      <c r="SJP135" s="99"/>
      <c r="SJQ135" s="99"/>
      <c r="SJR135" s="99"/>
      <c r="SJS135" s="99"/>
      <c r="SJT135" s="99"/>
      <c r="SJU135" s="99"/>
      <c r="SJV135" s="99"/>
      <c r="SJW135" s="99"/>
      <c r="SJX135" s="99"/>
      <c r="SJY135" s="99"/>
      <c r="SJZ135" s="99"/>
      <c r="SKA135" s="99"/>
      <c r="SKB135" s="99"/>
      <c r="SKC135" s="99"/>
      <c r="SKD135" s="99"/>
      <c r="SKE135" s="99"/>
      <c r="SKF135" s="99"/>
      <c r="SKG135" s="99"/>
      <c r="SKH135" s="99"/>
      <c r="SKI135" s="99"/>
      <c r="SKJ135" s="99"/>
      <c r="SKK135" s="99"/>
      <c r="SKL135" s="99"/>
      <c r="SKM135" s="99"/>
      <c r="SKN135" s="99"/>
      <c r="SKO135" s="99"/>
      <c r="SKP135" s="99"/>
      <c r="SKQ135" s="99"/>
      <c r="SKR135" s="99"/>
      <c r="SKS135" s="99"/>
      <c r="SKT135" s="99"/>
      <c r="SKU135" s="99"/>
      <c r="SKV135" s="99"/>
      <c r="SKW135" s="99"/>
      <c r="SKX135" s="99"/>
      <c r="SKY135" s="99"/>
      <c r="SKZ135" s="99"/>
      <c r="SLA135" s="99"/>
      <c r="SLB135" s="99"/>
      <c r="SLC135" s="99"/>
      <c r="SLD135" s="99"/>
      <c r="SLE135" s="99"/>
      <c r="SLF135" s="99"/>
      <c r="SLG135" s="99"/>
      <c r="SLH135" s="99"/>
      <c r="SLI135" s="99"/>
      <c r="SLJ135" s="99"/>
      <c r="SLK135" s="99"/>
      <c r="SLL135" s="99"/>
      <c r="SLM135" s="99"/>
      <c r="SLN135" s="99"/>
      <c r="SLO135" s="99"/>
      <c r="SLP135" s="99"/>
      <c r="SLQ135" s="99"/>
      <c r="SLR135" s="99"/>
      <c r="SLS135" s="99"/>
      <c r="SLT135" s="99"/>
      <c r="SLU135" s="99"/>
      <c r="SLV135" s="99"/>
      <c r="SLW135" s="99"/>
      <c r="SLX135" s="99"/>
      <c r="SLY135" s="99"/>
      <c r="SLZ135" s="99"/>
      <c r="SMA135" s="99"/>
      <c r="SMB135" s="99"/>
      <c r="SMC135" s="99"/>
      <c r="SMD135" s="99"/>
      <c r="SME135" s="99"/>
      <c r="SMF135" s="99"/>
      <c r="SMG135" s="99"/>
      <c r="SMH135" s="99"/>
      <c r="SMI135" s="99"/>
      <c r="SMJ135" s="99"/>
      <c r="SMK135" s="99"/>
      <c r="SML135" s="99"/>
      <c r="SMM135" s="99"/>
      <c r="SMN135" s="99"/>
      <c r="SMO135" s="99"/>
      <c r="SMP135" s="99"/>
      <c r="SMQ135" s="99"/>
      <c r="SMR135" s="99"/>
      <c r="SMS135" s="99"/>
      <c r="SMT135" s="99"/>
      <c r="SMU135" s="99"/>
      <c r="SMV135" s="99"/>
      <c r="SMW135" s="99"/>
      <c r="SMX135" s="99"/>
      <c r="SMY135" s="99"/>
      <c r="SMZ135" s="99"/>
      <c r="SNA135" s="99"/>
      <c r="SNB135" s="99"/>
      <c r="SNC135" s="99"/>
      <c r="SND135" s="99"/>
      <c r="SNE135" s="99"/>
      <c r="SNF135" s="99"/>
      <c r="SNG135" s="99"/>
      <c r="SNH135" s="99"/>
      <c r="SNI135" s="99"/>
      <c r="SNJ135" s="99"/>
      <c r="SNK135" s="99"/>
      <c r="SNL135" s="99"/>
      <c r="SNM135" s="99"/>
      <c r="SNN135" s="99"/>
      <c r="SNO135" s="99"/>
      <c r="SNP135" s="99"/>
      <c r="SNQ135" s="99"/>
      <c r="SNR135" s="99"/>
      <c r="SNS135" s="99"/>
      <c r="SNT135" s="99"/>
      <c r="SNU135" s="99"/>
      <c r="SNV135" s="99"/>
      <c r="SNW135" s="99"/>
      <c r="SNX135" s="99"/>
      <c r="SNY135" s="99"/>
      <c r="SNZ135" s="99"/>
      <c r="SOA135" s="99"/>
      <c r="SOB135" s="99"/>
      <c r="SOC135" s="99"/>
      <c r="SOD135" s="99"/>
      <c r="SOE135" s="99"/>
      <c r="SOF135" s="99"/>
      <c r="SOG135" s="99"/>
      <c r="SOH135" s="99"/>
      <c r="SOI135" s="99"/>
      <c r="SOJ135" s="99"/>
      <c r="SOK135" s="99"/>
      <c r="SOL135" s="99"/>
      <c r="SOM135" s="99"/>
      <c r="SON135" s="99"/>
      <c r="SOO135" s="99"/>
      <c r="SOP135" s="99"/>
      <c r="SOQ135" s="99"/>
      <c r="SOR135" s="99"/>
      <c r="SOS135" s="99"/>
      <c r="SOT135" s="99"/>
      <c r="SOU135" s="99"/>
      <c r="SOV135" s="99"/>
      <c r="SOW135" s="99"/>
      <c r="SOX135" s="99"/>
      <c r="SOY135" s="99"/>
      <c r="SOZ135" s="99"/>
      <c r="SPA135" s="99"/>
      <c r="SPB135" s="99"/>
      <c r="SPC135" s="99"/>
      <c r="SPD135" s="99"/>
      <c r="SPE135" s="99"/>
      <c r="SPF135" s="99"/>
      <c r="SPG135" s="99"/>
      <c r="SPH135" s="99"/>
      <c r="SPI135" s="99"/>
      <c r="SPJ135" s="99"/>
      <c r="SPK135" s="99"/>
      <c r="SPL135" s="99"/>
      <c r="SPM135" s="99"/>
      <c r="SPN135" s="99"/>
      <c r="SPO135" s="99"/>
      <c r="SPP135" s="99"/>
      <c r="SPQ135" s="99"/>
      <c r="SPR135" s="99"/>
      <c r="SPS135" s="99"/>
      <c r="SPT135" s="99"/>
      <c r="SPU135" s="99"/>
      <c r="SPV135" s="99"/>
      <c r="SPW135" s="99"/>
      <c r="SPX135" s="99"/>
      <c r="SPY135" s="99"/>
      <c r="SPZ135" s="99"/>
      <c r="SQA135" s="99"/>
      <c r="SQB135" s="99"/>
      <c r="SQC135" s="99"/>
      <c r="SQD135" s="99"/>
      <c r="SQE135" s="99"/>
      <c r="SQF135" s="99"/>
      <c r="SQG135" s="99"/>
      <c r="SQH135" s="99"/>
      <c r="SQI135" s="99"/>
      <c r="SQJ135" s="99"/>
      <c r="SQK135" s="99"/>
      <c r="SQL135" s="99"/>
      <c r="SQM135" s="99"/>
      <c r="SQN135" s="99"/>
      <c r="SQO135" s="99"/>
      <c r="SQP135" s="99"/>
      <c r="SQQ135" s="99"/>
      <c r="SQR135" s="99"/>
      <c r="SQS135" s="99"/>
      <c r="SQT135" s="99"/>
      <c r="SQU135" s="99"/>
      <c r="SQV135" s="99"/>
      <c r="SQW135" s="99"/>
      <c r="SQX135" s="99"/>
      <c r="SQY135" s="99"/>
      <c r="SQZ135" s="99"/>
      <c r="SRA135" s="99"/>
      <c r="SRB135" s="99"/>
      <c r="SRC135" s="99"/>
      <c r="SRD135" s="99"/>
      <c r="SRE135" s="99"/>
      <c r="SRF135" s="99"/>
      <c r="SRG135" s="99"/>
      <c r="SRH135" s="99"/>
      <c r="SRI135" s="99"/>
      <c r="SRJ135" s="99"/>
      <c r="SRK135" s="99"/>
      <c r="SRL135" s="99"/>
      <c r="SRM135" s="99"/>
      <c r="SRN135" s="99"/>
      <c r="SRO135" s="99"/>
      <c r="SRP135" s="99"/>
      <c r="SRQ135" s="99"/>
      <c r="SRR135" s="99"/>
      <c r="SRS135" s="99"/>
      <c r="SRT135" s="99"/>
      <c r="SRU135" s="99"/>
      <c r="SRV135" s="99"/>
      <c r="SRW135" s="99"/>
      <c r="SRX135" s="99"/>
      <c r="SRY135" s="99"/>
      <c r="SRZ135" s="99"/>
      <c r="SSA135" s="99"/>
      <c r="SSB135" s="99"/>
      <c r="SSC135" s="99"/>
      <c r="SSD135" s="99"/>
      <c r="SSE135" s="99"/>
      <c r="SSF135" s="99"/>
      <c r="SSG135" s="99"/>
      <c r="SSH135" s="99"/>
      <c r="SSI135" s="99"/>
      <c r="SSJ135" s="99"/>
      <c r="SSK135" s="99"/>
      <c r="SSL135" s="99"/>
      <c r="SSM135" s="99"/>
      <c r="SSN135" s="99"/>
      <c r="SSO135" s="99"/>
      <c r="SSP135" s="99"/>
      <c r="SSQ135" s="99"/>
      <c r="SSR135" s="99"/>
      <c r="SSS135" s="99"/>
      <c r="SST135" s="99"/>
      <c r="SSU135" s="99"/>
      <c r="SSV135" s="99"/>
      <c r="SSW135" s="99"/>
      <c r="SSX135" s="99"/>
      <c r="SSY135" s="99"/>
      <c r="SSZ135" s="99"/>
      <c r="STA135" s="99"/>
      <c r="STB135" s="99"/>
      <c r="STC135" s="99"/>
      <c r="STD135" s="99"/>
      <c r="STE135" s="99"/>
      <c r="STF135" s="99"/>
      <c r="STG135" s="99"/>
      <c r="STH135" s="99"/>
      <c r="STI135" s="99"/>
      <c r="STJ135" s="99"/>
      <c r="STK135" s="99"/>
      <c r="STL135" s="99"/>
      <c r="STM135" s="99"/>
      <c r="STN135" s="99"/>
      <c r="STO135" s="99"/>
      <c r="STP135" s="99"/>
      <c r="STQ135" s="99"/>
      <c r="STR135" s="99"/>
      <c r="STS135" s="99"/>
      <c r="STT135" s="99"/>
      <c r="STU135" s="99"/>
      <c r="STV135" s="99"/>
      <c r="STW135" s="99"/>
      <c r="STX135" s="99"/>
      <c r="STY135" s="99"/>
      <c r="STZ135" s="99"/>
      <c r="SUA135" s="99"/>
      <c r="SUB135" s="99"/>
      <c r="SUC135" s="99"/>
      <c r="SUD135" s="99"/>
      <c r="SUE135" s="99"/>
      <c r="SUF135" s="99"/>
      <c r="SUG135" s="99"/>
      <c r="SUH135" s="99"/>
      <c r="SUI135" s="99"/>
      <c r="SUJ135" s="99"/>
      <c r="SUK135" s="99"/>
      <c r="SUL135" s="99"/>
      <c r="SUM135" s="99"/>
      <c r="SUN135" s="99"/>
      <c r="SUO135" s="99"/>
      <c r="SUP135" s="99"/>
      <c r="SUQ135" s="99"/>
      <c r="SUR135" s="99"/>
      <c r="SUS135" s="99"/>
      <c r="SUT135" s="99"/>
      <c r="SUU135" s="99"/>
      <c r="SUV135" s="99"/>
      <c r="SUW135" s="99"/>
      <c r="SUX135" s="99"/>
      <c r="SUY135" s="99"/>
      <c r="SUZ135" s="99"/>
      <c r="SVA135" s="99"/>
      <c r="SVB135" s="99"/>
      <c r="SVC135" s="99"/>
      <c r="SVD135" s="99"/>
      <c r="SVE135" s="99"/>
      <c r="SVF135" s="99"/>
      <c r="SVG135" s="99"/>
      <c r="SVH135" s="99"/>
      <c r="SVI135" s="99"/>
      <c r="SVJ135" s="99"/>
      <c r="SVK135" s="99"/>
      <c r="SVL135" s="99"/>
      <c r="SVM135" s="99"/>
      <c r="SVN135" s="99"/>
      <c r="SVO135" s="99"/>
      <c r="SVP135" s="99"/>
      <c r="SVQ135" s="99"/>
      <c r="SVR135" s="99"/>
      <c r="SVS135" s="99"/>
      <c r="SVT135" s="99"/>
      <c r="SVU135" s="99"/>
      <c r="SVV135" s="99"/>
      <c r="SVW135" s="99"/>
      <c r="SVX135" s="99"/>
      <c r="SVY135" s="99"/>
      <c r="SVZ135" s="99"/>
      <c r="SWA135" s="99"/>
      <c r="SWB135" s="99"/>
      <c r="SWC135" s="99"/>
      <c r="SWD135" s="99"/>
      <c r="SWE135" s="99"/>
      <c r="SWF135" s="99"/>
      <c r="SWG135" s="99"/>
      <c r="SWH135" s="99"/>
      <c r="SWI135" s="99"/>
      <c r="SWJ135" s="99"/>
      <c r="SWK135" s="99"/>
      <c r="SWL135" s="99"/>
      <c r="SWM135" s="99"/>
      <c r="SWN135" s="99"/>
      <c r="SWO135" s="99"/>
      <c r="SWP135" s="99"/>
      <c r="SWQ135" s="99"/>
      <c r="SWR135" s="99"/>
      <c r="SWS135" s="99"/>
      <c r="SWT135" s="99"/>
      <c r="SWU135" s="99"/>
      <c r="SWV135" s="99"/>
      <c r="SWW135" s="99"/>
      <c r="SWX135" s="99"/>
      <c r="SWY135" s="99"/>
      <c r="SWZ135" s="99"/>
      <c r="SXA135" s="99"/>
      <c r="SXB135" s="99"/>
      <c r="SXC135" s="99"/>
      <c r="SXD135" s="99"/>
      <c r="SXE135" s="99"/>
      <c r="SXF135" s="99"/>
      <c r="SXG135" s="99"/>
      <c r="SXH135" s="99"/>
      <c r="SXI135" s="99"/>
      <c r="SXJ135" s="99"/>
      <c r="SXK135" s="99"/>
      <c r="SXL135" s="99"/>
      <c r="SXM135" s="99"/>
      <c r="SXN135" s="99"/>
      <c r="SXO135" s="99"/>
      <c r="SXP135" s="99"/>
      <c r="SXQ135" s="99"/>
      <c r="SXR135" s="99"/>
      <c r="SXS135" s="99"/>
      <c r="SXT135" s="99"/>
      <c r="SXU135" s="99"/>
      <c r="SXV135" s="99"/>
      <c r="SXW135" s="99"/>
      <c r="SXX135" s="99"/>
      <c r="SXY135" s="99"/>
      <c r="SXZ135" s="99"/>
      <c r="SYA135" s="99"/>
      <c r="SYB135" s="99"/>
      <c r="SYC135" s="99"/>
      <c r="SYD135" s="99"/>
      <c r="SYE135" s="99"/>
      <c r="SYF135" s="99"/>
      <c r="SYG135" s="99"/>
      <c r="SYH135" s="99"/>
      <c r="SYI135" s="99"/>
      <c r="SYJ135" s="99"/>
      <c r="SYK135" s="99"/>
      <c r="SYL135" s="99"/>
      <c r="SYM135" s="99"/>
      <c r="SYN135" s="99"/>
      <c r="SYO135" s="99"/>
      <c r="SYP135" s="99"/>
      <c r="SYQ135" s="99"/>
      <c r="SYR135" s="99"/>
      <c r="SYS135" s="99"/>
      <c r="SYT135" s="99"/>
      <c r="SYU135" s="99"/>
      <c r="SYV135" s="99"/>
      <c r="SYW135" s="99"/>
      <c r="SYX135" s="99"/>
      <c r="SYY135" s="99"/>
      <c r="SYZ135" s="99"/>
      <c r="SZA135" s="99"/>
      <c r="SZB135" s="99"/>
      <c r="SZC135" s="99"/>
      <c r="SZD135" s="99"/>
      <c r="SZE135" s="99"/>
      <c r="SZF135" s="99"/>
      <c r="SZG135" s="99"/>
      <c r="SZH135" s="99"/>
      <c r="SZI135" s="99"/>
      <c r="SZJ135" s="99"/>
      <c r="SZK135" s="99"/>
      <c r="SZL135" s="99"/>
      <c r="SZM135" s="99"/>
      <c r="SZN135" s="99"/>
      <c r="SZO135" s="99"/>
      <c r="SZP135" s="99"/>
      <c r="SZQ135" s="99"/>
      <c r="SZR135" s="99"/>
      <c r="SZS135" s="99"/>
      <c r="SZT135" s="99"/>
      <c r="SZU135" s="99"/>
      <c r="SZV135" s="99"/>
      <c r="SZW135" s="99"/>
      <c r="SZX135" s="99"/>
      <c r="SZY135" s="99"/>
      <c r="SZZ135" s="99"/>
      <c r="TAA135" s="99"/>
      <c r="TAB135" s="99"/>
      <c r="TAC135" s="99"/>
      <c r="TAD135" s="99"/>
      <c r="TAE135" s="99"/>
      <c r="TAF135" s="99"/>
      <c r="TAG135" s="99"/>
      <c r="TAH135" s="99"/>
      <c r="TAI135" s="99"/>
      <c r="TAJ135" s="99"/>
      <c r="TAK135" s="99"/>
      <c r="TAL135" s="99"/>
      <c r="TAM135" s="99"/>
      <c r="TAN135" s="99"/>
      <c r="TAO135" s="99"/>
      <c r="TAP135" s="99"/>
      <c r="TAQ135" s="99"/>
      <c r="TAR135" s="99"/>
      <c r="TAS135" s="99"/>
      <c r="TAT135" s="99"/>
      <c r="TAU135" s="99"/>
      <c r="TAV135" s="99"/>
      <c r="TAW135" s="99"/>
      <c r="TAX135" s="99"/>
      <c r="TAY135" s="99"/>
      <c r="TAZ135" s="99"/>
      <c r="TBA135" s="99"/>
      <c r="TBB135" s="99"/>
      <c r="TBC135" s="99"/>
      <c r="TBD135" s="99"/>
      <c r="TBE135" s="99"/>
      <c r="TBF135" s="99"/>
      <c r="TBG135" s="99"/>
      <c r="TBH135" s="99"/>
      <c r="TBI135" s="99"/>
      <c r="TBJ135" s="99"/>
      <c r="TBK135" s="99"/>
      <c r="TBL135" s="99"/>
      <c r="TBM135" s="99"/>
      <c r="TBN135" s="99"/>
      <c r="TBO135" s="99"/>
      <c r="TBP135" s="99"/>
      <c r="TBQ135" s="99"/>
      <c r="TBR135" s="99"/>
      <c r="TBS135" s="99"/>
      <c r="TBT135" s="99"/>
      <c r="TBU135" s="99"/>
      <c r="TBV135" s="99"/>
      <c r="TBW135" s="99"/>
      <c r="TBX135" s="99"/>
      <c r="TBY135" s="99"/>
      <c r="TBZ135" s="99"/>
      <c r="TCA135" s="99"/>
      <c r="TCB135" s="99"/>
      <c r="TCC135" s="99"/>
      <c r="TCD135" s="99"/>
      <c r="TCE135" s="99"/>
      <c r="TCF135" s="99"/>
      <c r="TCG135" s="99"/>
      <c r="TCH135" s="99"/>
      <c r="TCI135" s="99"/>
      <c r="TCJ135" s="99"/>
      <c r="TCK135" s="99"/>
      <c r="TCL135" s="99"/>
      <c r="TCM135" s="99"/>
      <c r="TCN135" s="99"/>
      <c r="TCO135" s="99"/>
      <c r="TCP135" s="99"/>
      <c r="TCQ135" s="99"/>
      <c r="TCR135" s="99"/>
      <c r="TCS135" s="99"/>
      <c r="TCT135" s="99"/>
      <c r="TCU135" s="99"/>
      <c r="TCV135" s="99"/>
      <c r="TCW135" s="99"/>
      <c r="TCX135" s="99"/>
      <c r="TCY135" s="99"/>
      <c r="TCZ135" s="99"/>
      <c r="TDA135" s="99"/>
      <c r="TDB135" s="99"/>
      <c r="TDC135" s="99"/>
      <c r="TDD135" s="99"/>
      <c r="TDE135" s="99"/>
      <c r="TDF135" s="99"/>
      <c r="TDG135" s="99"/>
      <c r="TDH135" s="99"/>
      <c r="TDI135" s="99"/>
      <c r="TDJ135" s="99"/>
      <c r="TDK135" s="99"/>
      <c r="TDL135" s="99"/>
      <c r="TDM135" s="99"/>
      <c r="TDN135" s="99"/>
      <c r="TDO135" s="99"/>
      <c r="TDP135" s="99"/>
      <c r="TDQ135" s="99"/>
      <c r="TDR135" s="99"/>
      <c r="TDS135" s="99"/>
      <c r="TDT135" s="99"/>
      <c r="TDU135" s="99"/>
      <c r="TDV135" s="99"/>
      <c r="TDW135" s="99"/>
      <c r="TDX135" s="99"/>
      <c r="TDY135" s="99"/>
      <c r="TDZ135" s="99"/>
      <c r="TEA135" s="99"/>
      <c r="TEB135" s="99"/>
      <c r="TEC135" s="99"/>
      <c r="TED135" s="99"/>
      <c r="TEE135" s="99"/>
      <c r="TEF135" s="99"/>
      <c r="TEG135" s="99"/>
      <c r="TEH135" s="99"/>
      <c r="TEI135" s="99"/>
      <c r="TEJ135" s="99"/>
      <c r="TEK135" s="99"/>
      <c r="TEL135" s="99"/>
      <c r="TEM135" s="99"/>
      <c r="TEN135" s="99"/>
      <c r="TEO135" s="99"/>
      <c r="TEP135" s="99"/>
      <c r="TEQ135" s="99"/>
      <c r="TER135" s="99"/>
      <c r="TES135" s="99"/>
      <c r="TET135" s="99"/>
      <c r="TEU135" s="99"/>
      <c r="TEV135" s="99"/>
      <c r="TEW135" s="99"/>
      <c r="TEX135" s="99"/>
      <c r="TEY135" s="99"/>
      <c r="TEZ135" s="99"/>
      <c r="TFA135" s="99"/>
      <c r="TFB135" s="99"/>
      <c r="TFC135" s="99"/>
      <c r="TFD135" s="99"/>
      <c r="TFE135" s="99"/>
      <c r="TFF135" s="99"/>
      <c r="TFG135" s="99"/>
      <c r="TFH135" s="99"/>
      <c r="TFI135" s="99"/>
      <c r="TFJ135" s="99"/>
      <c r="TFK135" s="99"/>
      <c r="TFL135" s="99"/>
      <c r="TFM135" s="99"/>
      <c r="TFN135" s="99"/>
      <c r="TFO135" s="99"/>
      <c r="TFP135" s="99"/>
      <c r="TFQ135" s="99"/>
      <c r="TFR135" s="99"/>
      <c r="TFS135" s="99"/>
      <c r="TFT135" s="99"/>
      <c r="TFU135" s="99"/>
      <c r="TFV135" s="99"/>
      <c r="TFW135" s="99"/>
      <c r="TFX135" s="99"/>
      <c r="TFY135" s="99"/>
      <c r="TFZ135" s="99"/>
      <c r="TGA135" s="99"/>
      <c r="TGB135" s="99"/>
      <c r="TGC135" s="99"/>
      <c r="TGD135" s="99"/>
      <c r="TGE135" s="99"/>
      <c r="TGF135" s="99"/>
      <c r="TGG135" s="99"/>
      <c r="TGH135" s="99"/>
      <c r="TGI135" s="99"/>
      <c r="TGJ135" s="99"/>
      <c r="TGK135" s="99"/>
      <c r="TGL135" s="99"/>
      <c r="TGM135" s="99"/>
      <c r="TGN135" s="99"/>
      <c r="TGO135" s="99"/>
      <c r="TGP135" s="99"/>
      <c r="TGQ135" s="99"/>
      <c r="TGR135" s="99"/>
      <c r="TGS135" s="99"/>
      <c r="TGT135" s="99"/>
      <c r="TGU135" s="99"/>
      <c r="TGV135" s="99"/>
      <c r="TGW135" s="99"/>
      <c r="TGX135" s="99"/>
      <c r="TGY135" s="99"/>
      <c r="TGZ135" s="99"/>
      <c r="THA135" s="99"/>
      <c r="THB135" s="99"/>
      <c r="THC135" s="99"/>
      <c r="THD135" s="99"/>
      <c r="THE135" s="99"/>
      <c r="THF135" s="99"/>
      <c r="THG135" s="99"/>
      <c r="THH135" s="99"/>
      <c r="THI135" s="99"/>
      <c r="THJ135" s="99"/>
      <c r="THK135" s="99"/>
      <c r="THL135" s="99"/>
      <c r="THM135" s="99"/>
      <c r="THN135" s="99"/>
      <c r="THO135" s="99"/>
      <c r="THP135" s="99"/>
      <c r="THQ135" s="99"/>
      <c r="THR135" s="99"/>
      <c r="THS135" s="99"/>
      <c r="THT135" s="99"/>
      <c r="THU135" s="99"/>
      <c r="THV135" s="99"/>
      <c r="THW135" s="99"/>
      <c r="THX135" s="99"/>
      <c r="THY135" s="99"/>
      <c r="THZ135" s="99"/>
      <c r="TIA135" s="99"/>
      <c r="TIB135" s="99"/>
      <c r="TIC135" s="99"/>
      <c r="TID135" s="99"/>
      <c r="TIE135" s="99"/>
      <c r="TIF135" s="99"/>
      <c r="TIG135" s="99"/>
      <c r="TIH135" s="99"/>
      <c r="TII135" s="99"/>
      <c r="TIJ135" s="99"/>
      <c r="TIK135" s="99"/>
      <c r="TIL135" s="99"/>
      <c r="TIM135" s="99"/>
      <c r="TIN135" s="99"/>
      <c r="TIO135" s="99"/>
      <c r="TIP135" s="99"/>
      <c r="TIQ135" s="99"/>
      <c r="TIR135" s="99"/>
      <c r="TIS135" s="99"/>
      <c r="TIT135" s="99"/>
      <c r="TIU135" s="99"/>
      <c r="TIV135" s="99"/>
      <c r="TIW135" s="99"/>
      <c r="TIX135" s="99"/>
      <c r="TIY135" s="99"/>
      <c r="TIZ135" s="99"/>
      <c r="TJA135" s="99"/>
      <c r="TJB135" s="99"/>
      <c r="TJC135" s="99"/>
      <c r="TJD135" s="99"/>
      <c r="TJE135" s="99"/>
      <c r="TJF135" s="99"/>
      <c r="TJG135" s="99"/>
      <c r="TJH135" s="99"/>
      <c r="TJI135" s="99"/>
      <c r="TJJ135" s="99"/>
      <c r="TJK135" s="99"/>
      <c r="TJL135" s="99"/>
      <c r="TJM135" s="99"/>
      <c r="TJN135" s="99"/>
      <c r="TJO135" s="99"/>
      <c r="TJP135" s="99"/>
      <c r="TJQ135" s="99"/>
      <c r="TJR135" s="99"/>
      <c r="TJS135" s="99"/>
      <c r="TJT135" s="99"/>
      <c r="TJU135" s="99"/>
      <c r="TJV135" s="99"/>
      <c r="TJW135" s="99"/>
      <c r="TJX135" s="99"/>
      <c r="TJY135" s="99"/>
      <c r="TJZ135" s="99"/>
      <c r="TKA135" s="99"/>
      <c r="TKB135" s="99"/>
      <c r="TKC135" s="99"/>
      <c r="TKD135" s="99"/>
      <c r="TKE135" s="99"/>
      <c r="TKF135" s="99"/>
      <c r="TKG135" s="99"/>
      <c r="TKH135" s="99"/>
      <c r="TKI135" s="99"/>
      <c r="TKJ135" s="99"/>
      <c r="TKK135" s="99"/>
      <c r="TKL135" s="99"/>
      <c r="TKM135" s="99"/>
      <c r="TKN135" s="99"/>
      <c r="TKO135" s="99"/>
      <c r="TKP135" s="99"/>
      <c r="TKQ135" s="99"/>
      <c r="TKR135" s="99"/>
      <c r="TKS135" s="99"/>
      <c r="TKT135" s="99"/>
      <c r="TKU135" s="99"/>
      <c r="TKV135" s="99"/>
      <c r="TKW135" s="99"/>
      <c r="TKX135" s="99"/>
      <c r="TKY135" s="99"/>
      <c r="TKZ135" s="99"/>
      <c r="TLA135" s="99"/>
      <c r="TLB135" s="99"/>
      <c r="TLC135" s="99"/>
      <c r="TLD135" s="99"/>
      <c r="TLE135" s="99"/>
      <c r="TLF135" s="99"/>
      <c r="TLG135" s="99"/>
      <c r="TLH135" s="99"/>
      <c r="TLI135" s="99"/>
      <c r="TLJ135" s="99"/>
      <c r="TLK135" s="99"/>
      <c r="TLL135" s="99"/>
      <c r="TLM135" s="99"/>
      <c r="TLN135" s="99"/>
      <c r="TLO135" s="99"/>
      <c r="TLP135" s="99"/>
      <c r="TLQ135" s="99"/>
      <c r="TLR135" s="99"/>
      <c r="TLS135" s="99"/>
      <c r="TLT135" s="99"/>
      <c r="TLU135" s="99"/>
      <c r="TLV135" s="99"/>
      <c r="TLW135" s="99"/>
      <c r="TLX135" s="99"/>
      <c r="TLY135" s="99"/>
      <c r="TLZ135" s="99"/>
      <c r="TMA135" s="99"/>
      <c r="TMB135" s="99"/>
      <c r="TMC135" s="99"/>
      <c r="TMD135" s="99"/>
      <c r="TME135" s="99"/>
      <c r="TMF135" s="99"/>
      <c r="TMG135" s="99"/>
      <c r="TMH135" s="99"/>
      <c r="TMI135" s="99"/>
      <c r="TMJ135" s="99"/>
      <c r="TMK135" s="99"/>
      <c r="TML135" s="99"/>
      <c r="TMM135" s="99"/>
      <c r="TMN135" s="99"/>
      <c r="TMO135" s="99"/>
      <c r="TMP135" s="99"/>
      <c r="TMQ135" s="99"/>
      <c r="TMR135" s="99"/>
      <c r="TMS135" s="99"/>
      <c r="TMT135" s="99"/>
      <c r="TMU135" s="99"/>
      <c r="TMV135" s="99"/>
      <c r="TMW135" s="99"/>
      <c r="TMX135" s="99"/>
      <c r="TMY135" s="99"/>
      <c r="TMZ135" s="99"/>
      <c r="TNA135" s="99"/>
      <c r="TNB135" s="99"/>
      <c r="TNC135" s="99"/>
      <c r="TND135" s="99"/>
      <c r="TNE135" s="99"/>
      <c r="TNF135" s="99"/>
      <c r="TNG135" s="99"/>
      <c r="TNH135" s="99"/>
      <c r="TNI135" s="99"/>
      <c r="TNJ135" s="99"/>
      <c r="TNK135" s="99"/>
      <c r="TNL135" s="99"/>
      <c r="TNM135" s="99"/>
      <c r="TNN135" s="99"/>
      <c r="TNO135" s="99"/>
      <c r="TNP135" s="99"/>
      <c r="TNQ135" s="99"/>
      <c r="TNR135" s="99"/>
      <c r="TNS135" s="99"/>
      <c r="TNT135" s="99"/>
      <c r="TNU135" s="99"/>
      <c r="TNV135" s="99"/>
      <c r="TNW135" s="99"/>
      <c r="TNX135" s="99"/>
      <c r="TNY135" s="99"/>
      <c r="TNZ135" s="99"/>
      <c r="TOA135" s="99"/>
      <c r="TOB135" s="99"/>
      <c r="TOC135" s="99"/>
      <c r="TOD135" s="99"/>
      <c r="TOE135" s="99"/>
      <c r="TOF135" s="99"/>
      <c r="TOG135" s="99"/>
      <c r="TOH135" s="99"/>
      <c r="TOI135" s="99"/>
      <c r="TOJ135" s="99"/>
      <c r="TOK135" s="99"/>
      <c r="TOL135" s="99"/>
      <c r="TOM135" s="99"/>
      <c r="TON135" s="99"/>
      <c r="TOO135" s="99"/>
      <c r="TOP135" s="99"/>
      <c r="TOQ135" s="99"/>
      <c r="TOR135" s="99"/>
      <c r="TOS135" s="99"/>
      <c r="TOT135" s="99"/>
      <c r="TOU135" s="99"/>
      <c r="TOV135" s="99"/>
      <c r="TOW135" s="99"/>
      <c r="TOX135" s="99"/>
      <c r="TOY135" s="99"/>
      <c r="TOZ135" s="99"/>
      <c r="TPA135" s="99"/>
      <c r="TPB135" s="99"/>
      <c r="TPC135" s="99"/>
      <c r="TPD135" s="99"/>
      <c r="TPE135" s="99"/>
      <c r="TPF135" s="99"/>
      <c r="TPG135" s="99"/>
      <c r="TPH135" s="99"/>
      <c r="TPI135" s="99"/>
      <c r="TPJ135" s="99"/>
      <c r="TPK135" s="99"/>
      <c r="TPL135" s="99"/>
      <c r="TPM135" s="99"/>
      <c r="TPN135" s="99"/>
      <c r="TPO135" s="99"/>
      <c r="TPP135" s="99"/>
      <c r="TPQ135" s="99"/>
      <c r="TPR135" s="99"/>
      <c r="TPS135" s="99"/>
      <c r="TPT135" s="99"/>
      <c r="TPU135" s="99"/>
      <c r="TPV135" s="99"/>
      <c r="TPW135" s="99"/>
      <c r="TPX135" s="99"/>
      <c r="TPY135" s="99"/>
      <c r="TPZ135" s="99"/>
      <c r="TQA135" s="99"/>
      <c r="TQB135" s="99"/>
      <c r="TQC135" s="99"/>
      <c r="TQD135" s="99"/>
      <c r="TQE135" s="99"/>
      <c r="TQF135" s="99"/>
      <c r="TQG135" s="99"/>
      <c r="TQH135" s="99"/>
      <c r="TQI135" s="99"/>
      <c r="TQJ135" s="99"/>
      <c r="TQK135" s="99"/>
      <c r="TQL135" s="99"/>
      <c r="TQM135" s="99"/>
      <c r="TQN135" s="99"/>
      <c r="TQO135" s="99"/>
      <c r="TQP135" s="99"/>
      <c r="TQQ135" s="99"/>
      <c r="TQR135" s="99"/>
      <c r="TQS135" s="99"/>
      <c r="TQT135" s="99"/>
      <c r="TQU135" s="99"/>
      <c r="TQV135" s="99"/>
      <c r="TQW135" s="99"/>
      <c r="TQX135" s="99"/>
      <c r="TQY135" s="99"/>
      <c r="TQZ135" s="99"/>
      <c r="TRA135" s="99"/>
      <c r="TRB135" s="99"/>
      <c r="TRC135" s="99"/>
      <c r="TRD135" s="99"/>
      <c r="TRE135" s="99"/>
      <c r="TRF135" s="99"/>
      <c r="TRG135" s="99"/>
      <c r="TRH135" s="99"/>
      <c r="TRI135" s="99"/>
      <c r="TRJ135" s="99"/>
      <c r="TRK135" s="99"/>
      <c r="TRL135" s="99"/>
      <c r="TRM135" s="99"/>
      <c r="TRN135" s="99"/>
      <c r="TRO135" s="99"/>
      <c r="TRP135" s="99"/>
      <c r="TRQ135" s="99"/>
      <c r="TRR135" s="99"/>
      <c r="TRS135" s="99"/>
      <c r="TRT135" s="99"/>
      <c r="TRU135" s="99"/>
      <c r="TRV135" s="99"/>
      <c r="TRW135" s="99"/>
      <c r="TRX135" s="99"/>
      <c r="TRY135" s="99"/>
      <c r="TRZ135" s="99"/>
      <c r="TSA135" s="99"/>
      <c r="TSB135" s="99"/>
      <c r="TSC135" s="99"/>
      <c r="TSD135" s="99"/>
      <c r="TSE135" s="99"/>
      <c r="TSF135" s="99"/>
      <c r="TSG135" s="99"/>
      <c r="TSH135" s="99"/>
      <c r="TSI135" s="99"/>
      <c r="TSJ135" s="99"/>
      <c r="TSK135" s="99"/>
      <c r="TSL135" s="99"/>
      <c r="TSM135" s="99"/>
      <c r="TSN135" s="99"/>
      <c r="TSO135" s="99"/>
      <c r="TSP135" s="99"/>
      <c r="TSQ135" s="99"/>
      <c r="TSR135" s="99"/>
      <c r="TSS135" s="99"/>
      <c r="TST135" s="99"/>
      <c r="TSU135" s="99"/>
      <c r="TSV135" s="99"/>
      <c r="TSW135" s="99"/>
      <c r="TSX135" s="99"/>
      <c r="TSY135" s="99"/>
      <c r="TSZ135" s="99"/>
      <c r="TTA135" s="99"/>
      <c r="TTB135" s="99"/>
      <c r="TTC135" s="99"/>
      <c r="TTD135" s="99"/>
      <c r="TTE135" s="99"/>
      <c r="TTF135" s="99"/>
      <c r="TTG135" s="99"/>
      <c r="TTH135" s="99"/>
      <c r="TTI135" s="99"/>
      <c r="TTJ135" s="99"/>
      <c r="TTK135" s="99"/>
      <c r="TTL135" s="99"/>
      <c r="TTM135" s="99"/>
      <c r="TTN135" s="99"/>
      <c r="TTO135" s="99"/>
      <c r="TTP135" s="99"/>
      <c r="TTQ135" s="99"/>
      <c r="TTR135" s="99"/>
      <c r="TTS135" s="99"/>
      <c r="TTT135" s="99"/>
      <c r="TTU135" s="99"/>
      <c r="TTV135" s="99"/>
      <c r="TTW135" s="99"/>
      <c r="TTX135" s="99"/>
      <c r="TTY135" s="99"/>
      <c r="TTZ135" s="99"/>
      <c r="TUA135" s="99"/>
      <c r="TUB135" s="99"/>
      <c r="TUC135" s="99"/>
      <c r="TUD135" s="99"/>
      <c r="TUE135" s="99"/>
      <c r="TUF135" s="99"/>
      <c r="TUG135" s="99"/>
      <c r="TUH135" s="99"/>
      <c r="TUI135" s="99"/>
      <c r="TUJ135" s="99"/>
      <c r="TUK135" s="99"/>
      <c r="TUL135" s="99"/>
      <c r="TUM135" s="99"/>
      <c r="TUN135" s="99"/>
      <c r="TUO135" s="99"/>
      <c r="TUP135" s="99"/>
      <c r="TUQ135" s="99"/>
      <c r="TUR135" s="99"/>
      <c r="TUS135" s="99"/>
      <c r="TUT135" s="99"/>
      <c r="TUU135" s="99"/>
      <c r="TUV135" s="99"/>
      <c r="TUW135" s="99"/>
      <c r="TUX135" s="99"/>
      <c r="TUY135" s="99"/>
      <c r="TUZ135" s="99"/>
      <c r="TVA135" s="99"/>
      <c r="TVB135" s="99"/>
      <c r="TVC135" s="99"/>
      <c r="TVD135" s="99"/>
      <c r="TVE135" s="99"/>
      <c r="TVF135" s="99"/>
      <c r="TVG135" s="99"/>
      <c r="TVH135" s="99"/>
      <c r="TVI135" s="99"/>
      <c r="TVJ135" s="99"/>
      <c r="TVK135" s="99"/>
      <c r="TVL135" s="99"/>
      <c r="TVM135" s="99"/>
      <c r="TVN135" s="99"/>
      <c r="TVO135" s="99"/>
      <c r="TVP135" s="99"/>
      <c r="TVQ135" s="99"/>
      <c r="TVR135" s="99"/>
      <c r="TVS135" s="99"/>
      <c r="TVT135" s="99"/>
      <c r="TVU135" s="99"/>
      <c r="TVV135" s="99"/>
      <c r="TVW135" s="99"/>
      <c r="TVX135" s="99"/>
      <c r="TVY135" s="99"/>
      <c r="TVZ135" s="99"/>
      <c r="TWA135" s="99"/>
      <c r="TWB135" s="99"/>
      <c r="TWC135" s="99"/>
      <c r="TWD135" s="99"/>
      <c r="TWE135" s="99"/>
      <c r="TWF135" s="99"/>
      <c r="TWG135" s="99"/>
      <c r="TWH135" s="99"/>
      <c r="TWI135" s="99"/>
      <c r="TWJ135" s="99"/>
      <c r="TWK135" s="99"/>
      <c r="TWL135" s="99"/>
      <c r="TWM135" s="99"/>
      <c r="TWN135" s="99"/>
      <c r="TWO135" s="99"/>
      <c r="TWP135" s="99"/>
      <c r="TWQ135" s="99"/>
      <c r="TWR135" s="99"/>
      <c r="TWS135" s="99"/>
      <c r="TWT135" s="99"/>
      <c r="TWU135" s="99"/>
      <c r="TWV135" s="99"/>
      <c r="TWW135" s="99"/>
      <c r="TWX135" s="99"/>
      <c r="TWY135" s="99"/>
      <c r="TWZ135" s="99"/>
      <c r="TXA135" s="99"/>
      <c r="TXB135" s="99"/>
      <c r="TXC135" s="99"/>
      <c r="TXD135" s="99"/>
      <c r="TXE135" s="99"/>
      <c r="TXF135" s="99"/>
      <c r="TXG135" s="99"/>
      <c r="TXH135" s="99"/>
      <c r="TXI135" s="99"/>
      <c r="TXJ135" s="99"/>
      <c r="TXK135" s="99"/>
      <c r="TXL135" s="99"/>
      <c r="TXM135" s="99"/>
      <c r="TXN135" s="99"/>
      <c r="TXO135" s="99"/>
      <c r="TXP135" s="99"/>
      <c r="TXQ135" s="99"/>
      <c r="TXR135" s="99"/>
      <c r="TXS135" s="99"/>
      <c r="TXT135" s="99"/>
      <c r="TXU135" s="99"/>
      <c r="TXV135" s="99"/>
      <c r="TXW135" s="99"/>
      <c r="TXX135" s="99"/>
      <c r="TXY135" s="99"/>
      <c r="TXZ135" s="99"/>
      <c r="TYA135" s="99"/>
      <c r="TYB135" s="99"/>
      <c r="TYC135" s="99"/>
      <c r="TYD135" s="99"/>
      <c r="TYE135" s="99"/>
      <c r="TYF135" s="99"/>
      <c r="TYG135" s="99"/>
      <c r="TYH135" s="99"/>
      <c r="TYI135" s="99"/>
      <c r="TYJ135" s="99"/>
      <c r="TYK135" s="99"/>
      <c r="TYL135" s="99"/>
      <c r="TYM135" s="99"/>
      <c r="TYN135" s="99"/>
      <c r="TYO135" s="99"/>
      <c r="TYP135" s="99"/>
      <c r="TYQ135" s="99"/>
      <c r="TYR135" s="99"/>
      <c r="TYS135" s="99"/>
      <c r="TYT135" s="99"/>
      <c r="TYU135" s="99"/>
      <c r="TYV135" s="99"/>
      <c r="TYW135" s="99"/>
      <c r="TYX135" s="99"/>
      <c r="TYY135" s="99"/>
      <c r="TYZ135" s="99"/>
      <c r="TZA135" s="99"/>
      <c r="TZB135" s="99"/>
      <c r="TZC135" s="99"/>
      <c r="TZD135" s="99"/>
      <c r="TZE135" s="99"/>
      <c r="TZF135" s="99"/>
      <c r="TZG135" s="99"/>
      <c r="TZH135" s="99"/>
      <c r="TZI135" s="99"/>
      <c r="TZJ135" s="99"/>
      <c r="TZK135" s="99"/>
      <c r="TZL135" s="99"/>
      <c r="TZM135" s="99"/>
      <c r="TZN135" s="99"/>
      <c r="TZO135" s="99"/>
      <c r="TZP135" s="99"/>
      <c r="TZQ135" s="99"/>
      <c r="TZR135" s="99"/>
      <c r="TZS135" s="99"/>
      <c r="TZT135" s="99"/>
      <c r="TZU135" s="99"/>
      <c r="TZV135" s="99"/>
      <c r="TZW135" s="99"/>
      <c r="TZX135" s="99"/>
      <c r="TZY135" s="99"/>
      <c r="TZZ135" s="99"/>
      <c r="UAA135" s="99"/>
      <c r="UAB135" s="99"/>
      <c r="UAC135" s="99"/>
      <c r="UAD135" s="99"/>
      <c r="UAE135" s="99"/>
      <c r="UAF135" s="99"/>
      <c r="UAG135" s="99"/>
      <c r="UAH135" s="99"/>
      <c r="UAI135" s="99"/>
      <c r="UAJ135" s="99"/>
      <c r="UAK135" s="99"/>
      <c r="UAL135" s="99"/>
      <c r="UAM135" s="99"/>
      <c r="UAN135" s="99"/>
      <c r="UAO135" s="99"/>
      <c r="UAP135" s="99"/>
      <c r="UAQ135" s="99"/>
      <c r="UAR135" s="99"/>
      <c r="UAS135" s="99"/>
      <c r="UAT135" s="99"/>
      <c r="UAU135" s="99"/>
      <c r="UAV135" s="99"/>
      <c r="UAW135" s="99"/>
      <c r="UAX135" s="99"/>
      <c r="UAY135" s="99"/>
      <c r="UAZ135" s="99"/>
      <c r="UBA135" s="99"/>
      <c r="UBB135" s="99"/>
      <c r="UBC135" s="99"/>
      <c r="UBD135" s="99"/>
      <c r="UBE135" s="99"/>
      <c r="UBF135" s="99"/>
      <c r="UBG135" s="99"/>
      <c r="UBH135" s="99"/>
      <c r="UBI135" s="99"/>
      <c r="UBJ135" s="99"/>
      <c r="UBK135" s="99"/>
      <c r="UBL135" s="99"/>
      <c r="UBM135" s="99"/>
      <c r="UBN135" s="99"/>
      <c r="UBO135" s="99"/>
      <c r="UBP135" s="99"/>
      <c r="UBQ135" s="99"/>
      <c r="UBR135" s="99"/>
      <c r="UBS135" s="99"/>
      <c r="UBT135" s="99"/>
      <c r="UBU135" s="99"/>
      <c r="UBV135" s="99"/>
      <c r="UBW135" s="99"/>
      <c r="UBX135" s="99"/>
      <c r="UBY135" s="99"/>
      <c r="UBZ135" s="99"/>
      <c r="UCA135" s="99"/>
      <c r="UCB135" s="99"/>
      <c r="UCC135" s="99"/>
      <c r="UCD135" s="99"/>
      <c r="UCE135" s="99"/>
      <c r="UCF135" s="99"/>
      <c r="UCG135" s="99"/>
      <c r="UCH135" s="99"/>
      <c r="UCI135" s="99"/>
      <c r="UCJ135" s="99"/>
      <c r="UCK135" s="99"/>
      <c r="UCL135" s="99"/>
      <c r="UCM135" s="99"/>
      <c r="UCN135" s="99"/>
      <c r="UCO135" s="99"/>
      <c r="UCP135" s="99"/>
      <c r="UCQ135" s="99"/>
      <c r="UCR135" s="99"/>
      <c r="UCS135" s="99"/>
      <c r="UCT135" s="99"/>
      <c r="UCU135" s="99"/>
      <c r="UCV135" s="99"/>
      <c r="UCW135" s="99"/>
      <c r="UCX135" s="99"/>
      <c r="UCY135" s="99"/>
      <c r="UCZ135" s="99"/>
      <c r="UDA135" s="99"/>
      <c r="UDB135" s="99"/>
      <c r="UDC135" s="99"/>
      <c r="UDD135" s="99"/>
      <c r="UDE135" s="99"/>
      <c r="UDF135" s="99"/>
      <c r="UDG135" s="99"/>
      <c r="UDH135" s="99"/>
      <c r="UDI135" s="99"/>
      <c r="UDJ135" s="99"/>
      <c r="UDK135" s="99"/>
      <c r="UDL135" s="99"/>
      <c r="UDM135" s="99"/>
      <c r="UDN135" s="99"/>
      <c r="UDO135" s="99"/>
      <c r="UDP135" s="99"/>
      <c r="UDQ135" s="99"/>
      <c r="UDR135" s="99"/>
      <c r="UDS135" s="99"/>
      <c r="UDT135" s="99"/>
      <c r="UDU135" s="99"/>
      <c r="UDV135" s="99"/>
      <c r="UDW135" s="99"/>
      <c r="UDX135" s="99"/>
      <c r="UDY135" s="99"/>
      <c r="UDZ135" s="99"/>
      <c r="UEA135" s="99"/>
      <c r="UEB135" s="99"/>
      <c r="UEC135" s="99"/>
      <c r="UED135" s="99"/>
      <c r="UEE135" s="99"/>
      <c r="UEF135" s="99"/>
      <c r="UEG135" s="99"/>
      <c r="UEH135" s="99"/>
      <c r="UEI135" s="99"/>
      <c r="UEJ135" s="99"/>
      <c r="UEK135" s="99"/>
      <c r="UEL135" s="99"/>
      <c r="UEM135" s="99"/>
      <c r="UEN135" s="99"/>
      <c r="UEO135" s="99"/>
      <c r="UEP135" s="99"/>
      <c r="UEQ135" s="99"/>
      <c r="UER135" s="99"/>
      <c r="UES135" s="99"/>
      <c r="UET135" s="99"/>
      <c r="UEU135" s="99"/>
      <c r="UEV135" s="99"/>
      <c r="UEW135" s="99"/>
      <c r="UEX135" s="99"/>
      <c r="UEY135" s="99"/>
      <c r="UEZ135" s="99"/>
      <c r="UFA135" s="99"/>
      <c r="UFB135" s="99"/>
      <c r="UFC135" s="99"/>
      <c r="UFD135" s="99"/>
      <c r="UFE135" s="99"/>
      <c r="UFF135" s="99"/>
      <c r="UFG135" s="99"/>
      <c r="UFH135" s="99"/>
      <c r="UFI135" s="99"/>
      <c r="UFJ135" s="99"/>
      <c r="UFK135" s="99"/>
      <c r="UFL135" s="99"/>
      <c r="UFM135" s="99"/>
      <c r="UFN135" s="99"/>
      <c r="UFO135" s="99"/>
      <c r="UFP135" s="99"/>
      <c r="UFQ135" s="99"/>
      <c r="UFR135" s="99"/>
      <c r="UFS135" s="99"/>
      <c r="UFT135" s="99"/>
      <c r="UFU135" s="99"/>
      <c r="UFV135" s="99"/>
      <c r="UFW135" s="99"/>
      <c r="UFX135" s="99"/>
      <c r="UFY135" s="99"/>
      <c r="UFZ135" s="99"/>
      <c r="UGA135" s="99"/>
      <c r="UGB135" s="99"/>
      <c r="UGC135" s="99"/>
      <c r="UGD135" s="99"/>
      <c r="UGE135" s="99"/>
      <c r="UGF135" s="99"/>
      <c r="UGG135" s="99"/>
      <c r="UGH135" s="99"/>
      <c r="UGI135" s="99"/>
      <c r="UGJ135" s="99"/>
      <c r="UGK135" s="99"/>
      <c r="UGL135" s="99"/>
      <c r="UGM135" s="99"/>
      <c r="UGN135" s="99"/>
      <c r="UGO135" s="99"/>
      <c r="UGP135" s="99"/>
      <c r="UGQ135" s="99"/>
      <c r="UGR135" s="99"/>
      <c r="UGS135" s="99"/>
      <c r="UGT135" s="99"/>
      <c r="UGU135" s="99"/>
      <c r="UGV135" s="99"/>
      <c r="UGW135" s="99"/>
      <c r="UGX135" s="99"/>
      <c r="UGY135" s="99"/>
      <c r="UGZ135" s="99"/>
      <c r="UHA135" s="99"/>
      <c r="UHB135" s="99"/>
      <c r="UHC135" s="99"/>
      <c r="UHD135" s="99"/>
      <c r="UHE135" s="99"/>
      <c r="UHF135" s="99"/>
      <c r="UHG135" s="99"/>
      <c r="UHH135" s="99"/>
      <c r="UHI135" s="99"/>
      <c r="UHJ135" s="99"/>
      <c r="UHK135" s="99"/>
      <c r="UHL135" s="99"/>
      <c r="UHM135" s="99"/>
      <c r="UHN135" s="99"/>
      <c r="UHO135" s="99"/>
      <c r="UHP135" s="99"/>
      <c r="UHQ135" s="99"/>
      <c r="UHR135" s="99"/>
      <c r="UHS135" s="99"/>
      <c r="UHT135" s="99"/>
      <c r="UHU135" s="99"/>
      <c r="UHV135" s="99"/>
      <c r="UHW135" s="99"/>
      <c r="UHX135" s="99"/>
      <c r="UHY135" s="99"/>
      <c r="UHZ135" s="99"/>
      <c r="UIA135" s="99"/>
      <c r="UIB135" s="99"/>
      <c r="UIC135" s="99"/>
      <c r="UID135" s="99"/>
      <c r="UIE135" s="99"/>
      <c r="UIF135" s="99"/>
      <c r="UIG135" s="99"/>
      <c r="UIH135" s="99"/>
      <c r="UII135" s="99"/>
      <c r="UIJ135" s="99"/>
      <c r="UIK135" s="99"/>
      <c r="UIL135" s="99"/>
      <c r="UIM135" s="99"/>
      <c r="UIN135" s="99"/>
      <c r="UIO135" s="99"/>
      <c r="UIP135" s="99"/>
      <c r="UIQ135" s="99"/>
      <c r="UIR135" s="99"/>
      <c r="UIS135" s="99"/>
      <c r="UIT135" s="99"/>
      <c r="UIU135" s="99"/>
      <c r="UIV135" s="99"/>
      <c r="UIW135" s="99"/>
      <c r="UIX135" s="99"/>
      <c r="UIY135" s="99"/>
      <c r="UIZ135" s="99"/>
      <c r="UJA135" s="99"/>
      <c r="UJB135" s="99"/>
      <c r="UJC135" s="99"/>
      <c r="UJD135" s="99"/>
      <c r="UJE135" s="99"/>
      <c r="UJF135" s="99"/>
      <c r="UJG135" s="99"/>
      <c r="UJH135" s="99"/>
      <c r="UJI135" s="99"/>
      <c r="UJJ135" s="99"/>
      <c r="UJK135" s="99"/>
      <c r="UJL135" s="99"/>
      <c r="UJM135" s="99"/>
      <c r="UJN135" s="99"/>
      <c r="UJO135" s="99"/>
      <c r="UJP135" s="99"/>
      <c r="UJQ135" s="99"/>
      <c r="UJR135" s="99"/>
      <c r="UJS135" s="99"/>
      <c r="UJT135" s="99"/>
      <c r="UJU135" s="99"/>
      <c r="UJV135" s="99"/>
      <c r="UJW135" s="99"/>
      <c r="UJX135" s="99"/>
      <c r="UJY135" s="99"/>
      <c r="UJZ135" s="99"/>
      <c r="UKA135" s="99"/>
      <c r="UKB135" s="99"/>
      <c r="UKC135" s="99"/>
      <c r="UKD135" s="99"/>
      <c r="UKE135" s="99"/>
      <c r="UKF135" s="99"/>
      <c r="UKG135" s="99"/>
      <c r="UKH135" s="99"/>
      <c r="UKI135" s="99"/>
      <c r="UKJ135" s="99"/>
      <c r="UKK135" s="99"/>
      <c r="UKL135" s="99"/>
      <c r="UKM135" s="99"/>
      <c r="UKN135" s="99"/>
      <c r="UKO135" s="99"/>
      <c r="UKP135" s="99"/>
      <c r="UKQ135" s="99"/>
      <c r="UKR135" s="99"/>
      <c r="UKS135" s="99"/>
      <c r="UKT135" s="99"/>
      <c r="UKU135" s="99"/>
      <c r="UKV135" s="99"/>
      <c r="UKW135" s="99"/>
      <c r="UKX135" s="99"/>
      <c r="UKY135" s="99"/>
      <c r="UKZ135" s="99"/>
      <c r="ULA135" s="99"/>
      <c r="ULB135" s="99"/>
      <c r="ULC135" s="99"/>
      <c r="ULD135" s="99"/>
      <c r="ULE135" s="99"/>
      <c r="ULF135" s="99"/>
      <c r="ULG135" s="99"/>
      <c r="ULH135" s="99"/>
      <c r="ULI135" s="99"/>
      <c r="ULJ135" s="99"/>
      <c r="ULK135" s="99"/>
      <c r="ULL135" s="99"/>
      <c r="ULM135" s="99"/>
      <c r="ULN135" s="99"/>
      <c r="ULO135" s="99"/>
      <c r="ULP135" s="99"/>
      <c r="ULQ135" s="99"/>
      <c r="ULR135" s="99"/>
      <c r="ULS135" s="99"/>
      <c r="ULT135" s="99"/>
      <c r="ULU135" s="99"/>
      <c r="ULV135" s="99"/>
      <c r="ULW135" s="99"/>
      <c r="ULX135" s="99"/>
      <c r="ULY135" s="99"/>
      <c r="ULZ135" s="99"/>
      <c r="UMA135" s="99"/>
      <c r="UMB135" s="99"/>
      <c r="UMC135" s="99"/>
      <c r="UMD135" s="99"/>
      <c r="UME135" s="99"/>
      <c r="UMF135" s="99"/>
      <c r="UMG135" s="99"/>
      <c r="UMH135" s="99"/>
      <c r="UMI135" s="99"/>
      <c r="UMJ135" s="99"/>
      <c r="UMK135" s="99"/>
      <c r="UML135" s="99"/>
      <c r="UMM135" s="99"/>
      <c r="UMN135" s="99"/>
      <c r="UMO135" s="99"/>
      <c r="UMP135" s="99"/>
      <c r="UMQ135" s="99"/>
      <c r="UMR135" s="99"/>
      <c r="UMS135" s="99"/>
      <c r="UMT135" s="99"/>
      <c r="UMU135" s="99"/>
      <c r="UMV135" s="99"/>
      <c r="UMW135" s="99"/>
      <c r="UMX135" s="99"/>
      <c r="UMY135" s="99"/>
      <c r="UMZ135" s="99"/>
      <c r="UNA135" s="99"/>
      <c r="UNB135" s="99"/>
      <c r="UNC135" s="99"/>
      <c r="UND135" s="99"/>
      <c r="UNE135" s="99"/>
      <c r="UNF135" s="99"/>
      <c r="UNG135" s="99"/>
      <c r="UNH135" s="99"/>
      <c r="UNI135" s="99"/>
      <c r="UNJ135" s="99"/>
      <c r="UNK135" s="99"/>
      <c r="UNL135" s="99"/>
      <c r="UNM135" s="99"/>
      <c r="UNN135" s="99"/>
      <c r="UNO135" s="99"/>
      <c r="UNP135" s="99"/>
      <c r="UNQ135" s="99"/>
      <c r="UNR135" s="99"/>
      <c r="UNS135" s="99"/>
      <c r="UNT135" s="99"/>
      <c r="UNU135" s="99"/>
      <c r="UNV135" s="99"/>
      <c r="UNW135" s="99"/>
      <c r="UNX135" s="99"/>
      <c r="UNY135" s="99"/>
      <c r="UNZ135" s="99"/>
      <c r="UOA135" s="99"/>
      <c r="UOB135" s="99"/>
      <c r="UOC135" s="99"/>
      <c r="UOD135" s="99"/>
      <c r="UOE135" s="99"/>
      <c r="UOF135" s="99"/>
      <c r="UOG135" s="99"/>
      <c r="UOH135" s="99"/>
      <c r="UOI135" s="99"/>
      <c r="UOJ135" s="99"/>
      <c r="UOK135" s="99"/>
      <c r="UOL135" s="99"/>
      <c r="UOM135" s="99"/>
      <c r="UON135" s="99"/>
      <c r="UOO135" s="99"/>
      <c r="UOP135" s="99"/>
      <c r="UOQ135" s="99"/>
      <c r="UOR135" s="99"/>
      <c r="UOS135" s="99"/>
      <c r="UOT135" s="99"/>
      <c r="UOU135" s="99"/>
      <c r="UOV135" s="99"/>
      <c r="UOW135" s="99"/>
      <c r="UOX135" s="99"/>
      <c r="UOY135" s="99"/>
      <c r="UOZ135" s="99"/>
      <c r="UPA135" s="99"/>
      <c r="UPB135" s="99"/>
      <c r="UPC135" s="99"/>
      <c r="UPD135" s="99"/>
      <c r="UPE135" s="99"/>
      <c r="UPF135" s="99"/>
      <c r="UPG135" s="99"/>
      <c r="UPH135" s="99"/>
      <c r="UPI135" s="99"/>
      <c r="UPJ135" s="99"/>
      <c r="UPK135" s="99"/>
      <c r="UPL135" s="99"/>
      <c r="UPM135" s="99"/>
      <c r="UPN135" s="99"/>
      <c r="UPO135" s="99"/>
      <c r="UPP135" s="99"/>
      <c r="UPQ135" s="99"/>
      <c r="UPR135" s="99"/>
      <c r="UPS135" s="99"/>
      <c r="UPT135" s="99"/>
      <c r="UPU135" s="99"/>
      <c r="UPV135" s="99"/>
      <c r="UPW135" s="99"/>
      <c r="UPX135" s="99"/>
      <c r="UPY135" s="99"/>
      <c r="UPZ135" s="99"/>
      <c r="UQA135" s="99"/>
      <c r="UQB135" s="99"/>
      <c r="UQC135" s="99"/>
      <c r="UQD135" s="99"/>
      <c r="UQE135" s="99"/>
      <c r="UQF135" s="99"/>
      <c r="UQG135" s="99"/>
      <c r="UQH135" s="99"/>
      <c r="UQI135" s="99"/>
      <c r="UQJ135" s="99"/>
      <c r="UQK135" s="99"/>
      <c r="UQL135" s="99"/>
      <c r="UQM135" s="99"/>
      <c r="UQN135" s="99"/>
      <c r="UQO135" s="99"/>
      <c r="UQP135" s="99"/>
      <c r="UQQ135" s="99"/>
      <c r="UQR135" s="99"/>
      <c r="UQS135" s="99"/>
      <c r="UQT135" s="99"/>
      <c r="UQU135" s="99"/>
      <c r="UQV135" s="99"/>
      <c r="UQW135" s="99"/>
      <c r="UQX135" s="99"/>
      <c r="UQY135" s="99"/>
      <c r="UQZ135" s="99"/>
      <c r="URA135" s="99"/>
      <c r="URB135" s="99"/>
      <c r="URC135" s="99"/>
      <c r="URD135" s="99"/>
      <c r="URE135" s="99"/>
      <c r="URF135" s="99"/>
      <c r="URG135" s="99"/>
      <c r="URH135" s="99"/>
      <c r="URI135" s="99"/>
      <c r="URJ135" s="99"/>
      <c r="URK135" s="99"/>
      <c r="URL135" s="99"/>
      <c r="URM135" s="99"/>
      <c r="URN135" s="99"/>
      <c r="URO135" s="99"/>
      <c r="URP135" s="99"/>
      <c r="URQ135" s="99"/>
      <c r="URR135" s="99"/>
      <c r="URS135" s="99"/>
      <c r="URT135" s="99"/>
      <c r="URU135" s="99"/>
      <c r="URV135" s="99"/>
      <c r="URW135" s="99"/>
      <c r="URX135" s="99"/>
      <c r="URY135" s="99"/>
      <c r="URZ135" s="99"/>
      <c r="USA135" s="99"/>
      <c r="USB135" s="99"/>
      <c r="USC135" s="99"/>
      <c r="USD135" s="99"/>
      <c r="USE135" s="99"/>
      <c r="USF135" s="99"/>
      <c r="USG135" s="99"/>
      <c r="USH135" s="99"/>
      <c r="USI135" s="99"/>
      <c r="USJ135" s="99"/>
      <c r="USK135" s="99"/>
      <c r="USL135" s="99"/>
      <c r="USM135" s="99"/>
      <c r="USN135" s="99"/>
      <c r="USO135" s="99"/>
      <c r="USP135" s="99"/>
      <c r="USQ135" s="99"/>
      <c r="USR135" s="99"/>
      <c r="USS135" s="99"/>
      <c r="UST135" s="99"/>
      <c r="USU135" s="99"/>
      <c r="USV135" s="99"/>
      <c r="USW135" s="99"/>
      <c r="USX135" s="99"/>
      <c r="USY135" s="99"/>
      <c r="USZ135" s="99"/>
      <c r="UTA135" s="99"/>
      <c r="UTB135" s="99"/>
      <c r="UTC135" s="99"/>
      <c r="UTD135" s="99"/>
      <c r="UTE135" s="99"/>
      <c r="UTF135" s="99"/>
      <c r="UTG135" s="99"/>
      <c r="UTH135" s="99"/>
      <c r="UTI135" s="99"/>
      <c r="UTJ135" s="99"/>
      <c r="UTK135" s="99"/>
      <c r="UTL135" s="99"/>
      <c r="UTM135" s="99"/>
      <c r="UTN135" s="99"/>
      <c r="UTO135" s="99"/>
      <c r="UTP135" s="99"/>
      <c r="UTQ135" s="99"/>
      <c r="UTR135" s="99"/>
      <c r="UTS135" s="99"/>
      <c r="UTT135" s="99"/>
      <c r="UTU135" s="99"/>
      <c r="UTV135" s="99"/>
      <c r="UTW135" s="99"/>
      <c r="UTX135" s="99"/>
      <c r="UTY135" s="99"/>
      <c r="UTZ135" s="99"/>
      <c r="UUA135" s="99"/>
      <c r="UUB135" s="99"/>
      <c r="UUC135" s="99"/>
      <c r="UUD135" s="99"/>
      <c r="UUE135" s="99"/>
      <c r="UUF135" s="99"/>
      <c r="UUG135" s="99"/>
      <c r="UUH135" s="99"/>
      <c r="UUI135" s="99"/>
      <c r="UUJ135" s="99"/>
      <c r="UUK135" s="99"/>
      <c r="UUL135" s="99"/>
      <c r="UUM135" s="99"/>
      <c r="UUN135" s="99"/>
      <c r="UUO135" s="99"/>
      <c r="UUP135" s="99"/>
      <c r="UUQ135" s="99"/>
      <c r="UUR135" s="99"/>
      <c r="UUS135" s="99"/>
      <c r="UUT135" s="99"/>
      <c r="UUU135" s="99"/>
      <c r="UUV135" s="99"/>
      <c r="UUW135" s="99"/>
      <c r="UUX135" s="99"/>
      <c r="UUY135" s="99"/>
      <c r="UUZ135" s="99"/>
      <c r="UVA135" s="99"/>
      <c r="UVB135" s="99"/>
      <c r="UVC135" s="99"/>
      <c r="UVD135" s="99"/>
      <c r="UVE135" s="99"/>
      <c r="UVF135" s="99"/>
      <c r="UVG135" s="99"/>
      <c r="UVH135" s="99"/>
      <c r="UVI135" s="99"/>
      <c r="UVJ135" s="99"/>
      <c r="UVK135" s="99"/>
      <c r="UVL135" s="99"/>
      <c r="UVM135" s="99"/>
      <c r="UVN135" s="99"/>
      <c r="UVO135" s="99"/>
      <c r="UVP135" s="99"/>
      <c r="UVQ135" s="99"/>
      <c r="UVR135" s="99"/>
      <c r="UVS135" s="99"/>
      <c r="UVT135" s="99"/>
      <c r="UVU135" s="99"/>
      <c r="UVV135" s="99"/>
      <c r="UVW135" s="99"/>
      <c r="UVX135" s="99"/>
      <c r="UVY135" s="99"/>
      <c r="UVZ135" s="99"/>
      <c r="UWA135" s="99"/>
      <c r="UWB135" s="99"/>
      <c r="UWC135" s="99"/>
      <c r="UWD135" s="99"/>
      <c r="UWE135" s="99"/>
      <c r="UWF135" s="99"/>
      <c r="UWG135" s="99"/>
      <c r="UWH135" s="99"/>
      <c r="UWI135" s="99"/>
      <c r="UWJ135" s="99"/>
      <c r="UWK135" s="99"/>
      <c r="UWL135" s="99"/>
      <c r="UWM135" s="99"/>
      <c r="UWN135" s="99"/>
      <c r="UWO135" s="99"/>
      <c r="UWP135" s="99"/>
      <c r="UWQ135" s="99"/>
      <c r="UWR135" s="99"/>
      <c r="UWS135" s="99"/>
      <c r="UWT135" s="99"/>
      <c r="UWU135" s="99"/>
      <c r="UWV135" s="99"/>
      <c r="UWW135" s="99"/>
      <c r="UWX135" s="99"/>
      <c r="UWY135" s="99"/>
      <c r="UWZ135" s="99"/>
      <c r="UXA135" s="99"/>
      <c r="UXB135" s="99"/>
      <c r="UXC135" s="99"/>
      <c r="UXD135" s="99"/>
      <c r="UXE135" s="99"/>
      <c r="UXF135" s="99"/>
      <c r="UXG135" s="99"/>
      <c r="UXH135" s="99"/>
      <c r="UXI135" s="99"/>
      <c r="UXJ135" s="99"/>
      <c r="UXK135" s="99"/>
      <c r="UXL135" s="99"/>
      <c r="UXM135" s="99"/>
      <c r="UXN135" s="99"/>
      <c r="UXO135" s="99"/>
      <c r="UXP135" s="99"/>
      <c r="UXQ135" s="99"/>
      <c r="UXR135" s="99"/>
      <c r="UXS135" s="99"/>
      <c r="UXT135" s="99"/>
      <c r="UXU135" s="99"/>
      <c r="UXV135" s="99"/>
      <c r="UXW135" s="99"/>
      <c r="UXX135" s="99"/>
      <c r="UXY135" s="99"/>
      <c r="UXZ135" s="99"/>
      <c r="UYA135" s="99"/>
      <c r="UYB135" s="99"/>
      <c r="UYC135" s="99"/>
      <c r="UYD135" s="99"/>
      <c r="UYE135" s="99"/>
      <c r="UYF135" s="99"/>
      <c r="UYG135" s="99"/>
      <c r="UYH135" s="99"/>
      <c r="UYI135" s="99"/>
      <c r="UYJ135" s="99"/>
      <c r="UYK135" s="99"/>
      <c r="UYL135" s="99"/>
      <c r="UYM135" s="99"/>
      <c r="UYN135" s="99"/>
      <c r="UYO135" s="99"/>
      <c r="UYP135" s="99"/>
      <c r="UYQ135" s="99"/>
      <c r="UYR135" s="99"/>
      <c r="UYS135" s="99"/>
      <c r="UYT135" s="99"/>
      <c r="UYU135" s="99"/>
      <c r="UYV135" s="99"/>
      <c r="UYW135" s="99"/>
      <c r="UYX135" s="99"/>
      <c r="UYY135" s="99"/>
      <c r="UYZ135" s="99"/>
      <c r="UZA135" s="99"/>
      <c r="UZB135" s="99"/>
      <c r="UZC135" s="99"/>
      <c r="UZD135" s="99"/>
      <c r="UZE135" s="99"/>
      <c r="UZF135" s="99"/>
      <c r="UZG135" s="99"/>
      <c r="UZH135" s="99"/>
      <c r="UZI135" s="99"/>
      <c r="UZJ135" s="99"/>
      <c r="UZK135" s="99"/>
      <c r="UZL135" s="99"/>
      <c r="UZM135" s="99"/>
      <c r="UZN135" s="99"/>
      <c r="UZO135" s="99"/>
      <c r="UZP135" s="99"/>
      <c r="UZQ135" s="99"/>
      <c r="UZR135" s="99"/>
      <c r="UZS135" s="99"/>
      <c r="UZT135" s="99"/>
      <c r="UZU135" s="99"/>
      <c r="UZV135" s="99"/>
      <c r="UZW135" s="99"/>
      <c r="UZX135" s="99"/>
      <c r="UZY135" s="99"/>
      <c r="UZZ135" s="99"/>
      <c r="VAA135" s="99"/>
      <c r="VAB135" s="99"/>
      <c r="VAC135" s="99"/>
      <c r="VAD135" s="99"/>
      <c r="VAE135" s="99"/>
      <c r="VAF135" s="99"/>
      <c r="VAG135" s="99"/>
      <c r="VAH135" s="99"/>
      <c r="VAI135" s="99"/>
      <c r="VAJ135" s="99"/>
      <c r="VAK135" s="99"/>
      <c r="VAL135" s="99"/>
      <c r="VAM135" s="99"/>
      <c r="VAN135" s="99"/>
      <c r="VAO135" s="99"/>
      <c r="VAP135" s="99"/>
      <c r="VAQ135" s="99"/>
      <c r="VAR135" s="99"/>
      <c r="VAS135" s="99"/>
      <c r="VAT135" s="99"/>
      <c r="VAU135" s="99"/>
      <c r="VAV135" s="99"/>
      <c r="VAW135" s="99"/>
      <c r="VAX135" s="99"/>
      <c r="VAY135" s="99"/>
      <c r="VAZ135" s="99"/>
      <c r="VBA135" s="99"/>
      <c r="VBB135" s="99"/>
      <c r="VBC135" s="99"/>
      <c r="VBD135" s="99"/>
      <c r="VBE135" s="99"/>
      <c r="VBF135" s="99"/>
      <c r="VBG135" s="99"/>
      <c r="VBH135" s="99"/>
      <c r="VBI135" s="99"/>
      <c r="VBJ135" s="99"/>
      <c r="VBK135" s="99"/>
      <c r="VBL135" s="99"/>
      <c r="VBM135" s="99"/>
      <c r="VBN135" s="99"/>
      <c r="VBO135" s="99"/>
      <c r="VBP135" s="99"/>
      <c r="VBQ135" s="99"/>
      <c r="VBR135" s="99"/>
      <c r="VBS135" s="99"/>
      <c r="VBT135" s="99"/>
      <c r="VBU135" s="99"/>
      <c r="VBV135" s="99"/>
      <c r="VBW135" s="99"/>
      <c r="VBX135" s="99"/>
      <c r="VBY135" s="99"/>
      <c r="VBZ135" s="99"/>
      <c r="VCA135" s="99"/>
      <c r="VCB135" s="99"/>
      <c r="VCC135" s="99"/>
      <c r="VCD135" s="99"/>
      <c r="VCE135" s="99"/>
      <c r="VCF135" s="99"/>
      <c r="VCG135" s="99"/>
      <c r="VCH135" s="99"/>
      <c r="VCI135" s="99"/>
      <c r="VCJ135" s="99"/>
      <c r="VCK135" s="99"/>
      <c r="VCL135" s="99"/>
      <c r="VCM135" s="99"/>
      <c r="VCN135" s="99"/>
      <c r="VCO135" s="99"/>
      <c r="VCP135" s="99"/>
      <c r="VCQ135" s="99"/>
      <c r="VCR135" s="99"/>
      <c r="VCS135" s="99"/>
      <c r="VCT135" s="99"/>
      <c r="VCU135" s="99"/>
      <c r="VCV135" s="99"/>
      <c r="VCW135" s="99"/>
      <c r="VCX135" s="99"/>
      <c r="VCY135" s="99"/>
      <c r="VCZ135" s="99"/>
      <c r="VDA135" s="99"/>
      <c r="VDB135" s="99"/>
      <c r="VDC135" s="99"/>
      <c r="VDD135" s="99"/>
      <c r="VDE135" s="99"/>
      <c r="VDF135" s="99"/>
      <c r="VDG135" s="99"/>
      <c r="VDH135" s="99"/>
      <c r="VDI135" s="99"/>
      <c r="VDJ135" s="99"/>
      <c r="VDK135" s="99"/>
      <c r="VDL135" s="99"/>
      <c r="VDM135" s="99"/>
      <c r="VDN135" s="99"/>
      <c r="VDO135" s="99"/>
      <c r="VDP135" s="99"/>
      <c r="VDQ135" s="99"/>
      <c r="VDR135" s="99"/>
      <c r="VDS135" s="99"/>
      <c r="VDT135" s="99"/>
      <c r="VDU135" s="99"/>
      <c r="VDV135" s="99"/>
      <c r="VDW135" s="99"/>
      <c r="VDX135" s="99"/>
      <c r="VDY135" s="99"/>
      <c r="VDZ135" s="99"/>
      <c r="VEA135" s="99"/>
      <c r="VEB135" s="99"/>
      <c r="VEC135" s="99"/>
      <c r="VED135" s="99"/>
      <c r="VEE135" s="99"/>
      <c r="VEF135" s="99"/>
      <c r="VEG135" s="99"/>
      <c r="VEH135" s="99"/>
      <c r="VEI135" s="99"/>
      <c r="VEJ135" s="99"/>
      <c r="VEK135" s="99"/>
      <c r="VEL135" s="99"/>
      <c r="VEM135" s="99"/>
      <c r="VEN135" s="99"/>
      <c r="VEO135" s="99"/>
      <c r="VEP135" s="99"/>
      <c r="VEQ135" s="99"/>
      <c r="VER135" s="99"/>
      <c r="VES135" s="99"/>
      <c r="VET135" s="99"/>
      <c r="VEU135" s="99"/>
      <c r="VEV135" s="99"/>
      <c r="VEW135" s="99"/>
      <c r="VEX135" s="99"/>
      <c r="VEY135" s="99"/>
      <c r="VEZ135" s="99"/>
      <c r="VFA135" s="99"/>
      <c r="VFB135" s="99"/>
      <c r="VFC135" s="99"/>
      <c r="VFD135" s="99"/>
      <c r="VFE135" s="99"/>
      <c r="VFF135" s="99"/>
      <c r="VFG135" s="99"/>
      <c r="VFH135" s="99"/>
      <c r="VFI135" s="99"/>
      <c r="VFJ135" s="99"/>
      <c r="VFK135" s="99"/>
      <c r="VFL135" s="99"/>
      <c r="VFM135" s="99"/>
      <c r="VFN135" s="99"/>
      <c r="VFO135" s="99"/>
      <c r="VFP135" s="99"/>
      <c r="VFQ135" s="99"/>
      <c r="VFR135" s="99"/>
      <c r="VFS135" s="99"/>
      <c r="VFT135" s="99"/>
      <c r="VFU135" s="99"/>
      <c r="VFV135" s="99"/>
      <c r="VFW135" s="99"/>
      <c r="VFX135" s="99"/>
      <c r="VFY135" s="99"/>
      <c r="VFZ135" s="99"/>
      <c r="VGA135" s="99"/>
      <c r="VGB135" s="99"/>
      <c r="VGC135" s="99"/>
      <c r="VGD135" s="99"/>
      <c r="VGE135" s="99"/>
      <c r="VGF135" s="99"/>
      <c r="VGG135" s="99"/>
      <c r="VGH135" s="99"/>
      <c r="VGI135" s="99"/>
      <c r="VGJ135" s="99"/>
      <c r="VGK135" s="99"/>
      <c r="VGL135" s="99"/>
      <c r="VGM135" s="99"/>
      <c r="VGN135" s="99"/>
      <c r="VGO135" s="99"/>
      <c r="VGP135" s="99"/>
      <c r="VGQ135" s="99"/>
      <c r="VGR135" s="99"/>
      <c r="VGS135" s="99"/>
      <c r="VGT135" s="99"/>
      <c r="VGU135" s="99"/>
      <c r="VGV135" s="99"/>
      <c r="VGW135" s="99"/>
      <c r="VGX135" s="99"/>
      <c r="VGY135" s="99"/>
      <c r="VGZ135" s="99"/>
      <c r="VHA135" s="99"/>
      <c r="VHB135" s="99"/>
      <c r="VHC135" s="99"/>
      <c r="VHD135" s="99"/>
      <c r="VHE135" s="99"/>
      <c r="VHF135" s="99"/>
      <c r="VHG135" s="99"/>
      <c r="VHH135" s="99"/>
      <c r="VHI135" s="99"/>
      <c r="VHJ135" s="99"/>
      <c r="VHK135" s="99"/>
      <c r="VHL135" s="99"/>
      <c r="VHM135" s="99"/>
      <c r="VHN135" s="99"/>
      <c r="VHO135" s="99"/>
      <c r="VHP135" s="99"/>
      <c r="VHQ135" s="99"/>
      <c r="VHR135" s="99"/>
      <c r="VHS135" s="99"/>
      <c r="VHT135" s="99"/>
      <c r="VHU135" s="99"/>
      <c r="VHV135" s="99"/>
      <c r="VHW135" s="99"/>
      <c r="VHX135" s="99"/>
      <c r="VHY135" s="99"/>
      <c r="VHZ135" s="99"/>
      <c r="VIA135" s="99"/>
      <c r="VIB135" s="99"/>
      <c r="VIC135" s="99"/>
      <c r="VID135" s="99"/>
      <c r="VIE135" s="99"/>
      <c r="VIF135" s="99"/>
      <c r="VIG135" s="99"/>
      <c r="VIH135" s="99"/>
      <c r="VII135" s="99"/>
      <c r="VIJ135" s="99"/>
      <c r="VIK135" s="99"/>
      <c r="VIL135" s="99"/>
      <c r="VIM135" s="99"/>
      <c r="VIN135" s="99"/>
      <c r="VIO135" s="99"/>
      <c r="VIP135" s="99"/>
      <c r="VIQ135" s="99"/>
      <c r="VIR135" s="99"/>
      <c r="VIS135" s="99"/>
      <c r="VIT135" s="99"/>
      <c r="VIU135" s="99"/>
      <c r="VIV135" s="99"/>
      <c r="VIW135" s="99"/>
      <c r="VIX135" s="99"/>
      <c r="VIY135" s="99"/>
      <c r="VIZ135" s="99"/>
      <c r="VJA135" s="99"/>
      <c r="VJB135" s="99"/>
      <c r="VJC135" s="99"/>
      <c r="VJD135" s="99"/>
      <c r="VJE135" s="99"/>
      <c r="VJF135" s="99"/>
      <c r="VJG135" s="99"/>
      <c r="VJH135" s="99"/>
      <c r="VJI135" s="99"/>
      <c r="VJJ135" s="99"/>
      <c r="VJK135" s="99"/>
      <c r="VJL135" s="99"/>
      <c r="VJM135" s="99"/>
      <c r="VJN135" s="99"/>
      <c r="VJO135" s="99"/>
      <c r="VJP135" s="99"/>
      <c r="VJQ135" s="99"/>
      <c r="VJR135" s="99"/>
      <c r="VJS135" s="99"/>
      <c r="VJT135" s="99"/>
      <c r="VJU135" s="99"/>
      <c r="VJV135" s="99"/>
      <c r="VJW135" s="99"/>
      <c r="VJX135" s="99"/>
      <c r="VJY135" s="99"/>
      <c r="VJZ135" s="99"/>
      <c r="VKA135" s="99"/>
      <c r="VKB135" s="99"/>
      <c r="VKC135" s="99"/>
      <c r="VKD135" s="99"/>
      <c r="VKE135" s="99"/>
      <c r="VKF135" s="99"/>
      <c r="VKG135" s="99"/>
      <c r="VKH135" s="99"/>
      <c r="VKI135" s="99"/>
      <c r="VKJ135" s="99"/>
      <c r="VKK135" s="99"/>
      <c r="VKL135" s="99"/>
      <c r="VKM135" s="99"/>
      <c r="VKN135" s="99"/>
      <c r="VKO135" s="99"/>
      <c r="VKP135" s="99"/>
      <c r="VKQ135" s="99"/>
      <c r="VKR135" s="99"/>
      <c r="VKS135" s="99"/>
      <c r="VKT135" s="99"/>
      <c r="VKU135" s="99"/>
      <c r="VKV135" s="99"/>
      <c r="VKW135" s="99"/>
      <c r="VKX135" s="99"/>
      <c r="VKY135" s="99"/>
      <c r="VKZ135" s="99"/>
      <c r="VLA135" s="99"/>
      <c r="VLB135" s="99"/>
      <c r="VLC135" s="99"/>
      <c r="VLD135" s="99"/>
      <c r="VLE135" s="99"/>
      <c r="VLF135" s="99"/>
      <c r="VLG135" s="99"/>
      <c r="VLH135" s="99"/>
      <c r="VLI135" s="99"/>
      <c r="VLJ135" s="99"/>
      <c r="VLK135" s="99"/>
      <c r="VLL135" s="99"/>
      <c r="VLM135" s="99"/>
      <c r="VLN135" s="99"/>
      <c r="VLO135" s="99"/>
      <c r="VLP135" s="99"/>
      <c r="VLQ135" s="99"/>
      <c r="VLR135" s="99"/>
      <c r="VLS135" s="99"/>
      <c r="VLT135" s="99"/>
      <c r="VLU135" s="99"/>
      <c r="VLV135" s="99"/>
      <c r="VLW135" s="99"/>
      <c r="VLX135" s="99"/>
      <c r="VLY135" s="99"/>
      <c r="VLZ135" s="99"/>
      <c r="VMA135" s="99"/>
      <c r="VMB135" s="99"/>
      <c r="VMC135" s="99"/>
      <c r="VMD135" s="99"/>
      <c r="VME135" s="99"/>
      <c r="VMF135" s="99"/>
      <c r="VMG135" s="99"/>
      <c r="VMH135" s="99"/>
      <c r="VMI135" s="99"/>
      <c r="VMJ135" s="99"/>
      <c r="VMK135" s="99"/>
      <c r="VML135" s="99"/>
      <c r="VMM135" s="99"/>
      <c r="VMN135" s="99"/>
      <c r="VMO135" s="99"/>
      <c r="VMP135" s="99"/>
      <c r="VMQ135" s="99"/>
      <c r="VMR135" s="99"/>
      <c r="VMS135" s="99"/>
      <c r="VMT135" s="99"/>
      <c r="VMU135" s="99"/>
      <c r="VMV135" s="99"/>
      <c r="VMW135" s="99"/>
      <c r="VMX135" s="99"/>
      <c r="VMY135" s="99"/>
      <c r="VMZ135" s="99"/>
      <c r="VNA135" s="99"/>
      <c r="VNB135" s="99"/>
      <c r="VNC135" s="99"/>
      <c r="VND135" s="99"/>
      <c r="VNE135" s="99"/>
      <c r="VNF135" s="99"/>
      <c r="VNG135" s="99"/>
      <c r="VNH135" s="99"/>
      <c r="VNI135" s="99"/>
      <c r="VNJ135" s="99"/>
      <c r="VNK135" s="99"/>
      <c r="VNL135" s="99"/>
      <c r="VNM135" s="99"/>
      <c r="VNN135" s="99"/>
      <c r="VNO135" s="99"/>
      <c r="VNP135" s="99"/>
      <c r="VNQ135" s="99"/>
      <c r="VNR135" s="99"/>
      <c r="VNS135" s="99"/>
      <c r="VNT135" s="99"/>
      <c r="VNU135" s="99"/>
      <c r="VNV135" s="99"/>
      <c r="VNW135" s="99"/>
      <c r="VNX135" s="99"/>
      <c r="VNY135" s="99"/>
      <c r="VNZ135" s="99"/>
      <c r="VOA135" s="99"/>
      <c r="VOB135" s="99"/>
      <c r="VOC135" s="99"/>
      <c r="VOD135" s="99"/>
      <c r="VOE135" s="99"/>
      <c r="VOF135" s="99"/>
      <c r="VOG135" s="99"/>
      <c r="VOH135" s="99"/>
      <c r="VOI135" s="99"/>
      <c r="VOJ135" s="99"/>
      <c r="VOK135" s="99"/>
      <c r="VOL135" s="99"/>
      <c r="VOM135" s="99"/>
      <c r="VON135" s="99"/>
      <c r="VOO135" s="99"/>
      <c r="VOP135" s="99"/>
      <c r="VOQ135" s="99"/>
      <c r="VOR135" s="99"/>
      <c r="VOS135" s="99"/>
      <c r="VOT135" s="99"/>
      <c r="VOU135" s="99"/>
      <c r="VOV135" s="99"/>
      <c r="VOW135" s="99"/>
      <c r="VOX135" s="99"/>
      <c r="VOY135" s="99"/>
      <c r="VOZ135" s="99"/>
      <c r="VPA135" s="99"/>
      <c r="VPB135" s="99"/>
      <c r="VPC135" s="99"/>
      <c r="VPD135" s="99"/>
      <c r="VPE135" s="99"/>
      <c r="VPF135" s="99"/>
      <c r="VPG135" s="99"/>
      <c r="VPH135" s="99"/>
      <c r="VPI135" s="99"/>
      <c r="VPJ135" s="99"/>
      <c r="VPK135" s="99"/>
      <c r="VPL135" s="99"/>
      <c r="VPM135" s="99"/>
      <c r="VPN135" s="99"/>
      <c r="VPO135" s="99"/>
      <c r="VPP135" s="99"/>
      <c r="VPQ135" s="99"/>
      <c r="VPR135" s="99"/>
      <c r="VPS135" s="99"/>
      <c r="VPT135" s="99"/>
      <c r="VPU135" s="99"/>
      <c r="VPV135" s="99"/>
      <c r="VPW135" s="99"/>
      <c r="VPX135" s="99"/>
      <c r="VPY135" s="99"/>
      <c r="VPZ135" s="99"/>
      <c r="VQA135" s="99"/>
      <c r="VQB135" s="99"/>
      <c r="VQC135" s="99"/>
      <c r="VQD135" s="99"/>
      <c r="VQE135" s="99"/>
      <c r="VQF135" s="99"/>
      <c r="VQG135" s="99"/>
      <c r="VQH135" s="99"/>
      <c r="VQI135" s="99"/>
      <c r="VQJ135" s="99"/>
      <c r="VQK135" s="99"/>
      <c r="VQL135" s="99"/>
      <c r="VQM135" s="99"/>
      <c r="VQN135" s="99"/>
      <c r="VQO135" s="99"/>
      <c r="VQP135" s="99"/>
      <c r="VQQ135" s="99"/>
      <c r="VQR135" s="99"/>
      <c r="VQS135" s="99"/>
      <c r="VQT135" s="99"/>
      <c r="VQU135" s="99"/>
      <c r="VQV135" s="99"/>
      <c r="VQW135" s="99"/>
      <c r="VQX135" s="99"/>
      <c r="VQY135" s="99"/>
      <c r="VQZ135" s="99"/>
      <c r="VRA135" s="99"/>
      <c r="VRB135" s="99"/>
      <c r="VRC135" s="99"/>
      <c r="VRD135" s="99"/>
      <c r="VRE135" s="99"/>
      <c r="VRF135" s="99"/>
      <c r="VRG135" s="99"/>
      <c r="VRH135" s="99"/>
      <c r="VRI135" s="99"/>
      <c r="VRJ135" s="99"/>
      <c r="VRK135" s="99"/>
      <c r="VRL135" s="99"/>
      <c r="VRM135" s="99"/>
      <c r="VRN135" s="99"/>
      <c r="VRO135" s="99"/>
      <c r="VRP135" s="99"/>
      <c r="VRQ135" s="99"/>
      <c r="VRR135" s="99"/>
      <c r="VRS135" s="99"/>
      <c r="VRT135" s="99"/>
      <c r="VRU135" s="99"/>
      <c r="VRV135" s="99"/>
      <c r="VRW135" s="99"/>
      <c r="VRX135" s="99"/>
      <c r="VRY135" s="99"/>
      <c r="VRZ135" s="99"/>
      <c r="VSA135" s="99"/>
      <c r="VSB135" s="99"/>
      <c r="VSC135" s="99"/>
      <c r="VSD135" s="99"/>
      <c r="VSE135" s="99"/>
      <c r="VSF135" s="99"/>
      <c r="VSG135" s="99"/>
      <c r="VSH135" s="99"/>
      <c r="VSI135" s="99"/>
      <c r="VSJ135" s="99"/>
      <c r="VSK135" s="99"/>
      <c r="VSL135" s="99"/>
      <c r="VSM135" s="99"/>
      <c r="VSN135" s="99"/>
      <c r="VSO135" s="99"/>
      <c r="VSP135" s="99"/>
      <c r="VSQ135" s="99"/>
      <c r="VSR135" s="99"/>
      <c r="VSS135" s="99"/>
      <c r="VST135" s="99"/>
      <c r="VSU135" s="99"/>
      <c r="VSV135" s="99"/>
      <c r="VSW135" s="99"/>
      <c r="VSX135" s="99"/>
      <c r="VSY135" s="99"/>
      <c r="VSZ135" s="99"/>
      <c r="VTA135" s="99"/>
      <c r="VTB135" s="99"/>
      <c r="VTC135" s="99"/>
      <c r="VTD135" s="99"/>
      <c r="VTE135" s="99"/>
      <c r="VTF135" s="99"/>
      <c r="VTG135" s="99"/>
      <c r="VTH135" s="99"/>
      <c r="VTI135" s="99"/>
      <c r="VTJ135" s="99"/>
      <c r="VTK135" s="99"/>
      <c r="VTL135" s="99"/>
      <c r="VTM135" s="99"/>
      <c r="VTN135" s="99"/>
      <c r="VTO135" s="99"/>
      <c r="VTP135" s="99"/>
      <c r="VTQ135" s="99"/>
      <c r="VTR135" s="99"/>
      <c r="VTS135" s="99"/>
      <c r="VTT135" s="99"/>
      <c r="VTU135" s="99"/>
      <c r="VTV135" s="99"/>
      <c r="VTW135" s="99"/>
      <c r="VTX135" s="99"/>
      <c r="VTY135" s="99"/>
      <c r="VTZ135" s="99"/>
      <c r="VUA135" s="99"/>
      <c r="VUB135" s="99"/>
      <c r="VUC135" s="99"/>
      <c r="VUD135" s="99"/>
      <c r="VUE135" s="99"/>
      <c r="VUF135" s="99"/>
      <c r="VUG135" s="99"/>
      <c r="VUH135" s="99"/>
      <c r="VUI135" s="99"/>
      <c r="VUJ135" s="99"/>
      <c r="VUK135" s="99"/>
      <c r="VUL135" s="99"/>
      <c r="VUM135" s="99"/>
      <c r="VUN135" s="99"/>
      <c r="VUO135" s="99"/>
      <c r="VUP135" s="99"/>
      <c r="VUQ135" s="99"/>
      <c r="VUR135" s="99"/>
      <c r="VUS135" s="99"/>
      <c r="VUT135" s="99"/>
      <c r="VUU135" s="99"/>
      <c r="VUV135" s="99"/>
      <c r="VUW135" s="99"/>
      <c r="VUX135" s="99"/>
      <c r="VUY135" s="99"/>
      <c r="VUZ135" s="99"/>
      <c r="VVA135" s="99"/>
      <c r="VVB135" s="99"/>
      <c r="VVC135" s="99"/>
      <c r="VVD135" s="99"/>
      <c r="VVE135" s="99"/>
      <c r="VVF135" s="99"/>
      <c r="VVG135" s="99"/>
      <c r="VVH135" s="99"/>
      <c r="VVI135" s="99"/>
      <c r="VVJ135" s="99"/>
      <c r="VVK135" s="99"/>
      <c r="VVL135" s="99"/>
      <c r="VVM135" s="99"/>
      <c r="VVN135" s="99"/>
      <c r="VVO135" s="99"/>
      <c r="VVP135" s="99"/>
      <c r="VVQ135" s="99"/>
      <c r="VVR135" s="99"/>
      <c r="VVS135" s="99"/>
      <c r="VVT135" s="99"/>
      <c r="VVU135" s="99"/>
      <c r="VVV135" s="99"/>
      <c r="VVW135" s="99"/>
      <c r="VVX135" s="99"/>
      <c r="VVY135" s="99"/>
      <c r="VVZ135" s="99"/>
      <c r="VWA135" s="99"/>
      <c r="VWB135" s="99"/>
      <c r="VWC135" s="99"/>
      <c r="VWD135" s="99"/>
      <c r="VWE135" s="99"/>
      <c r="VWF135" s="99"/>
      <c r="VWG135" s="99"/>
      <c r="VWH135" s="99"/>
      <c r="VWI135" s="99"/>
      <c r="VWJ135" s="99"/>
      <c r="VWK135" s="99"/>
      <c r="VWL135" s="99"/>
      <c r="VWM135" s="99"/>
      <c r="VWN135" s="99"/>
      <c r="VWO135" s="99"/>
      <c r="VWP135" s="99"/>
      <c r="VWQ135" s="99"/>
      <c r="VWR135" s="99"/>
      <c r="VWS135" s="99"/>
      <c r="VWT135" s="99"/>
      <c r="VWU135" s="99"/>
      <c r="VWV135" s="99"/>
      <c r="VWW135" s="99"/>
      <c r="VWX135" s="99"/>
      <c r="VWY135" s="99"/>
      <c r="VWZ135" s="99"/>
      <c r="VXA135" s="99"/>
      <c r="VXB135" s="99"/>
      <c r="VXC135" s="99"/>
      <c r="VXD135" s="99"/>
      <c r="VXE135" s="99"/>
      <c r="VXF135" s="99"/>
      <c r="VXG135" s="99"/>
      <c r="VXH135" s="99"/>
      <c r="VXI135" s="99"/>
      <c r="VXJ135" s="99"/>
      <c r="VXK135" s="99"/>
      <c r="VXL135" s="99"/>
      <c r="VXM135" s="99"/>
      <c r="VXN135" s="99"/>
      <c r="VXO135" s="99"/>
      <c r="VXP135" s="99"/>
      <c r="VXQ135" s="99"/>
      <c r="VXR135" s="99"/>
      <c r="VXS135" s="99"/>
      <c r="VXT135" s="99"/>
      <c r="VXU135" s="99"/>
      <c r="VXV135" s="99"/>
      <c r="VXW135" s="99"/>
      <c r="VXX135" s="99"/>
      <c r="VXY135" s="99"/>
      <c r="VXZ135" s="99"/>
      <c r="VYA135" s="99"/>
      <c r="VYB135" s="99"/>
      <c r="VYC135" s="99"/>
      <c r="VYD135" s="99"/>
      <c r="VYE135" s="99"/>
      <c r="VYF135" s="99"/>
      <c r="VYG135" s="99"/>
      <c r="VYH135" s="99"/>
      <c r="VYI135" s="99"/>
      <c r="VYJ135" s="99"/>
      <c r="VYK135" s="99"/>
      <c r="VYL135" s="99"/>
      <c r="VYM135" s="99"/>
      <c r="VYN135" s="99"/>
      <c r="VYO135" s="99"/>
      <c r="VYP135" s="99"/>
      <c r="VYQ135" s="99"/>
      <c r="VYR135" s="99"/>
      <c r="VYS135" s="99"/>
      <c r="VYT135" s="99"/>
      <c r="VYU135" s="99"/>
      <c r="VYV135" s="99"/>
      <c r="VYW135" s="99"/>
      <c r="VYX135" s="99"/>
      <c r="VYY135" s="99"/>
      <c r="VYZ135" s="99"/>
      <c r="VZA135" s="99"/>
      <c r="VZB135" s="99"/>
      <c r="VZC135" s="99"/>
      <c r="VZD135" s="99"/>
      <c r="VZE135" s="99"/>
      <c r="VZF135" s="99"/>
      <c r="VZG135" s="99"/>
      <c r="VZH135" s="99"/>
      <c r="VZI135" s="99"/>
      <c r="VZJ135" s="99"/>
      <c r="VZK135" s="99"/>
      <c r="VZL135" s="99"/>
      <c r="VZM135" s="99"/>
      <c r="VZN135" s="99"/>
      <c r="VZO135" s="99"/>
      <c r="VZP135" s="99"/>
      <c r="VZQ135" s="99"/>
      <c r="VZR135" s="99"/>
      <c r="VZS135" s="99"/>
      <c r="VZT135" s="99"/>
      <c r="VZU135" s="99"/>
      <c r="VZV135" s="99"/>
      <c r="VZW135" s="99"/>
      <c r="VZX135" s="99"/>
      <c r="VZY135" s="99"/>
      <c r="VZZ135" s="99"/>
      <c r="WAA135" s="99"/>
      <c r="WAB135" s="99"/>
      <c r="WAC135" s="99"/>
      <c r="WAD135" s="99"/>
      <c r="WAE135" s="99"/>
      <c r="WAF135" s="99"/>
      <c r="WAG135" s="99"/>
      <c r="WAH135" s="99"/>
      <c r="WAI135" s="99"/>
      <c r="WAJ135" s="99"/>
      <c r="WAK135" s="99"/>
      <c r="WAL135" s="99"/>
      <c r="WAM135" s="99"/>
      <c r="WAN135" s="99"/>
      <c r="WAO135" s="99"/>
      <c r="WAP135" s="99"/>
      <c r="WAQ135" s="99"/>
      <c r="WAR135" s="99"/>
      <c r="WAS135" s="99"/>
      <c r="WAT135" s="99"/>
      <c r="WAU135" s="99"/>
      <c r="WAV135" s="99"/>
      <c r="WAW135" s="99"/>
      <c r="WAX135" s="99"/>
      <c r="WAY135" s="99"/>
      <c r="WAZ135" s="99"/>
      <c r="WBA135" s="99"/>
      <c r="WBB135" s="99"/>
      <c r="WBC135" s="99"/>
      <c r="WBD135" s="99"/>
      <c r="WBE135" s="99"/>
      <c r="WBF135" s="99"/>
      <c r="WBG135" s="99"/>
      <c r="WBH135" s="99"/>
      <c r="WBI135" s="99"/>
      <c r="WBJ135" s="99"/>
      <c r="WBK135" s="99"/>
      <c r="WBL135" s="99"/>
      <c r="WBM135" s="99"/>
      <c r="WBN135" s="99"/>
      <c r="WBO135" s="99"/>
      <c r="WBP135" s="99"/>
      <c r="WBQ135" s="99"/>
      <c r="WBR135" s="99"/>
      <c r="WBS135" s="99"/>
      <c r="WBT135" s="99"/>
      <c r="WBU135" s="99"/>
      <c r="WBV135" s="99"/>
      <c r="WBW135" s="99"/>
      <c r="WBX135" s="99"/>
      <c r="WBY135" s="99"/>
      <c r="WBZ135" s="99"/>
      <c r="WCA135" s="99"/>
      <c r="WCB135" s="99"/>
      <c r="WCC135" s="99"/>
      <c r="WCD135" s="99"/>
      <c r="WCE135" s="99"/>
      <c r="WCF135" s="99"/>
      <c r="WCG135" s="99"/>
      <c r="WCH135" s="99"/>
      <c r="WCI135" s="99"/>
      <c r="WCJ135" s="99"/>
      <c r="WCK135" s="99"/>
      <c r="WCL135" s="99"/>
      <c r="WCM135" s="99"/>
      <c r="WCN135" s="99"/>
      <c r="WCO135" s="99"/>
      <c r="WCP135" s="99"/>
      <c r="WCQ135" s="99"/>
      <c r="WCR135" s="99"/>
      <c r="WCS135" s="99"/>
      <c r="WCT135" s="99"/>
      <c r="WCU135" s="99"/>
      <c r="WCV135" s="99"/>
      <c r="WCW135" s="99"/>
      <c r="WCX135" s="99"/>
      <c r="WCY135" s="99"/>
      <c r="WCZ135" s="99"/>
      <c r="WDA135" s="99"/>
      <c r="WDB135" s="99"/>
      <c r="WDC135" s="99"/>
      <c r="WDD135" s="99"/>
      <c r="WDE135" s="99"/>
      <c r="WDF135" s="99"/>
      <c r="WDG135" s="99"/>
      <c r="WDH135" s="99"/>
      <c r="WDI135" s="99"/>
      <c r="WDJ135" s="99"/>
      <c r="WDK135" s="99"/>
      <c r="WDL135" s="99"/>
      <c r="WDM135" s="99"/>
      <c r="WDN135" s="99"/>
      <c r="WDO135" s="99"/>
      <c r="WDP135" s="99"/>
      <c r="WDQ135" s="99"/>
      <c r="WDR135" s="99"/>
      <c r="WDS135" s="99"/>
      <c r="WDT135" s="99"/>
      <c r="WDU135" s="99"/>
      <c r="WDV135" s="99"/>
      <c r="WDW135" s="99"/>
      <c r="WDX135" s="99"/>
      <c r="WDY135" s="99"/>
      <c r="WDZ135" s="99"/>
      <c r="WEA135" s="99"/>
      <c r="WEB135" s="99"/>
      <c r="WEC135" s="99"/>
      <c r="WED135" s="99"/>
      <c r="WEE135" s="99"/>
      <c r="WEF135" s="99"/>
      <c r="WEG135" s="99"/>
      <c r="WEH135" s="99"/>
      <c r="WEI135" s="99"/>
      <c r="WEJ135" s="99"/>
      <c r="WEK135" s="99"/>
      <c r="WEL135" s="99"/>
      <c r="WEM135" s="99"/>
      <c r="WEN135" s="99"/>
      <c r="WEO135" s="99"/>
      <c r="WEP135" s="99"/>
      <c r="WEQ135" s="99"/>
      <c r="WER135" s="99"/>
      <c r="WES135" s="99"/>
      <c r="WET135" s="99"/>
      <c r="WEU135" s="99"/>
      <c r="WEV135" s="99"/>
      <c r="WEW135" s="99"/>
      <c r="WEX135" s="99"/>
      <c r="WEY135" s="99"/>
      <c r="WEZ135" s="99"/>
      <c r="WFA135" s="99"/>
      <c r="WFB135" s="99"/>
      <c r="WFC135" s="99"/>
      <c r="WFD135" s="99"/>
      <c r="WFE135" s="99"/>
      <c r="WFF135" s="99"/>
      <c r="WFG135" s="99"/>
      <c r="WFH135" s="99"/>
      <c r="WFI135" s="99"/>
      <c r="WFJ135" s="99"/>
      <c r="WFK135" s="99"/>
      <c r="WFL135" s="99"/>
      <c r="WFM135" s="99"/>
      <c r="WFN135" s="99"/>
      <c r="WFO135" s="99"/>
      <c r="WFP135" s="99"/>
      <c r="WFQ135" s="99"/>
      <c r="WFR135" s="99"/>
      <c r="WFS135" s="99"/>
      <c r="WFT135" s="99"/>
      <c r="WFU135" s="99"/>
      <c r="WFV135" s="99"/>
      <c r="WFW135" s="99"/>
      <c r="WFX135" s="99"/>
      <c r="WFY135" s="99"/>
      <c r="WFZ135" s="99"/>
      <c r="WGA135" s="99"/>
      <c r="WGB135" s="99"/>
      <c r="WGC135" s="99"/>
      <c r="WGD135" s="99"/>
      <c r="WGE135" s="99"/>
      <c r="WGF135" s="99"/>
      <c r="WGG135" s="99"/>
      <c r="WGH135" s="99"/>
      <c r="WGI135" s="99"/>
      <c r="WGJ135" s="99"/>
      <c r="WGK135" s="99"/>
      <c r="WGL135" s="99"/>
      <c r="WGM135" s="99"/>
      <c r="WGN135" s="99"/>
      <c r="WGO135" s="99"/>
      <c r="WGP135" s="99"/>
      <c r="WGQ135" s="99"/>
      <c r="WGR135" s="99"/>
      <c r="WGS135" s="99"/>
      <c r="WGT135" s="99"/>
      <c r="WGU135" s="99"/>
      <c r="WGV135" s="99"/>
      <c r="WGW135" s="99"/>
      <c r="WGX135" s="99"/>
      <c r="WGY135" s="99"/>
      <c r="WGZ135" s="99"/>
      <c r="WHA135" s="99"/>
      <c r="WHB135" s="99"/>
      <c r="WHC135" s="99"/>
      <c r="WHD135" s="99"/>
      <c r="WHE135" s="99"/>
      <c r="WHF135" s="99"/>
      <c r="WHG135" s="99"/>
      <c r="WHH135" s="99"/>
      <c r="WHI135" s="99"/>
      <c r="WHJ135" s="99"/>
      <c r="WHK135" s="99"/>
      <c r="WHL135" s="99"/>
      <c r="WHM135" s="99"/>
      <c r="WHN135" s="99"/>
      <c r="WHO135" s="99"/>
      <c r="WHP135" s="99"/>
      <c r="WHQ135" s="99"/>
      <c r="WHR135" s="99"/>
      <c r="WHS135" s="99"/>
      <c r="WHT135" s="99"/>
      <c r="WHU135" s="99"/>
      <c r="WHV135" s="99"/>
      <c r="WHW135" s="99"/>
      <c r="WHX135" s="99"/>
      <c r="WHY135" s="99"/>
      <c r="WHZ135" s="99"/>
      <c r="WIA135" s="99"/>
      <c r="WIB135" s="99"/>
      <c r="WIC135" s="99"/>
      <c r="WID135" s="99"/>
      <c r="WIE135" s="99"/>
      <c r="WIF135" s="99"/>
      <c r="WIG135" s="99"/>
      <c r="WIH135" s="99"/>
      <c r="WII135" s="99"/>
      <c r="WIJ135" s="99"/>
      <c r="WIK135" s="99"/>
      <c r="WIL135" s="99"/>
      <c r="WIM135" s="99"/>
      <c r="WIN135" s="99"/>
      <c r="WIO135" s="99"/>
      <c r="WIP135" s="99"/>
      <c r="WIQ135" s="99"/>
      <c r="WIR135" s="99"/>
      <c r="WIS135" s="99"/>
      <c r="WIT135" s="99"/>
      <c r="WIU135" s="99"/>
      <c r="WIV135" s="99"/>
      <c r="WIW135" s="99"/>
      <c r="WIX135" s="99"/>
      <c r="WIY135" s="99"/>
      <c r="WIZ135" s="99"/>
      <c r="WJA135" s="99"/>
      <c r="WJB135" s="99"/>
      <c r="WJC135" s="99"/>
      <c r="WJD135" s="99"/>
      <c r="WJE135" s="99"/>
      <c r="WJF135" s="99"/>
      <c r="WJG135" s="99"/>
      <c r="WJH135" s="99"/>
      <c r="WJI135" s="99"/>
      <c r="WJJ135" s="99"/>
      <c r="WJK135" s="99"/>
      <c r="WJL135" s="99"/>
      <c r="WJM135" s="99"/>
      <c r="WJN135" s="99"/>
      <c r="WJO135" s="99"/>
      <c r="WJP135" s="99"/>
      <c r="WJQ135" s="99"/>
      <c r="WJR135" s="99"/>
      <c r="WJS135" s="99"/>
      <c r="WJT135" s="99"/>
      <c r="WJU135" s="99"/>
      <c r="WJV135" s="99"/>
      <c r="WJW135" s="99"/>
      <c r="WJX135" s="99"/>
      <c r="WJY135" s="99"/>
      <c r="WJZ135" s="99"/>
      <c r="WKA135" s="99"/>
      <c r="WKB135" s="99"/>
      <c r="WKC135" s="99"/>
      <c r="WKD135" s="99"/>
      <c r="WKE135" s="99"/>
      <c r="WKF135" s="99"/>
      <c r="WKG135" s="99"/>
      <c r="WKH135" s="99"/>
      <c r="WKI135" s="99"/>
      <c r="WKJ135" s="99"/>
      <c r="WKK135" s="99"/>
      <c r="WKL135" s="99"/>
      <c r="WKM135" s="99"/>
      <c r="WKN135" s="99"/>
      <c r="WKO135" s="99"/>
      <c r="WKP135" s="99"/>
      <c r="WKQ135" s="99"/>
      <c r="WKR135" s="99"/>
      <c r="WKS135" s="99"/>
      <c r="WKT135" s="99"/>
      <c r="WKU135" s="99"/>
      <c r="WKV135" s="99"/>
      <c r="WKW135" s="99"/>
      <c r="WKX135" s="99"/>
      <c r="WKY135" s="99"/>
      <c r="WKZ135" s="99"/>
      <c r="WLA135" s="99"/>
      <c r="WLB135" s="99"/>
      <c r="WLC135" s="99"/>
      <c r="WLD135" s="99"/>
      <c r="WLE135" s="99"/>
      <c r="WLF135" s="99"/>
      <c r="WLG135" s="99"/>
      <c r="WLH135" s="99"/>
      <c r="WLI135" s="99"/>
      <c r="WLJ135" s="99"/>
      <c r="WLK135" s="99"/>
      <c r="WLL135" s="99"/>
      <c r="WLM135" s="99"/>
      <c r="WLN135" s="99"/>
      <c r="WLO135" s="99"/>
      <c r="WLP135" s="99"/>
      <c r="WLQ135" s="99"/>
      <c r="WLR135" s="99"/>
      <c r="WLS135" s="99"/>
      <c r="WLT135" s="99"/>
      <c r="WLU135" s="99"/>
      <c r="WLV135" s="99"/>
      <c r="WLW135" s="99"/>
      <c r="WLX135" s="99"/>
      <c r="WLY135" s="99"/>
      <c r="WLZ135" s="99"/>
      <c r="WMA135" s="99"/>
      <c r="WMB135" s="99"/>
      <c r="WMC135" s="99"/>
      <c r="WMD135" s="99"/>
      <c r="WME135" s="99"/>
      <c r="WMF135" s="99"/>
      <c r="WMG135" s="99"/>
      <c r="WMH135" s="99"/>
      <c r="WMI135" s="99"/>
      <c r="WMJ135" s="99"/>
      <c r="WMK135" s="99"/>
      <c r="WML135" s="99"/>
      <c r="WMM135" s="99"/>
      <c r="WMN135" s="99"/>
      <c r="WMO135" s="99"/>
      <c r="WMP135" s="99"/>
      <c r="WMQ135" s="99"/>
      <c r="WMR135" s="99"/>
      <c r="WMS135" s="99"/>
      <c r="WMT135" s="99"/>
      <c r="WMU135" s="99"/>
      <c r="WMV135" s="99"/>
      <c r="WMW135" s="99"/>
      <c r="WMX135" s="99"/>
      <c r="WMY135" s="99"/>
      <c r="WMZ135" s="99"/>
      <c r="WNA135" s="99"/>
      <c r="WNB135" s="99"/>
      <c r="WNC135" s="99"/>
      <c r="WND135" s="99"/>
      <c r="WNE135" s="99"/>
      <c r="WNF135" s="99"/>
      <c r="WNG135" s="99"/>
      <c r="WNH135" s="99"/>
      <c r="WNI135" s="99"/>
      <c r="WNJ135" s="99"/>
      <c r="WNK135" s="99"/>
      <c r="WNL135" s="99"/>
      <c r="WNM135" s="99"/>
      <c r="WNN135" s="99"/>
      <c r="WNO135" s="99"/>
      <c r="WNP135" s="99"/>
      <c r="WNQ135" s="99"/>
      <c r="WNR135" s="99"/>
      <c r="WNS135" s="99"/>
      <c r="WNT135" s="99"/>
      <c r="WNU135" s="99"/>
      <c r="WNV135" s="99"/>
      <c r="WNW135" s="99"/>
      <c r="WNX135" s="99"/>
      <c r="WNY135" s="99"/>
      <c r="WNZ135" s="99"/>
      <c r="WOA135" s="99"/>
      <c r="WOB135" s="99"/>
      <c r="WOC135" s="99"/>
      <c r="WOD135" s="99"/>
      <c r="WOE135" s="99"/>
      <c r="WOF135" s="99"/>
      <c r="WOG135" s="99"/>
      <c r="WOH135" s="99"/>
      <c r="WOI135" s="99"/>
      <c r="WOJ135" s="99"/>
      <c r="WOK135" s="99"/>
      <c r="WOL135" s="99"/>
      <c r="WOM135" s="99"/>
      <c r="WON135" s="99"/>
      <c r="WOO135" s="99"/>
      <c r="WOP135" s="99"/>
      <c r="WOQ135" s="99"/>
      <c r="WOR135" s="99"/>
      <c r="WOS135" s="99"/>
      <c r="WOT135" s="99"/>
      <c r="WOU135" s="99"/>
      <c r="WOV135" s="99"/>
      <c r="WOW135" s="99"/>
      <c r="WOX135" s="99"/>
      <c r="WOY135" s="99"/>
      <c r="WOZ135" s="99"/>
      <c r="WPA135" s="99"/>
      <c r="WPB135" s="99"/>
      <c r="WPC135" s="99"/>
      <c r="WPD135" s="99"/>
      <c r="WPE135" s="99"/>
      <c r="WPF135" s="99"/>
      <c r="WPG135" s="99"/>
      <c r="WPH135" s="99"/>
      <c r="WPI135" s="99"/>
      <c r="WPJ135" s="99"/>
      <c r="WPK135" s="99"/>
      <c r="WPL135" s="99"/>
      <c r="WPM135" s="99"/>
      <c r="WPN135" s="99"/>
      <c r="WPO135" s="99"/>
      <c r="WPP135" s="99"/>
      <c r="WPQ135" s="99"/>
      <c r="WPR135" s="99"/>
      <c r="WPS135" s="99"/>
      <c r="WPT135" s="99"/>
      <c r="WPU135" s="99"/>
      <c r="WPV135" s="99"/>
      <c r="WPW135" s="99"/>
      <c r="WPX135" s="99"/>
      <c r="WPY135" s="99"/>
      <c r="WPZ135" s="99"/>
      <c r="WQA135" s="99"/>
      <c r="WQB135" s="99"/>
      <c r="WQC135" s="99"/>
      <c r="WQD135" s="99"/>
      <c r="WQE135" s="99"/>
      <c r="WQF135" s="99"/>
      <c r="WQG135" s="99"/>
      <c r="WQH135" s="99"/>
      <c r="WQI135" s="99"/>
      <c r="WQJ135" s="99"/>
      <c r="WQK135" s="99"/>
      <c r="WQL135" s="99"/>
      <c r="WQM135" s="99"/>
      <c r="WQN135" s="99"/>
      <c r="WQO135" s="99"/>
      <c r="WQP135" s="99"/>
      <c r="WQQ135" s="99"/>
      <c r="WQR135" s="99"/>
      <c r="WQS135" s="99"/>
      <c r="WQT135" s="99"/>
      <c r="WQU135" s="99"/>
      <c r="WQV135" s="99"/>
      <c r="WQW135" s="99"/>
      <c r="WQX135" s="99"/>
      <c r="WQY135" s="99"/>
      <c r="WQZ135" s="99"/>
      <c r="WRA135" s="99"/>
      <c r="WRB135" s="99"/>
      <c r="WRC135" s="99"/>
      <c r="WRD135" s="99"/>
      <c r="WRE135" s="99"/>
      <c r="WRF135" s="99"/>
      <c r="WRG135" s="99"/>
      <c r="WRH135" s="99"/>
      <c r="WRI135" s="99"/>
      <c r="WRJ135" s="99"/>
      <c r="WRK135" s="99"/>
      <c r="WRL135" s="99"/>
      <c r="WRM135" s="99"/>
      <c r="WRN135" s="99"/>
      <c r="WRO135" s="99"/>
      <c r="WRP135" s="99"/>
      <c r="WRQ135" s="99"/>
      <c r="WRR135" s="99"/>
      <c r="WRS135" s="99"/>
      <c r="WRT135" s="99"/>
      <c r="WRU135" s="99"/>
      <c r="WRV135" s="99"/>
      <c r="WRW135" s="99"/>
      <c r="WRX135" s="99"/>
      <c r="WRY135" s="99"/>
      <c r="WRZ135" s="99"/>
      <c r="WSA135" s="99"/>
      <c r="WSB135" s="99"/>
      <c r="WSC135" s="99"/>
      <c r="WSD135" s="99"/>
      <c r="WSE135" s="99"/>
      <c r="WSF135" s="99"/>
      <c r="WSG135" s="99"/>
      <c r="WSH135" s="99"/>
      <c r="WSI135" s="99"/>
      <c r="WSJ135" s="99"/>
      <c r="WSK135" s="99"/>
      <c r="WSL135" s="99"/>
      <c r="WSM135" s="99"/>
      <c r="WSN135" s="99"/>
      <c r="WSO135" s="99"/>
      <c r="WSP135" s="99"/>
      <c r="WSQ135" s="99"/>
      <c r="WSR135" s="99"/>
      <c r="WSS135" s="99"/>
      <c r="WST135" s="99"/>
      <c r="WSU135" s="99"/>
      <c r="WSV135" s="99"/>
      <c r="WSW135" s="99"/>
      <c r="WSX135" s="99"/>
      <c r="WSY135" s="99"/>
      <c r="WSZ135" s="99"/>
      <c r="WTA135" s="99"/>
      <c r="WTB135" s="99"/>
      <c r="WTC135" s="99"/>
      <c r="WTD135" s="99"/>
      <c r="WTE135" s="99"/>
      <c r="WTF135" s="99"/>
      <c r="WTG135" s="99"/>
      <c r="WTH135" s="99"/>
      <c r="WTI135" s="99"/>
      <c r="WTJ135" s="99"/>
      <c r="WTK135" s="99"/>
      <c r="WTL135" s="99"/>
      <c r="WTM135" s="99"/>
      <c r="WTN135" s="99"/>
      <c r="WTO135" s="99"/>
      <c r="WTP135" s="99"/>
      <c r="WTQ135" s="99"/>
      <c r="WTR135" s="99"/>
      <c r="WTS135" s="99"/>
      <c r="WTT135" s="99"/>
      <c r="WTU135" s="99"/>
      <c r="WTV135" s="99"/>
      <c r="WTW135" s="99"/>
      <c r="WTX135" s="99"/>
      <c r="WTY135" s="99"/>
      <c r="WTZ135" s="99"/>
      <c r="WUA135" s="99"/>
      <c r="WUB135" s="99"/>
      <c r="WUC135" s="99"/>
      <c r="WUD135" s="99"/>
      <c r="WUE135" s="99"/>
      <c r="WUF135" s="99"/>
      <c r="WUG135" s="99"/>
      <c r="WUH135" s="99"/>
      <c r="WUI135" s="99"/>
      <c r="WUJ135" s="99"/>
      <c r="WUK135" s="99"/>
      <c r="WUL135" s="99"/>
      <c r="WUM135" s="99"/>
      <c r="WUN135" s="99"/>
      <c r="WUO135" s="99"/>
      <c r="WUP135" s="99"/>
      <c r="WUQ135" s="99"/>
      <c r="WUR135" s="99"/>
      <c r="WUS135" s="99"/>
      <c r="WUT135" s="99"/>
      <c r="WUU135" s="99"/>
      <c r="WUV135" s="99"/>
      <c r="WUW135" s="99"/>
      <c r="WUX135" s="99"/>
      <c r="WUY135" s="99"/>
      <c r="WUZ135" s="99"/>
      <c r="WVA135" s="99"/>
      <c r="WVB135" s="99"/>
      <c r="WVC135" s="99"/>
      <c r="WVD135" s="99"/>
      <c r="WVE135" s="99"/>
      <c r="WVF135" s="99"/>
      <c r="WVG135" s="99"/>
      <c r="WVH135" s="99"/>
      <c r="WVI135" s="99"/>
      <c r="WVJ135" s="99"/>
      <c r="WVK135" s="99"/>
      <c r="WVL135" s="99"/>
      <c r="WVM135" s="99"/>
      <c r="WVN135" s="99"/>
      <c r="WVO135" s="99"/>
      <c r="WVP135" s="99"/>
      <c r="WVQ135" s="99"/>
      <c r="WVR135" s="99"/>
      <c r="WVS135" s="99"/>
      <c r="WVT135" s="99"/>
      <c r="WVU135" s="99"/>
      <c r="WVV135" s="99"/>
      <c r="WVW135" s="99"/>
      <c r="WVX135" s="99"/>
      <c r="WVY135" s="99"/>
      <c r="WVZ135" s="99"/>
      <c r="WWA135" s="99"/>
      <c r="WWB135" s="99"/>
      <c r="WWC135" s="99"/>
      <c r="WWD135" s="99"/>
      <c r="WWE135" s="99"/>
      <c r="WWF135" s="99"/>
      <c r="WWG135" s="99"/>
      <c r="WWH135" s="99"/>
      <c r="WWI135" s="99"/>
      <c r="WWJ135" s="99"/>
      <c r="WWK135" s="99"/>
      <c r="WWL135" s="99"/>
      <c r="WWM135" s="99"/>
      <c r="WWN135" s="99"/>
      <c r="WWO135" s="99"/>
      <c r="WWP135" s="99"/>
      <c r="WWQ135" s="99"/>
      <c r="WWR135" s="99"/>
      <c r="WWS135" s="99"/>
      <c r="WWT135" s="99"/>
      <c r="WWU135" s="99"/>
      <c r="WWV135" s="99"/>
      <c r="WWW135" s="99"/>
      <c r="WWX135" s="99"/>
      <c r="WWY135" s="99"/>
      <c r="WWZ135" s="99"/>
      <c r="WXA135" s="99"/>
      <c r="WXB135" s="99"/>
      <c r="WXC135" s="99"/>
      <c r="WXD135" s="99"/>
      <c r="WXE135" s="99"/>
      <c r="WXF135" s="99"/>
      <c r="WXG135" s="99"/>
      <c r="WXH135" s="99"/>
      <c r="WXI135" s="99"/>
      <c r="WXJ135" s="99"/>
      <c r="WXK135" s="99"/>
      <c r="WXL135" s="99"/>
      <c r="WXM135" s="99"/>
      <c r="WXN135" s="99"/>
      <c r="WXO135" s="99"/>
      <c r="WXP135" s="99"/>
      <c r="WXQ135" s="99"/>
      <c r="WXR135" s="99"/>
      <c r="WXS135" s="99"/>
      <c r="WXT135" s="99"/>
      <c r="WXU135" s="99"/>
      <c r="WXV135" s="99"/>
      <c r="WXW135" s="99"/>
      <c r="WXX135" s="99"/>
      <c r="WXY135" s="99"/>
      <c r="WXZ135" s="99"/>
      <c r="WYA135" s="99"/>
      <c r="WYB135" s="99"/>
      <c r="WYC135" s="99"/>
      <c r="WYD135" s="99"/>
      <c r="WYE135" s="99"/>
      <c r="WYF135" s="99"/>
      <c r="WYG135" s="99"/>
      <c r="WYH135" s="99"/>
      <c r="WYI135" s="99"/>
      <c r="WYJ135" s="99"/>
      <c r="WYK135" s="99"/>
      <c r="WYL135" s="99"/>
      <c r="WYM135" s="99"/>
      <c r="WYN135" s="99"/>
      <c r="WYO135" s="99"/>
      <c r="WYP135" s="99"/>
      <c r="WYQ135" s="99"/>
      <c r="WYR135" s="99"/>
      <c r="WYS135" s="99"/>
      <c r="WYT135" s="99"/>
      <c r="WYU135" s="99"/>
      <c r="WYV135" s="99"/>
      <c r="WYW135" s="99"/>
      <c r="WYX135" s="99"/>
      <c r="WYY135" s="99"/>
      <c r="WYZ135" s="99"/>
      <c r="WZA135" s="99"/>
      <c r="WZB135" s="99"/>
      <c r="WZC135" s="99"/>
      <c r="WZD135" s="99"/>
      <c r="WZE135" s="99"/>
      <c r="WZF135" s="99"/>
      <c r="WZG135" s="99"/>
      <c r="WZH135" s="99"/>
      <c r="WZI135" s="99"/>
      <c r="WZJ135" s="99"/>
      <c r="WZK135" s="99"/>
      <c r="WZL135" s="99"/>
      <c r="WZM135" s="99"/>
      <c r="WZN135" s="99"/>
      <c r="WZO135" s="99"/>
      <c r="WZP135" s="99"/>
      <c r="WZQ135" s="99"/>
      <c r="WZR135" s="99"/>
      <c r="WZS135" s="99"/>
      <c r="WZT135" s="99"/>
      <c r="WZU135" s="99"/>
      <c r="WZV135" s="99"/>
      <c r="WZW135" s="99"/>
      <c r="WZX135" s="99"/>
      <c r="WZY135" s="99"/>
      <c r="WZZ135" s="99"/>
      <c r="XAA135" s="99"/>
      <c r="XAB135" s="99"/>
      <c r="XAC135" s="99"/>
      <c r="XAD135" s="99"/>
      <c r="XAE135" s="99"/>
      <c r="XAF135" s="99"/>
      <c r="XAG135" s="99"/>
      <c r="XAH135" s="99"/>
      <c r="XAI135" s="99"/>
      <c r="XAJ135" s="99"/>
      <c r="XAK135" s="99"/>
      <c r="XAL135" s="99"/>
      <c r="XAM135" s="99"/>
      <c r="XAN135" s="99"/>
      <c r="XAO135" s="99"/>
      <c r="XAP135" s="99"/>
      <c r="XAQ135" s="99"/>
      <c r="XAR135" s="99"/>
      <c r="XAS135" s="99"/>
      <c r="XAT135" s="99"/>
      <c r="XAU135" s="99"/>
      <c r="XAV135" s="99"/>
      <c r="XAW135" s="99"/>
      <c r="XAX135" s="99"/>
      <c r="XAY135" s="99"/>
      <c r="XAZ135" s="99"/>
      <c r="XBA135" s="99"/>
      <c r="XBB135" s="99"/>
      <c r="XBC135" s="99"/>
      <c r="XBD135" s="99"/>
      <c r="XBE135" s="99"/>
      <c r="XBF135" s="99"/>
      <c r="XBG135" s="99"/>
      <c r="XBH135" s="99"/>
      <c r="XBI135" s="99"/>
      <c r="XBJ135" s="99"/>
      <c r="XBK135" s="99"/>
      <c r="XBL135" s="99"/>
      <c r="XBM135" s="99"/>
      <c r="XBN135" s="99"/>
      <c r="XBO135" s="99"/>
      <c r="XBP135" s="99"/>
      <c r="XBQ135" s="99"/>
      <c r="XBR135" s="99"/>
      <c r="XBS135" s="99"/>
      <c r="XBT135" s="99"/>
      <c r="XBU135" s="99"/>
      <c r="XBV135" s="99"/>
      <c r="XBW135" s="99"/>
      <c r="XBX135" s="99"/>
      <c r="XBY135" s="99"/>
      <c r="XBZ135" s="99"/>
      <c r="XCA135" s="99"/>
      <c r="XCB135" s="99"/>
      <c r="XCC135" s="99"/>
      <c r="XCD135" s="99"/>
      <c r="XCE135" s="99"/>
      <c r="XCF135" s="99"/>
      <c r="XCG135" s="99"/>
      <c r="XCH135" s="99"/>
      <c r="XCI135" s="99"/>
      <c r="XCJ135" s="99"/>
      <c r="XCK135" s="99"/>
      <c r="XCL135" s="99"/>
      <c r="XCM135" s="99"/>
      <c r="XCN135" s="99"/>
      <c r="XCO135" s="99"/>
      <c r="XCP135" s="99"/>
      <c r="XCQ135" s="99"/>
      <c r="XCR135" s="99"/>
      <c r="XCS135" s="99"/>
      <c r="XCT135" s="99"/>
      <c r="XCU135" s="99"/>
      <c r="XCV135" s="99"/>
      <c r="XCW135" s="99"/>
      <c r="XCX135" s="99"/>
      <c r="XCY135" s="99"/>
      <c r="XCZ135" s="99"/>
      <c r="XDA135" s="99"/>
      <c r="XDB135" s="99"/>
      <c r="XDC135" s="99"/>
      <c r="XDD135" s="99"/>
      <c r="XDE135" s="99"/>
      <c r="XDF135" s="99"/>
      <c r="XDG135" s="99"/>
      <c r="XDH135" s="99"/>
      <c r="XDI135" s="99"/>
      <c r="XDJ135" s="99"/>
      <c r="XDK135" s="99"/>
      <c r="XDL135" s="99"/>
      <c r="XDM135" s="99"/>
      <c r="XDN135" s="99"/>
      <c r="XDO135" s="99"/>
      <c r="XDP135" s="99"/>
      <c r="XDQ135" s="99"/>
      <c r="XDR135" s="99"/>
      <c r="XDS135" s="99"/>
      <c r="XDT135" s="99"/>
      <c r="XDU135" s="99"/>
      <c r="XDV135" s="99"/>
      <c r="XDW135" s="99"/>
      <c r="XDX135" s="99"/>
      <c r="XDY135" s="99"/>
      <c r="XDZ135" s="99"/>
      <c r="XEA135" s="99"/>
      <c r="XEB135" s="99"/>
      <c r="XEC135" s="99"/>
      <c r="XED135" s="99"/>
      <c r="XEE135" s="99"/>
      <c r="XEF135" s="99"/>
      <c r="XEG135" s="99"/>
      <c r="XEH135" s="99"/>
      <c r="XEI135" s="99"/>
      <c r="XEJ135" s="99"/>
      <c r="XEK135" s="99"/>
      <c r="XEL135" s="99"/>
      <c r="XEM135" s="99"/>
      <c r="XEN135" s="99"/>
      <c r="XEO135" s="99"/>
      <c r="XEP135" s="99"/>
      <c r="XEQ135" s="99"/>
    </row>
    <row r="136" spans="1:16371" s="28" customFormat="1" ht="12" customHeight="1">
      <c r="A136" s="27" t="s">
        <v>463</v>
      </c>
      <c r="B136" s="27" t="s">
        <v>480</v>
      </c>
      <c r="C136" s="106">
        <v>0</v>
      </c>
      <c r="D136" s="106">
        <v>0</v>
      </c>
      <c r="E136" s="106">
        <v>0</v>
      </c>
      <c r="F136" s="106">
        <v>0</v>
      </c>
      <c r="G136" s="155"/>
      <c r="H136" s="106"/>
      <c r="I136" s="37">
        <v>0</v>
      </c>
      <c r="J136" s="37">
        <v>0</v>
      </c>
      <c r="K136" s="37">
        <v>0</v>
      </c>
      <c r="L136" s="37">
        <v>0</v>
      </c>
      <c r="M136" s="37">
        <v>0</v>
      </c>
      <c r="N136" s="37">
        <v>0</v>
      </c>
      <c r="O136" s="37">
        <v>-9.06</v>
      </c>
      <c r="P136" s="37">
        <v>0</v>
      </c>
      <c r="Q136" s="37">
        <v>0</v>
      </c>
      <c r="R136" s="37">
        <v>0</v>
      </c>
      <c r="S136" s="37">
        <v>0</v>
      </c>
      <c r="T136" s="37">
        <v>0</v>
      </c>
      <c r="U136" s="37">
        <v>-9.06</v>
      </c>
      <c r="V136" s="106"/>
      <c r="W136" s="94"/>
      <c r="X136" s="94"/>
      <c r="Y136" s="94"/>
      <c r="Z136" s="94"/>
      <c r="AA136" s="94"/>
      <c r="AB136" s="94"/>
      <c r="AC136" s="94"/>
      <c r="AD136" s="94"/>
      <c r="AE136" s="94"/>
      <c r="AF136" s="94"/>
      <c r="AG136" s="94"/>
      <c r="AH136" s="94"/>
      <c r="AI136" s="121"/>
      <c r="AN136" s="57"/>
      <c r="AO136" s="97"/>
      <c r="AT136" s="184">
        <v>0</v>
      </c>
    </row>
    <row r="137" spans="1:16371" s="28" customFormat="1" ht="12" customHeight="1">
      <c r="A137" s="27" t="s">
        <v>134</v>
      </c>
      <c r="B137" s="27" t="s">
        <v>199</v>
      </c>
      <c r="C137" s="106">
        <v>0</v>
      </c>
      <c r="D137" s="106">
        <v>0</v>
      </c>
      <c r="E137" s="106">
        <v>0</v>
      </c>
      <c r="F137" s="106">
        <v>0</v>
      </c>
      <c r="G137" s="155"/>
      <c r="H137" s="106"/>
      <c r="I137" s="37">
        <v>300</v>
      </c>
      <c r="J137" s="37">
        <v>150</v>
      </c>
      <c r="K137" s="37">
        <v>-2.08</v>
      </c>
      <c r="L137" s="37">
        <v>400</v>
      </c>
      <c r="M137" s="37">
        <v>0</v>
      </c>
      <c r="N137" s="37">
        <v>0</v>
      </c>
      <c r="O137" s="37">
        <v>51.95</v>
      </c>
      <c r="P137" s="37">
        <v>50</v>
      </c>
      <c r="Q137" s="37">
        <v>0</v>
      </c>
      <c r="R137" s="37">
        <v>120</v>
      </c>
      <c r="S137" s="37">
        <v>250</v>
      </c>
      <c r="T137" s="37">
        <v>300</v>
      </c>
      <c r="U137" s="37">
        <v>1619.8700000000001</v>
      </c>
      <c r="V137" s="106"/>
      <c r="W137" s="94"/>
      <c r="X137" s="94"/>
      <c r="Y137" s="94"/>
      <c r="Z137" s="94"/>
      <c r="AA137" s="94"/>
      <c r="AB137" s="94"/>
      <c r="AC137" s="94"/>
      <c r="AD137" s="94"/>
      <c r="AE137" s="94"/>
      <c r="AF137" s="94"/>
      <c r="AG137" s="94"/>
      <c r="AH137" s="94"/>
      <c r="AI137" s="121"/>
      <c r="AN137" s="57"/>
      <c r="AO137" s="97"/>
      <c r="AT137" s="184">
        <v>0</v>
      </c>
    </row>
    <row r="138" spans="1:16371" s="28" customFormat="1" ht="12" customHeight="1">
      <c r="A138" s="27" t="s">
        <v>532</v>
      </c>
      <c r="B138" s="27" t="s">
        <v>533</v>
      </c>
      <c r="C138" s="106">
        <v>0</v>
      </c>
      <c r="D138" s="106">
        <v>0</v>
      </c>
      <c r="E138" s="106">
        <v>0</v>
      </c>
      <c r="F138" s="106">
        <v>97.87</v>
      </c>
      <c r="G138" s="155"/>
      <c r="H138" s="106"/>
      <c r="I138" s="37">
        <v>0</v>
      </c>
      <c r="J138" s="37">
        <v>0</v>
      </c>
      <c r="K138" s="37">
        <v>0</v>
      </c>
      <c r="L138" s="37">
        <v>0</v>
      </c>
      <c r="M138" s="37">
        <v>48.94</v>
      </c>
      <c r="N138" s="37">
        <v>342.55</v>
      </c>
      <c r="O138" s="37">
        <v>318.08</v>
      </c>
      <c r="P138" s="37">
        <v>367.02</v>
      </c>
      <c r="Q138" s="37">
        <v>489.35</v>
      </c>
      <c r="R138" s="37">
        <v>587.22</v>
      </c>
      <c r="S138" s="37">
        <v>587.22</v>
      </c>
      <c r="T138" s="37">
        <v>587.22</v>
      </c>
      <c r="U138" s="37">
        <v>3327.6000000000004</v>
      </c>
      <c r="V138" s="106"/>
      <c r="W138" s="94"/>
      <c r="X138" s="94"/>
      <c r="Y138" s="94"/>
      <c r="Z138" s="94"/>
      <c r="AA138" s="94"/>
      <c r="AB138" s="94"/>
      <c r="AC138" s="94"/>
      <c r="AD138" s="94"/>
      <c r="AE138" s="94"/>
      <c r="AF138" s="94"/>
      <c r="AG138" s="94"/>
      <c r="AH138" s="94"/>
      <c r="AI138" s="121"/>
      <c r="AN138" s="57"/>
      <c r="AO138" s="97"/>
      <c r="AT138" s="184">
        <v>0</v>
      </c>
    </row>
    <row r="139" spans="1:16371" s="28" customFormat="1" ht="12" customHeight="1" thickBot="1">
      <c r="A139" s="38"/>
      <c r="B139" s="38"/>
      <c r="C139" s="106"/>
      <c r="D139" s="106"/>
      <c r="E139" s="106"/>
      <c r="F139" s="106"/>
      <c r="G139" s="155"/>
      <c r="H139" s="106"/>
      <c r="I139" s="37"/>
      <c r="J139" s="37"/>
      <c r="K139" s="37"/>
      <c r="L139" s="37"/>
      <c r="M139" s="37"/>
      <c r="N139" s="37"/>
      <c r="O139" s="37"/>
      <c r="P139" s="37"/>
      <c r="Q139" s="37"/>
      <c r="R139" s="37"/>
      <c r="S139" s="37"/>
      <c r="T139" s="37"/>
      <c r="U139" s="37"/>
      <c r="V139" s="106"/>
      <c r="W139" s="64"/>
      <c r="X139" s="64"/>
      <c r="Y139" s="64"/>
      <c r="Z139" s="64"/>
      <c r="AA139" s="64"/>
      <c r="AB139" s="64"/>
      <c r="AC139" s="64"/>
      <c r="AD139" s="64"/>
      <c r="AE139" s="64"/>
      <c r="AF139" s="64"/>
      <c r="AG139" s="64"/>
      <c r="AH139" s="64"/>
      <c r="AI139" s="37"/>
      <c r="AN139" s="57"/>
      <c r="AO139" s="97"/>
      <c r="AT139" s="184">
        <v>0</v>
      </c>
    </row>
    <row r="140" spans="1:16371" s="28" customFormat="1" ht="12" customHeight="1" thickBot="1">
      <c r="A140" s="45"/>
      <c r="B140" s="39" t="s">
        <v>14</v>
      </c>
      <c r="C140" s="106"/>
      <c r="D140" s="106"/>
      <c r="E140" s="106"/>
      <c r="F140" s="106"/>
      <c r="G140" s="155"/>
      <c r="H140" s="106"/>
      <c r="I140" s="65">
        <v>606232.72999999975</v>
      </c>
      <c r="J140" s="65">
        <v>608308.87999999989</v>
      </c>
      <c r="K140" s="65">
        <v>592328.08499999985</v>
      </c>
      <c r="L140" s="65">
        <v>575204.7150000002</v>
      </c>
      <c r="M140" s="65">
        <v>608461.08999999962</v>
      </c>
      <c r="N140" s="65">
        <v>590247.41999999993</v>
      </c>
      <c r="O140" s="65">
        <v>581548.06999999972</v>
      </c>
      <c r="P140" s="65">
        <v>577114.75000000012</v>
      </c>
      <c r="Q140" s="65">
        <v>577390.98000000021</v>
      </c>
      <c r="R140" s="65">
        <v>579050.2300000001</v>
      </c>
      <c r="S140" s="65">
        <v>579705.05000000005</v>
      </c>
      <c r="T140" s="65">
        <v>590600.36</v>
      </c>
      <c r="U140" s="65">
        <v>7066192.3600000003</v>
      </c>
      <c r="V140" s="106"/>
      <c r="W140" s="64"/>
      <c r="X140" s="64"/>
      <c r="Y140" s="64"/>
      <c r="Z140" s="64"/>
      <c r="AA140" s="64"/>
      <c r="AB140" s="64"/>
      <c r="AC140" s="64"/>
      <c r="AD140" s="64"/>
      <c r="AE140" s="64"/>
      <c r="AF140" s="64"/>
      <c r="AG140" s="64"/>
      <c r="AH140" s="64"/>
      <c r="AI140" s="206">
        <v>7276.4265773682528</v>
      </c>
      <c r="AM140" s="84">
        <v>1839.6631286619427</v>
      </c>
      <c r="AN140"/>
      <c r="AO140" s="84">
        <v>5450.7870228752236</v>
      </c>
      <c r="AP140"/>
      <c r="AQ140" s="84">
        <v>0</v>
      </c>
      <c r="AT140" s="184">
        <v>7276.4265773682528</v>
      </c>
    </row>
    <row r="141" spans="1:16371" s="28" customFormat="1" ht="12" customHeight="1">
      <c r="A141" s="45"/>
      <c r="B141" s="45"/>
      <c r="C141" s="106"/>
      <c r="D141" s="106"/>
      <c r="E141" s="106"/>
      <c r="F141" s="106"/>
      <c r="G141" s="155"/>
      <c r="H141" s="106"/>
      <c r="I141" s="37"/>
      <c r="J141" s="37"/>
      <c r="K141" s="37"/>
      <c r="L141" s="37"/>
      <c r="M141" s="37"/>
      <c r="N141" s="37"/>
      <c r="O141" s="37"/>
      <c r="P141" s="37"/>
      <c r="Q141" s="37"/>
      <c r="R141" s="37"/>
      <c r="S141" s="37"/>
      <c r="T141" s="37"/>
      <c r="U141" s="37"/>
      <c r="V141" s="106"/>
      <c r="W141" s="64"/>
      <c r="X141" s="64"/>
      <c r="Y141" s="64"/>
      <c r="Z141" s="64"/>
      <c r="AA141" s="64"/>
      <c r="AB141" s="64"/>
      <c r="AC141" s="64"/>
      <c r="AD141" s="64"/>
      <c r="AE141" s="64"/>
      <c r="AF141" s="64"/>
      <c r="AG141" s="64"/>
      <c r="AH141" s="64"/>
      <c r="AI141" s="37"/>
      <c r="AN141" s="57"/>
      <c r="AO141" s="97"/>
      <c r="AT141" s="184">
        <v>0</v>
      </c>
    </row>
    <row r="142" spans="1:16371" ht="12" customHeight="1">
      <c r="A142" s="34" t="s">
        <v>17</v>
      </c>
      <c r="B142" s="34" t="s">
        <v>17</v>
      </c>
      <c r="C142" s="38"/>
      <c r="D142" s="38"/>
      <c r="E142" s="38"/>
      <c r="F142" s="38"/>
      <c r="G142" s="155"/>
      <c r="H142" s="38"/>
      <c r="V142" s="38"/>
      <c r="AN142" s="57"/>
      <c r="AO142" s="97"/>
      <c r="AT142" s="184">
        <v>0</v>
      </c>
    </row>
    <row r="143" spans="1:16371" ht="12" customHeight="1">
      <c r="A143" s="40"/>
      <c r="B143" s="40"/>
      <c r="C143" s="38"/>
      <c r="D143" s="38"/>
      <c r="E143" s="38"/>
      <c r="F143" s="38"/>
      <c r="G143" s="155"/>
      <c r="H143" s="38"/>
      <c r="V143" s="38"/>
      <c r="AN143" s="57"/>
      <c r="AO143" s="97"/>
      <c r="AT143" s="184">
        <v>0</v>
      </c>
    </row>
    <row r="144" spans="1:16371" ht="12" customHeight="1">
      <c r="A144" s="30" t="s">
        <v>18</v>
      </c>
      <c r="B144" s="30" t="s">
        <v>18</v>
      </c>
      <c r="C144" s="38"/>
      <c r="D144" s="38"/>
      <c r="E144" s="38"/>
      <c r="F144" s="38"/>
      <c r="G144" s="155"/>
      <c r="H144" s="38"/>
      <c r="V144" s="38"/>
      <c r="W144" s="242" t="e">
        <v>#DIV/0!</v>
      </c>
      <c r="X144" s="94" t="e">
        <v>#DIV/0!</v>
      </c>
      <c r="Y144" s="94" t="e">
        <v>#DIV/0!</v>
      </c>
      <c r="Z144" s="94" t="e">
        <v>#DIV/0!</v>
      </c>
      <c r="AA144" s="94" t="e">
        <v>#DIV/0!</v>
      </c>
      <c r="AB144" s="94" t="e">
        <v>#DIV/0!</v>
      </c>
      <c r="AC144" s="94" t="e">
        <v>#DIV/0!</v>
      </c>
      <c r="AD144" s="94" t="e">
        <v>#DIV/0!</v>
      </c>
      <c r="AE144" s="94" t="e">
        <v>#DIV/0!</v>
      </c>
      <c r="AF144" s="94" t="e">
        <v>#DIV/0!</v>
      </c>
      <c r="AG144" s="94" t="e">
        <v>#DIV/0!</v>
      </c>
      <c r="AH144" s="94" t="e">
        <v>#DIV/0!</v>
      </c>
      <c r="AI144" s="121"/>
      <c r="AN144" s="57"/>
      <c r="AO144" s="97"/>
      <c r="AT144" s="184">
        <v>0</v>
      </c>
    </row>
    <row r="145" spans="1:46" ht="12" customHeight="1">
      <c r="A145" s="27" t="s">
        <v>200</v>
      </c>
      <c r="B145" s="27" t="s">
        <v>223</v>
      </c>
      <c r="C145" s="106">
        <v>93.58</v>
      </c>
      <c r="D145" s="106">
        <v>98.461418159262493</v>
      </c>
      <c r="E145" s="106">
        <v>98.46</v>
      </c>
      <c r="F145" s="106">
        <v>106.67</v>
      </c>
      <c r="G145" s="156">
        <v>39</v>
      </c>
      <c r="H145" s="38"/>
      <c r="I145" s="37">
        <v>15016.74</v>
      </c>
      <c r="J145" s="37">
        <v>13563.66</v>
      </c>
      <c r="K145" s="37">
        <v>15040.560000000001</v>
      </c>
      <c r="L145" s="37">
        <v>15828.240000000002</v>
      </c>
      <c r="M145" s="37">
        <v>18783.169999999998</v>
      </c>
      <c r="N145" s="37">
        <v>16822.72</v>
      </c>
      <c r="O145" s="37">
        <v>16098.91</v>
      </c>
      <c r="P145" s="37">
        <v>13645.55</v>
      </c>
      <c r="Q145" s="37">
        <v>15253.810000000001</v>
      </c>
      <c r="R145" s="37">
        <v>16533.849999999999</v>
      </c>
      <c r="S145" s="37">
        <v>18027.23</v>
      </c>
      <c r="T145" s="37">
        <v>18453.91</v>
      </c>
      <c r="U145" s="37">
        <v>193068.35000000003</v>
      </c>
      <c r="V145" s="38"/>
      <c r="W145" s="94">
        <v>152.5161486898233</v>
      </c>
      <c r="X145" s="94">
        <v>137.75807434491165</v>
      </c>
      <c r="Y145" s="94">
        <v>152.75807434491165</v>
      </c>
      <c r="Z145" s="94">
        <v>160.75807434491168</v>
      </c>
      <c r="AA145" s="94">
        <v>176.08671604012372</v>
      </c>
      <c r="AB145" s="94">
        <v>157.70807162276179</v>
      </c>
      <c r="AC145" s="94">
        <v>150.92256491984625</v>
      </c>
      <c r="AD145" s="94">
        <v>127.92303365519827</v>
      </c>
      <c r="AE145" s="94">
        <v>143</v>
      </c>
      <c r="AF145" s="94">
        <v>154.99999999999997</v>
      </c>
      <c r="AG145" s="94">
        <v>169</v>
      </c>
      <c r="AH145" s="94">
        <v>173</v>
      </c>
      <c r="AI145" s="121">
        <v>154.7025631635407</v>
      </c>
      <c r="AN145" s="57"/>
      <c r="AO145" s="97"/>
      <c r="AT145" s="184">
        <v>154.7025631635407</v>
      </c>
    </row>
    <row r="146" spans="1:46" ht="12" customHeight="1">
      <c r="A146" s="27" t="s">
        <v>201</v>
      </c>
      <c r="B146" s="27" t="s">
        <v>224</v>
      </c>
      <c r="C146" s="106">
        <v>104.89</v>
      </c>
      <c r="D146" s="106">
        <v>110.3589277282811</v>
      </c>
      <c r="E146" s="106">
        <v>110.36</v>
      </c>
      <c r="F146" s="106">
        <v>119.56</v>
      </c>
      <c r="G146" s="156">
        <v>39</v>
      </c>
      <c r="H146" s="38"/>
      <c r="I146" s="37">
        <v>55842.159999999996</v>
      </c>
      <c r="J146" s="37">
        <v>55277</v>
      </c>
      <c r="K146" s="37">
        <v>60918.720000000001</v>
      </c>
      <c r="L146" s="37">
        <v>58490.8</v>
      </c>
      <c r="M146" s="37">
        <v>66132.56</v>
      </c>
      <c r="N146" s="37">
        <v>56771.95</v>
      </c>
      <c r="O146" s="37">
        <v>59763.46</v>
      </c>
      <c r="P146" s="37">
        <v>54878.04</v>
      </c>
      <c r="Q146" s="37">
        <v>55595.399999999994</v>
      </c>
      <c r="R146" s="37">
        <v>59540.880000000005</v>
      </c>
      <c r="S146" s="37">
        <v>60042.36</v>
      </c>
      <c r="T146" s="37">
        <v>59881.119999999995</v>
      </c>
      <c r="U146" s="37">
        <v>703134.45</v>
      </c>
      <c r="V146" s="38"/>
      <c r="W146" s="94">
        <v>505.99999999999994</v>
      </c>
      <c r="X146" s="94">
        <v>500.87894164552375</v>
      </c>
      <c r="Y146" s="94">
        <v>552</v>
      </c>
      <c r="Z146" s="94">
        <v>530</v>
      </c>
      <c r="AA146" s="94">
        <v>553.1328203412512</v>
      </c>
      <c r="AB146" s="94">
        <v>474.84066577450648</v>
      </c>
      <c r="AC146" s="94">
        <v>499.8616594178655</v>
      </c>
      <c r="AD146" s="94">
        <v>459</v>
      </c>
      <c r="AE146" s="94">
        <v>464.99999999999994</v>
      </c>
      <c r="AF146" s="94">
        <v>498.00000000000006</v>
      </c>
      <c r="AG146" s="94">
        <v>502.19437939110071</v>
      </c>
      <c r="AH146" s="94">
        <v>500.8457678153228</v>
      </c>
      <c r="AI146" s="121">
        <v>503.47951953213084</v>
      </c>
      <c r="AL146" s="97"/>
      <c r="AN146" s="57"/>
      <c r="AO146" s="97"/>
      <c r="AT146" s="184">
        <v>503.47951953213084</v>
      </c>
    </row>
    <row r="147" spans="1:46" ht="12" customHeight="1">
      <c r="A147" s="27" t="s">
        <v>202</v>
      </c>
      <c r="B147" s="27" t="s">
        <v>225</v>
      </c>
      <c r="C147" s="106">
        <v>128.91999999999999</v>
      </c>
      <c r="D147" s="106">
        <v>135.64642804890872</v>
      </c>
      <c r="E147" s="106">
        <v>135.65</v>
      </c>
      <c r="F147" s="106">
        <v>146.96</v>
      </c>
      <c r="G147" s="156">
        <v>39</v>
      </c>
      <c r="H147" s="38"/>
      <c r="I147" s="37">
        <v>38879.81</v>
      </c>
      <c r="J147" s="37">
        <v>37200.269999999997</v>
      </c>
      <c r="K147" s="37">
        <v>40081.090000000004</v>
      </c>
      <c r="L147" s="37">
        <v>39099.370000000003</v>
      </c>
      <c r="M147" s="37">
        <v>45114.89</v>
      </c>
      <c r="N147" s="37">
        <v>39089.61</v>
      </c>
      <c r="O147" s="37">
        <v>43757.2</v>
      </c>
      <c r="P147" s="37">
        <v>40734.839999999997</v>
      </c>
      <c r="Q147" s="37">
        <v>45083.619999999995</v>
      </c>
      <c r="R147" s="37">
        <v>49138.479999999996</v>
      </c>
      <c r="S147" s="37">
        <v>51108.98</v>
      </c>
      <c r="T147" s="37">
        <v>46835.590000000004</v>
      </c>
      <c r="U147" s="37">
        <v>516123.74999999994</v>
      </c>
      <c r="V147" s="38"/>
      <c r="W147" s="94">
        <v>286.61857722078878</v>
      </c>
      <c r="X147" s="94">
        <v>274.23715444157756</v>
      </c>
      <c r="Y147" s="94">
        <v>295.47430888315517</v>
      </c>
      <c r="Z147" s="94">
        <v>288.23715444157762</v>
      </c>
      <c r="AA147" s="94">
        <v>306.98754763200867</v>
      </c>
      <c r="AB147" s="94">
        <v>265.98809199782255</v>
      </c>
      <c r="AC147" s="94">
        <v>297.74904735982579</v>
      </c>
      <c r="AD147" s="94">
        <v>277.18317909635272</v>
      </c>
      <c r="AE147" s="94">
        <v>306.77476864452905</v>
      </c>
      <c r="AF147" s="94">
        <v>334.36635819270543</v>
      </c>
      <c r="AG147" s="94">
        <v>347.7747686445291</v>
      </c>
      <c r="AH147" s="94">
        <v>318.69617583015787</v>
      </c>
      <c r="AI147" s="121">
        <v>300.00726103208586</v>
      </c>
      <c r="AL147" s="97"/>
      <c r="AN147" s="57"/>
      <c r="AO147" s="97"/>
      <c r="AT147" s="184">
        <v>300.00726103208586</v>
      </c>
    </row>
    <row r="148" spans="1:46" ht="12" customHeight="1">
      <c r="A148" s="27" t="s">
        <v>203</v>
      </c>
      <c r="B148" s="27" t="s">
        <v>226</v>
      </c>
      <c r="C148" s="106">
        <v>128.91999999999999</v>
      </c>
      <c r="D148" s="106">
        <v>135.64642804890872</v>
      </c>
      <c r="E148" s="106">
        <v>135.65</v>
      </c>
      <c r="F148" s="106">
        <v>146.96</v>
      </c>
      <c r="G148" s="156">
        <v>39</v>
      </c>
      <c r="H148" s="38"/>
      <c r="I148" s="37">
        <v>1492.15</v>
      </c>
      <c r="J148" s="37">
        <v>271.3</v>
      </c>
      <c r="K148" s="37">
        <v>949.55</v>
      </c>
      <c r="L148" s="37">
        <v>813.9</v>
      </c>
      <c r="M148" s="37">
        <v>3527.04</v>
      </c>
      <c r="N148" s="37">
        <v>452.19</v>
      </c>
      <c r="O148" s="37">
        <v>0</v>
      </c>
      <c r="P148" s="37">
        <v>587.84</v>
      </c>
      <c r="Q148" s="37">
        <v>734.8</v>
      </c>
      <c r="R148" s="37">
        <v>1175.68</v>
      </c>
      <c r="S148" s="37">
        <v>440.88</v>
      </c>
      <c r="T148" s="37">
        <v>487.91</v>
      </c>
      <c r="U148" s="37">
        <v>10933.24</v>
      </c>
      <c r="V148" s="38"/>
      <c r="W148" s="94">
        <v>11</v>
      </c>
      <c r="X148" s="94">
        <v>2</v>
      </c>
      <c r="Y148" s="94">
        <v>6.9999999999999991</v>
      </c>
      <c r="Z148" s="94">
        <v>6</v>
      </c>
      <c r="AA148" s="94">
        <v>24</v>
      </c>
      <c r="AB148" s="94">
        <v>3.0769597169297764</v>
      </c>
      <c r="AC148" s="94">
        <v>0</v>
      </c>
      <c r="AD148" s="94">
        <v>4</v>
      </c>
      <c r="AE148" s="94">
        <v>4.9999999999999991</v>
      </c>
      <c r="AF148" s="94">
        <v>8</v>
      </c>
      <c r="AG148" s="94">
        <v>3</v>
      </c>
      <c r="AH148" s="94">
        <v>3.3200190528034841</v>
      </c>
      <c r="AI148" s="121">
        <v>6.3664148974777719</v>
      </c>
      <c r="AL148" s="97"/>
      <c r="AN148" s="57"/>
      <c r="AO148" s="97"/>
      <c r="AT148" s="184">
        <v>6.3664148974777719</v>
      </c>
    </row>
    <row r="149" spans="1:46" ht="12" customHeight="1">
      <c r="A149" s="27" t="s">
        <v>204</v>
      </c>
      <c r="B149" s="27" t="s">
        <v>227</v>
      </c>
      <c r="C149" s="106">
        <v>160.49</v>
      </c>
      <c r="D149" s="106">
        <v>168.86</v>
      </c>
      <c r="E149" s="106">
        <v>168.86</v>
      </c>
      <c r="F149" s="106">
        <v>182.94</v>
      </c>
      <c r="G149" s="156">
        <v>40</v>
      </c>
      <c r="H149" s="38"/>
      <c r="I149" s="37">
        <v>1182.02</v>
      </c>
      <c r="J149" s="37">
        <v>844.3</v>
      </c>
      <c r="K149" s="37">
        <v>844.30000000000007</v>
      </c>
      <c r="L149" s="37">
        <v>1013.16</v>
      </c>
      <c r="M149" s="37">
        <v>1097.6400000000001</v>
      </c>
      <c r="N149" s="37">
        <v>914.7</v>
      </c>
      <c r="O149" s="37">
        <v>914.7</v>
      </c>
      <c r="P149" s="37">
        <v>1097.6400000000001</v>
      </c>
      <c r="Q149" s="37">
        <v>914.7</v>
      </c>
      <c r="R149" s="37">
        <v>731.76</v>
      </c>
      <c r="S149" s="37">
        <v>548.82000000000005</v>
      </c>
      <c r="T149" s="37">
        <v>548.81999999999994</v>
      </c>
      <c r="U149" s="37">
        <v>10652.56</v>
      </c>
      <c r="V149" s="38"/>
      <c r="W149" s="94">
        <v>6.9999999999999991</v>
      </c>
      <c r="X149" s="94">
        <v>4.9999999999999991</v>
      </c>
      <c r="Y149" s="94">
        <v>5</v>
      </c>
      <c r="Z149" s="94">
        <v>5.9999999999999991</v>
      </c>
      <c r="AA149" s="94">
        <v>6.0000000000000009</v>
      </c>
      <c r="AB149" s="94">
        <v>5</v>
      </c>
      <c r="AC149" s="94">
        <v>5</v>
      </c>
      <c r="AD149" s="94">
        <v>6.0000000000000009</v>
      </c>
      <c r="AE149" s="94">
        <v>5</v>
      </c>
      <c r="AF149" s="94">
        <v>4</v>
      </c>
      <c r="AG149" s="94">
        <v>3.0000000000000004</v>
      </c>
      <c r="AH149" s="94">
        <v>2.9999999999999996</v>
      </c>
      <c r="AI149" s="121">
        <v>5</v>
      </c>
      <c r="AL149" s="97"/>
      <c r="AN149" s="57"/>
      <c r="AO149" s="97"/>
      <c r="AT149" s="184">
        <v>5</v>
      </c>
    </row>
    <row r="150" spans="1:46" ht="12" customHeight="1">
      <c r="A150" s="27" t="s">
        <v>205</v>
      </c>
      <c r="B150" s="27" t="s">
        <v>228</v>
      </c>
      <c r="C150" s="106">
        <v>167.04</v>
      </c>
      <c r="D150" s="106">
        <v>175.75</v>
      </c>
      <c r="E150" s="106">
        <v>175.75</v>
      </c>
      <c r="F150" s="106">
        <v>190.41</v>
      </c>
      <c r="G150" s="156">
        <v>40</v>
      </c>
      <c r="H150" s="38"/>
      <c r="I150" s="37">
        <v>4201.38</v>
      </c>
      <c r="J150" s="37">
        <v>4042.25</v>
      </c>
      <c r="K150" s="37">
        <v>4552.88</v>
      </c>
      <c r="L150" s="37">
        <v>4201.38</v>
      </c>
      <c r="M150" s="37">
        <v>4189.0200000000004</v>
      </c>
      <c r="N150" s="37">
        <v>4452.5600000000004</v>
      </c>
      <c r="O150" s="37">
        <v>4353.6000000000004</v>
      </c>
      <c r="P150" s="37">
        <v>5109.7900000000009</v>
      </c>
      <c r="Q150" s="37">
        <v>4189.0199999999995</v>
      </c>
      <c r="R150" s="37">
        <v>4348.1500000000005</v>
      </c>
      <c r="S150" s="37">
        <v>4348.1500000000005</v>
      </c>
      <c r="T150" s="37">
        <v>4379.43</v>
      </c>
      <c r="U150" s="37">
        <v>52367.610000000008</v>
      </c>
      <c r="V150" s="38"/>
      <c r="W150" s="94">
        <v>23.905433854907539</v>
      </c>
      <c r="X150" s="94">
        <v>23</v>
      </c>
      <c r="Y150" s="94">
        <v>25.905433854907539</v>
      </c>
      <c r="Z150" s="94">
        <v>23.905433854907539</v>
      </c>
      <c r="AA150" s="94">
        <v>22.000000000000004</v>
      </c>
      <c r="AB150" s="94">
        <v>23.384065962922119</v>
      </c>
      <c r="AC150" s="94">
        <v>22.864345360012607</v>
      </c>
      <c r="AD150" s="94">
        <v>26.835722913712519</v>
      </c>
      <c r="AE150" s="94">
        <v>21.999999999999996</v>
      </c>
      <c r="AF150" s="94">
        <v>22.835722913712519</v>
      </c>
      <c r="AG150" s="94">
        <v>22.835722913712519</v>
      </c>
      <c r="AH150" s="94">
        <v>23.000000000000004</v>
      </c>
      <c r="AI150" s="121">
        <v>23.539323469066243</v>
      </c>
      <c r="AL150" s="97"/>
      <c r="AN150" s="57"/>
      <c r="AO150" s="97"/>
      <c r="AT150" s="184">
        <v>23.539323469066243</v>
      </c>
    </row>
    <row r="151" spans="1:46" ht="12" customHeight="1">
      <c r="A151" s="27" t="s">
        <v>206</v>
      </c>
      <c r="B151" s="27" t="s">
        <v>229</v>
      </c>
      <c r="C151" s="106">
        <v>182.97</v>
      </c>
      <c r="D151" s="106">
        <v>192.50890260831079</v>
      </c>
      <c r="E151" s="106">
        <v>192.51</v>
      </c>
      <c r="F151" s="106">
        <v>208.56</v>
      </c>
      <c r="G151" s="156">
        <v>40</v>
      </c>
      <c r="H151" s="38"/>
      <c r="I151" s="37">
        <v>4427.7299999999996</v>
      </c>
      <c r="J151" s="37">
        <v>4427.7299999999996</v>
      </c>
      <c r="K151" s="37">
        <v>5390.28</v>
      </c>
      <c r="L151" s="37">
        <v>4427.7299999999996</v>
      </c>
      <c r="M151" s="37">
        <v>4924.8900000000003</v>
      </c>
      <c r="N151" s="37">
        <v>5101.6499999999996</v>
      </c>
      <c r="O151" s="37">
        <v>4828.8900000000003</v>
      </c>
      <c r="P151" s="37">
        <v>5406.51</v>
      </c>
      <c r="Q151" s="37">
        <v>4796.88</v>
      </c>
      <c r="R151" s="37">
        <v>5005.4399999999996</v>
      </c>
      <c r="S151" s="37">
        <v>5214</v>
      </c>
      <c r="T151" s="37">
        <v>5422.56</v>
      </c>
      <c r="U151" s="37">
        <v>59374.289999999994</v>
      </c>
      <c r="V151" s="38"/>
      <c r="W151" s="94">
        <v>23</v>
      </c>
      <c r="X151" s="94">
        <v>23</v>
      </c>
      <c r="Y151" s="94">
        <v>28</v>
      </c>
      <c r="Z151" s="94">
        <v>23</v>
      </c>
      <c r="AA151" s="94">
        <v>23.613780207134639</v>
      </c>
      <c r="AB151" s="94">
        <v>24.461306098964325</v>
      </c>
      <c r="AC151" s="94">
        <v>23.153481012658229</v>
      </c>
      <c r="AD151" s="94">
        <v>25.923043728423476</v>
      </c>
      <c r="AE151" s="94">
        <v>23</v>
      </c>
      <c r="AF151" s="94">
        <v>23.999999999999996</v>
      </c>
      <c r="AG151" s="94">
        <v>25</v>
      </c>
      <c r="AH151" s="94">
        <v>26</v>
      </c>
      <c r="AI151" s="121">
        <v>24.345967587265054</v>
      </c>
      <c r="AL151" s="97"/>
      <c r="AN151" s="57"/>
      <c r="AO151" s="97"/>
      <c r="AT151" s="184">
        <v>24.345967587265054</v>
      </c>
    </row>
    <row r="152" spans="1:46" ht="12" customHeight="1">
      <c r="A152" s="27" t="s">
        <v>207</v>
      </c>
      <c r="B152" s="27" t="s">
        <v>230</v>
      </c>
      <c r="C152" s="106">
        <v>198.16</v>
      </c>
      <c r="D152" s="106">
        <v>208.49221172683221</v>
      </c>
      <c r="E152" s="106">
        <v>208.49</v>
      </c>
      <c r="F152" s="106">
        <v>225.88</v>
      </c>
      <c r="G152" s="156">
        <v>40</v>
      </c>
      <c r="H152" s="38"/>
      <c r="I152" s="37">
        <v>5319.82</v>
      </c>
      <c r="J152" s="37">
        <v>5345.05</v>
      </c>
      <c r="K152" s="37">
        <v>6779.25</v>
      </c>
      <c r="L152" s="37">
        <v>6779.25</v>
      </c>
      <c r="M152" s="37">
        <v>6936.72</v>
      </c>
      <c r="N152" s="37">
        <v>6272.47</v>
      </c>
      <c r="O152" s="37">
        <v>6655.37</v>
      </c>
      <c r="P152" s="37">
        <v>5352.5</v>
      </c>
      <c r="Q152" s="37">
        <v>5689.6200000000008</v>
      </c>
      <c r="R152" s="37">
        <v>4743.4799999999996</v>
      </c>
      <c r="S152" s="37">
        <v>4700.8600000000006</v>
      </c>
      <c r="T152" s="37">
        <v>4065.84</v>
      </c>
      <c r="U152" s="37">
        <v>68640.23</v>
      </c>
      <c r="V152" s="38"/>
      <c r="W152" s="94">
        <v>25.515948007098661</v>
      </c>
      <c r="X152" s="94">
        <v>25.636961005323997</v>
      </c>
      <c r="Y152" s="94">
        <v>32.515948007098658</v>
      </c>
      <c r="Z152" s="94">
        <v>32.515948007098658</v>
      </c>
      <c r="AA152" s="94">
        <v>30.70975739330618</v>
      </c>
      <c r="AB152" s="94">
        <v>27.76903665663184</v>
      </c>
      <c r="AC152" s="94">
        <v>29.464184522755446</v>
      </c>
      <c r="AD152" s="94">
        <v>23.696210377191431</v>
      </c>
      <c r="AE152" s="94">
        <v>25.188684257127683</v>
      </c>
      <c r="AF152" s="94">
        <v>21</v>
      </c>
      <c r="AG152" s="94">
        <v>20.811315742872324</v>
      </c>
      <c r="AH152" s="94">
        <v>18</v>
      </c>
      <c r="AI152" s="121">
        <v>26.068666164708741</v>
      </c>
      <c r="AL152" s="97"/>
      <c r="AN152" s="57"/>
      <c r="AO152" s="97"/>
      <c r="AT152" s="184">
        <v>26.068666164708741</v>
      </c>
    </row>
    <row r="153" spans="1:46" ht="12" customHeight="1">
      <c r="A153" s="27" t="s">
        <v>208</v>
      </c>
      <c r="B153" s="27" t="s">
        <v>231</v>
      </c>
      <c r="C153" s="106">
        <v>236.17</v>
      </c>
      <c r="D153" s="106">
        <v>248.48223944191432</v>
      </c>
      <c r="E153" s="106">
        <v>248.48</v>
      </c>
      <c r="F153" s="106">
        <v>269.2</v>
      </c>
      <c r="G153" s="156">
        <v>40</v>
      </c>
      <c r="H153" s="38"/>
      <c r="I153" s="37">
        <v>1490.88</v>
      </c>
      <c r="J153" s="37">
        <v>1709.3</v>
      </c>
      <c r="K153" s="37">
        <v>1927.72</v>
      </c>
      <c r="L153" s="37">
        <v>1709.3</v>
      </c>
      <c r="M153" s="37">
        <v>1346</v>
      </c>
      <c r="N153" s="37">
        <v>1594.48</v>
      </c>
      <c r="O153" s="37">
        <v>2671.28</v>
      </c>
      <c r="P153" s="37">
        <v>1251.9000000000001</v>
      </c>
      <c r="Q153" s="37">
        <v>1346</v>
      </c>
      <c r="R153" s="37">
        <v>1346</v>
      </c>
      <c r="S153" s="37">
        <v>1615.2</v>
      </c>
      <c r="T153" s="37">
        <v>1346</v>
      </c>
      <c r="U153" s="37">
        <v>19354.060000000001</v>
      </c>
      <c r="V153" s="38"/>
      <c r="W153" s="94">
        <v>6.0000000000000009</v>
      </c>
      <c r="X153" s="94">
        <v>6.8790244687701225</v>
      </c>
      <c r="Y153" s="94">
        <v>7.758048937540245</v>
      </c>
      <c r="Z153" s="94">
        <v>6.8790244687701225</v>
      </c>
      <c r="AA153" s="94">
        <v>5</v>
      </c>
      <c r="AB153" s="94">
        <v>5.9230312035661221</v>
      </c>
      <c r="AC153" s="94">
        <v>9.9230312035661239</v>
      </c>
      <c r="AD153" s="94">
        <v>4.6504457652303124</v>
      </c>
      <c r="AE153" s="94">
        <v>5</v>
      </c>
      <c r="AF153" s="94">
        <v>5</v>
      </c>
      <c r="AG153" s="94">
        <v>6</v>
      </c>
      <c r="AH153" s="94">
        <v>5</v>
      </c>
      <c r="AI153" s="121">
        <v>6.1677171706202545</v>
      </c>
      <c r="AL153" s="97"/>
      <c r="AN153" s="57"/>
      <c r="AO153" s="97"/>
      <c r="AT153" s="184">
        <v>6.1677171706202545</v>
      </c>
    </row>
    <row r="154" spans="1:46" ht="12" customHeight="1">
      <c r="A154" s="27" t="s">
        <v>209</v>
      </c>
      <c r="B154" s="27" t="s">
        <v>232</v>
      </c>
      <c r="C154" s="106">
        <v>236.17</v>
      </c>
      <c r="D154" s="106">
        <v>248.48223944191432</v>
      </c>
      <c r="E154" s="106">
        <v>248.48</v>
      </c>
      <c r="F154" s="106">
        <v>269.2</v>
      </c>
      <c r="G154" s="156">
        <v>40</v>
      </c>
      <c r="H154" s="38"/>
      <c r="I154" s="37">
        <v>5173.96</v>
      </c>
      <c r="J154" s="37">
        <v>4767.18</v>
      </c>
      <c r="K154" s="37">
        <v>5173.96</v>
      </c>
      <c r="L154" s="37">
        <v>5731.04</v>
      </c>
      <c r="M154" s="37">
        <v>6855.2</v>
      </c>
      <c r="N154" s="37">
        <v>5363.28</v>
      </c>
      <c r="O154" s="37">
        <v>5896.26</v>
      </c>
      <c r="P154" s="37">
        <v>6323.76</v>
      </c>
      <c r="Q154" s="37">
        <v>5114.8</v>
      </c>
      <c r="R154" s="37">
        <v>5551.6399999999994</v>
      </c>
      <c r="S154" s="37">
        <v>6460.7999999999993</v>
      </c>
      <c r="T154" s="37">
        <v>6140.82</v>
      </c>
      <c r="U154" s="37">
        <v>68552.700000000012</v>
      </c>
      <c r="V154" s="38"/>
      <c r="W154" s="94">
        <v>20.822440437862202</v>
      </c>
      <c r="X154" s="94">
        <v>19.185367031551838</v>
      </c>
      <c r="Y154" s="94">
        <v>20.822440437862202</v>
      </c>
      <c r="Z154" s="94">
        <v>23.064391500321957</v>
      </c>
      <c r="AA154" s="94">
        <v>25.465081723625559</v>
      </c>
      <c r="AB154" s="94">
        <v>19.923031203566122</v>
      </c>
      <c r="AC154" s="94">
        <v>21.902897473997029</v>
      </c>
      <c r="AD154" s="94">
        <v>23.490936106983657</v>
      </c>
      <c r="AE154" s="94">
        <v>19</v>
      </c>
      <c r="AF154" s="94">
        <v>20.622734026745913</v>
      </c>
      <c r="AG154" s="94">
        <v>24</v>
      </c>
      <c r="AH154" s="94">
        <v>22.811367013372958</v>
      </c>
      <c r="AI154" s="121">
        <v>21.759223912990787</v>
      </c>
      <c r="AL154" s="97"/>
      <c r="AN154" s="57"/>
      <c r="AO154" s="97"/>
      <c r="AT154" s="184">
        <v>21.759223912990787</v>
      </c>
    </row>
    <row r="155" spans="1:46" ht="12" customHeight="1">
      <c r="A155" s="27" t="s">
        <v>210</v>
      </c>
      <c r="B155" s="27" t="s">
        <v>233</v>
      </c>
      <c r="C155" s="106">
        <v>93.58</v>
      </c>
      <c r="D155" s="106">
        <v>98.461418159262493</v>
      </c>
      <c r="E155" s="106">
        <v>98.46</v>
      </c>
      <c r="F155" s="106">
        <v>106.67</v>
      </c>
      <c r="G155" s="156">
        <v>39</v>
      </c>
      <c r="H155" s="38"/>
      <c r="I155" s="37">
        <v>7384.5</v>
      </c>
      <c r="J155" s="37">
        <v>4233.78</v>
      </c>
      <c r="K155" s="37">
        <v>6793.74</v>
      </c>
      <c r="L155" s="37">
        <v>6892.2</v>
      </c>
      <c r="M155" s="37">
        <v>7754.07</v>
      </c>
      <c r="N155" s="37">
        <v>8525.39</v>
      </c>
      <c r="O155" s="37">
        <v>5440.17</v>
      </c>
      <c r="P155" s="37">
        <v>3626.7799999999997</v>
      </c>
      <c r="Q155" s="37">
        <v>4800.1499999999996</v>
      </c>
      <c r="R155" s="37">
        <v>6400.2000000000007</v>
      </c>
      <c r="S155" s="37">
        <v>6400.2000000000007</v>
      </c>
      <c r="T155" s="37">
        <v>7253.5599999999995</v>
      </c>
      <c r="U155" s="37">
        <v>75504.739999999991</v>
      </c>
      <c r="V155" s="38"/>
      <c r="W155" s="94">
        <v>75</v>
      </c>
      <c r="X155" s="94">
        <v>43</v>
      </c>
      <c r="Y155" s="94">
        <v>69</v>
      </c>
      <c r="Z155" s="94">
        <v>70</v>
      </c>
      <c r="AA155" s="94">
        <v>72.692134620793098</v>
      </c>
      <c r="AB155" s="94">
        <v>79.923033655198267</v>
      </c>
      <c r="AC155" s="94">
        <v>51</v>
      </c>
      <c r="AD155" s="94">
        <v>34</v>
      </c>
      <c r="AE155" s="94">
        <v>44.999999999999993</v>
      </c>
      <c r="AF155" s="94">
        <v>60.000000000000007</v>
      </c>
      <c r="AG155" s="94">
        <v>60.000000000000007</v>
      </c>
      <c r="AH155" s="94">
        <v>68</v>
      </c>
      <c r="AI155" s="121">
        <v>60.634597356332613</v>
      </c>
      <c r="AL155" s="97"/>
      <c r="AN155" s="57"/>
      <c r="AO155" s="97"/>
      <c r="AT155" s="184">
        <v>60.634597356332613</v>
      </c>
    </row>
    <row r="156" spans="1:46" ht="12" customHeight="1">
      <c r="A156" s="27" t="s">
        <v>211</v>
      </c>
      <c r="B156" s="27" t="s">
        <v>234</v>
      </c>
      <c r="C156" s="106">
        <v>104.89</v>
      </c>
      <c r="D156" s="106">
        <v>110.3589277282811</v>
      </c>
      <c r="E156" s="106">
        <v>110.36</v>
      </c>
      <c r="F156" s="106">
        <v>119.56</v>
      </c>
      <c r="G156" s="156">
        <v>39</v>
      </c>
      <c r="H156" s="38"/>
      <c r="I156" s="37">
        <v>18099.04</v>
      </c>
      <c r="J156" s="37">
        <v>15008.96</v>
      </c>
      <c r="K156" s="37">
        <v>22513.440000000002</v>
      </c>
      <c r="L156" s="37">
        <v>15340.04</v>
      </c>
      <c r="M156" s="37">
        <v>21861.040000000001</v>
      </c>
      <c r="N156" s="37">
        <v>22587.64</v>
      </c>
      <c r="O156" s="37">
        <v>15285.04</v>
      </c>
      <c r="P156" s="37">
        <v>17934</v>
      </c>
      <c r="Q156" s="37">
        <v>22596.84</v>
      </c>
      <c r="R156" s="37">
        <v>27379.239999999998</v>
      </c>
      <c r="S156" s="37">
        <v>24868.48</v>
      </c>
      <c r="T156" s="37">
        <v>17455.760000000002</v>
      </c>
      <c r="U156" s="37">
        <v>240929.52000000002</v>
      </c>
      <c r="V156" s="38"/>
      <c r="W156" s="94">
        <v>164</v>
      </c>
      <c r="X156" s="94">
        <v>136</v>
      </c>
      <c r="Y156" s="94">
        <v>204.00000000000003</v>
      </c>
      <c r="Z156" s="94">
        <v>139</v>
      </c>
      <c r="AA156" s="94">
        <v>182.84576781532286</v>
      </c>
      <c r="AB156" s="94">
        <v>188.92305118768817</v>
      </c>
      <c r="AC156" s="94">
        <v>127.8440950150552</v>
      </c>
      <c r="AD156" s="94">
        <v>150</v>
      </c>
      <c r="AE156" s="94">
        <v>189</v>
      </c>
      <c r="AF156" s="94">
        <v>228.99999999999997</v>
      </c>
      <c r="AG156" s="94">
        <v>208</v>
      </c>
      <c r="AH156" s="94">
        <v>146.00000000000003</v>
      </c>
      <c r="AI156" s="121">
        <v>172.05107616817222</v>
      </c>
      <c r="AL156" s="97"/>
      <c r="AN156" s="57"/>
      <c r="AO156" s="97"/>
      <c r="AT156" s="184">
        <v>172.05107616817222</v>
      </c>
    </row>
    <row r="157" spans="1:46" ht="12" customHeight="1">
      <c r="A157" s="27" t="s">
        <v>212</v>
      </c>
      <c r="B157" s="27" t="s">
        <v>235</v>
      </c>
      <c r="C157" s="106">
        <v>128.91999999999999</v>
      </c>
      <c r="D157" s="106">
        <v>135.64642804890872</v>
      </c>
      <c r="E157" s="106">
        <v>135.65</v>
      </c>
      <c r="F157" s="106">
        <v>146.96</v>
      </c>
      <c r="G157" s="156">
        <v>39</v>
      </c>
      <c r="H157" s="38"/>
      <c r="I157" s="37">
        <v>3526.8999999999996</v>
      </c>
      <c r="J157" s="37">
        <v>2577.35</v>
      </c>
      <c r="K157" s="37">
        <v>3662.55</v>
      </c>
      <c r="L157" s="37">
        <v>4883.3999999999996</v>
      </c>
      <c r="M157" s="37">
        <v>7325.380000000001</v>
      </c>
      <c r="N157" s="37">
        <v>5290.5599999999995</v>
      </c>
      <c r="O157" s="37">
        <v>5668.3899999999994</v>
      </c>
      <c r="P157" s="37">
        <v>5551.38</v>
      </c>
      <c r="Q157" s="37">
        <v>4555.76</v>
      </c>
      <c r="R157" s="37">
        <v>6319.2800000000007</v>
      </c>
      <c r="S157" s="37">
        <v>4702.7199999999993</v>
      </c>
      <c r="T157" s="37">
        <v>5143.6000000000004</v>
      </c>
      <c r="U157" s="37">
        <v>59207.27</v>
      </c>
      <c r="V157" s="38"/>
      <c r="W157" s="94">
        <v>25.999999999999996</v>
      </c>
      <c r="X157" s="94">
        <v>19</v>
      </c>
      <c r="Y157" s="94">
        <v>27</v>
      </c>
      <c r="Z157" s="94">
        <v>35.999999999999993</v>
      </c>
      <c r="AA157" s="94">
        <v>49.846080566140451</v>
      </c>
      <c r="AB157" s="94">
        <v>35.999999999999993</v>
      </c>
      <c r="AC157" s="94">
        <v>38.570971692977672</v>
      </c>
      <c r="AD157" s="94">
        <v>37.774768644529125</v>
      </c>
      <c r="AE157" s="94">
        <v>31</v>
      </c>
      <c r="AF157" s="94">
        <v>43</v>
      </c>
      <c r="AG157" s="94">
        <v>31.999999999999993</v>
      </c>
      <c r="AH157" s="94">
        <v>35</v>
      </c>
      <c r="AI157" s="121">
        <v>34.265985075303938</v>
      </c>
      <c r="AL157" s="97"/>
      <c r="AN157" s="57"/>
      <c r="AO157" s="93"/>
      <c r="AT157" s="184">
        <v>34.265985075303938</v>
      </c>
    </row>
    <row r="158" spans="1:46" ht="12" customHeight="1">
      <c r="A158" s="27" t="s">
        <v>213</v>
      </c>
      <c r="B158" s="27" t="s">
        <v>236</v>
      </c>
      <c r="C158" s="106">
        <v>48.92</v>
      </c>
      <c r="D158" s="106">
        <v>51.47</v>
      </c>
      <c r="E158" s="106">
        <v>51.47</v>
      </c>
      <c r="F158" s="106">
        <v>55.76</v>
      </c>
      <c r="G158" s="156">
        <v>39</v>
      </c>
      <c r="H158" s="38"/>
      <c r="I158" s="37">
        <v>4941.12</v>
      </c>
      <c r="J158" s="37">
        <v>4169.07</v>
      </c>
      <c r="K158" s="37">
        <v>5044.0600000000004</v>
      </c>
      <c r="L158" s="37">
        <v>4941.12</v>
      </c>
      <c r="M158" s="37">
        <v>4816.62</v>
      </c>
      <c r="N158" s="37">
        <v>4568.0300000000007</v>
      </c>
      <c r="O158" s="37">
        <v>2504.91</v>
      </c>
      <c r="P158" s="37">
        <v>1960.1799999999998</v>
      </c>
      <c r="Q158" s="37">
        <v>3234.08</v>
      </c>
      <c r="R158" s="37">
        <v>4881.12</v>
      </c>
      <c r="S158" s="37">
        <v>4237.76</v>
      </c>
      <c r="T158" s="37">
        <v>3847.4399999999996</v>
      </c>
      <c r="U158" s="37">
        <v>49145.51</v>
      </c>
      <c r="V158" s="38"/>
      <c r="W158" s="94">
        <v>96</v>
      </c>
      <c r="X158" s="94">
        <v>81</v>
      </c>
      <c r="Y158" s="94">
        <v>98.000000000000014</v>
      </c>
      <c r="Z158" s="94">
        <v>96</v>
      </c>
      <c r="AA158" s="94">
        <v>86.381276901004298</v>
      </c>
      <c r="AB158" s="94">
        <v>81.923063127690114</v>
      </c>
      <c r="AC158" s="94">
        <v>44.923063127690099</v>
      </c>
      <c r="AD158" s="94">
        <v>35.153873744619794</v>
      </c>
      <c r="AE158" s="94">
        <v>58</v>
      </c>
      <c r="AF158" s="94">
        <v>87.538020086083222</v>
      </c>
      <c r="AG158" s="94">
        <v>76</v>
      </c>
      <c r="AH158" s="94">
        <v>69</v>
      </c>
      <c r="AI158" s="121">
        <v>75.826608082257295</v>
      </c>
      <c r="AL158" s="97"/>
      <c r="AN158" s="57"/>
      <c r="AO158" s="97"/>
      <c r="AT158" s="184">
        <v>75.826608082257295</v>
      </c>
    </row>
    <row r="159" spans="1:46" ht="12" customHeight="1">
      <c r="A159" s="27" t="s">
        <v>214</v>
      </c>
      <c r="B159" s="27" t="s">
        <v>237</v>
      </c>
      <c r="C159" s="106">
        <v>43.37</v>
      </c>
      <c r="D159" s="106">
        <v>45.631818284732383</v>
      </c>
      <c r="E159" s="106">
        <v>45.63</v>
      </c>
      <c r="F159" s="106">
        <v>49.44</v>
      </c>
      <c r="G159" s="156">
        <v>39</v>
      </c>
      <c r="H159" s="38"/>
      <c r="I159" s="37">
        <v>2892.7799999999997</v>
      </c>
      <c r="J159" s="37">
        <v>2952.28</v>
      </c>
      <c r="K159" s="37">
        <v>3044.8700000000003</v>
      </c>
      <c r="L159" s="37">
        <v>3046.3900000000003</v>
      </c>
      <c r="M159" s="37">
        <v>3294.04</v>
      </c>
      <c r="N159" s="37">
        <v>3195.16</v>
      </c>
      <c r="O159" s="37">
        <v>3163.19</v>
      </c>
      <c r="P159" s="37">
        <v>3176.33</v>
      </c>
      <c r="Q159" s="37">
        <v>3308.15</v>
      </c>
      <c r="R159" s="37">
        <v>3326.3599999999997</v>
      </c>
      <c r="S159" s="37">
        <v>3303.26</v>
      </c>
      <c r="T159" s="37">
        <v>3303.26</v>
      </c>
      <c r="U159" s="37">
        <v>38006.070000000007</v>
      </c>
      <c r="V159" s="38"/>
      <c r="W159" s="207">
        <v>63.396449704142</v>
      </c>
      <c r="X159" s="207">
        <v>64.70041639272408</v>
      </c>
      <c r="Y159" s="207">
        <v>66.729563883410037</v>
      </c>
      <c r="Z159" s="207">
        <v>66.762875301336848</v>
      </c>
      <c r="AA159" s="207">
        <v>66.627022653721681</v>
      </c>
      <c r="AB159" s="207">
        <v>64.627022653721681</v>
      </c>
      <c r="AC159" s="207">
        <v>63.980380258899679</v>
      </c>
      <c r="AD159" s="207">
        <v>64.246156957928804</v>
      </c>
      <c r="AE159" s="207">
        <v>66.912419093851142</v>
      </c>
      <c r="AF159" s="207">
        <v>67.280744336569569</v>
      </c>
      <c r="AG159" s="207">
        <v>66.813511326860848</v>
      </c>
      <c r="AH159" s="207">
        <v>66.813511326860848</v>
      </c>
      <c r="AI159" s="148">
        <v>65.740839490835597</v>
      </c>
      <c r="AL159" s="97"/>
      <c r="AN159" s="57"/>
      <c r="AO159" s="97"/>
      <c r="AP159" s="27">
        <v>1</v>
      </c>
      <c r="AQ159" s="76">
        <v>65.740839490835597</v>
      </c>
      <c r="AT159" s="184">
        <v>65.740839490835597</v>
      </c>
    </row>
    <row r="160" spans="1:46" ht="12" customHeight="1">
      <c r="A160" s="27" t="s">
        <v>215</v>
      </c>
      <c r="B160" s="27" t="s">
        <v>238</v>
      </c>
      <c r="C160" s="106">
        <v>50.58</v>
      </c>
      <c r="D160" s="106">
        <v>53.221243872798517</v>
      </c>
      <c r="E160" s="106">
        <v>53.22</v>
      </c>
      <c r="F160" s="106">
        <v>57.66</v>
      </c>
      <c r="G160" s="156">
        <v>39</v>
      </c>
      <c r="H160" s="38"/>
      <c r="I160" s="37">
        <v>6072.3899999999994</v>
      </c>
      <c r="J160" s="37">
        <v>6129.02</v>
      </c>
      <c r="K160" s="37">
        <v>6120.3</v>
      </c>
      <c r="L160" s="37">
        <v>6095.38</v>
      </c>
      <c r="M160" s="37">
        <v>6579</v>
      </c>
      <c r="N160" s="37">
        <v>6684.9500000000007</v>
      </c>
      <c r="O160" s="37">
        <v>6673.1200000000008</v>
      </c>
      <c r="P160" s="37">
        <v>6734.9299999999994</v>
      </c>
      <c r="Q160" s="37">
        <v>6836.45</v>
      </c>
      <c r="R160" s="37">
        <v>6942.1200000000008</v>
      </c>
      <c r="S160" s="37">
        <v>6863.47</v>
      </c>
      <c r="T160" s="37">
        <v>6861.54</v>
      </c>
      <c r="U160" s="37">
        <v>78592.67</v>
      </c>
      <c r="V160" s="38"/>
      <c r="W160" s="207">
        <v>114.09977452085681</v>
      </c>
      <c r="X160" s="207">
        <v>115.16384817737693</v>
      </c>
      <c r="Y160" s="207">
        <v>115</v>
      </c>
      <c r="Z160" s="207">
        <v>114.53175497933108</v>
      </c>
      <c r="AA160" s="207">
        <v>114.09989594172737</v>
      </c>
      <c r="AB160" s="207">
        <v>115.93739160596603</v>
      </c>
      <c r="AC160" s="207">
        <v>115.73222337842527</v>
      </c>
      <c r="AD160" s="207">
        <v>116.80419701699618</v>
      </c>
      <c r="AE160" s="207">
        <v>118.56486298994103</v>
      </c>
      <c r="AF160" s="207">
        <v>120.39750260145684</v>
      </c>
      <c r="AG160" s="207">
        <v>119.03347207769686</v>
      </c>
      <c r="AH160" s="207">
        <v>119</v>
      </c>
      <c r="AI160" s="148">
        <v>116.53041027414787</v>
      </c>
      <c r="AL160" s="97"/>
      <c r="AP160" s="27">
        <v>1</v>
      </c>
      <c r="AQ160" s="76">
        <v>116.53041027414787</v>
      </c>
      <c r="AT160" s="184">
        <v>116.53041027414787</v>
      </c>
    </row>
    <row r="161" spans="1:46" ht="12" customHeight="1">
      <c r="A161" s="27" t="s">
        <v>216</v>
      </c>
      <c r="B161" s="27" t="s">
        <v>239</v>
      </c>
      <c r="C161" s="106">
        <v>57.74</v>
      </c>
      <c r="D161" s="106">
        <v>60.747159623307617</v>
      </c>
      <c r="E161" s="106">
        <v>60.75</v>
      </c>
      <c r="F161" s="106">
        <v>65.819999999999993</v>
      </c>
      <c r="G161" s="156">
        <v>39</v>
      </c>
      <c r="H161" s="38"/>
      <c r="I161" s="37">
        <v>2413.9899999999998</v>
      </c>
      <c r="J161" s="37">
        <v>2430</v>
      </c>
      <c r="K161" s="37">
        <v>2377.33</v>
      </c>
      <c r="L161" s="37">
        <v>2347.0700000000002</v>
      </c>
      <c r="M161" s="37">
        <v>2562.62</v>
      </c>
      <c r="N161" s="37">
        <v>2562.7599999999998</v>
      </c>
      <c r="O161" s="37">
        <v>2501.16</v>
      </c>
      <c r="P161" s="37">
        <v>2645.82</v>
      </c>
      <c r="Q161" s="37">
        <v>2612.9699999999998</v>
      </c>
      <c r="R161" s="37">
        <v>2461.7400000000002</v>
      </c>
      <c r="S161" s="37">
        <v>4409.9399999999996</v>
      </c>
      <c r="T161" s="37">
        <v>4486.76</v>
      </c>
      <c r="U161" s="37">
        <v>33812.160000000003</v>
      </c>
      <c r="V161" s="38"/>
      <c r="W161" s="207">
        <v>39.736460905349787</v>
      </c>
      <c r="X161" s="207">
        <v>40</v>
      </c>
      <c r="Y161" s="207">
        <v>39.133004115226335</v>
      </c>
      <c r="Z161" s="207">
        <v>38.634897119341566</v>
      </c>
      <c r="AA161" s="207">
        <v>38.933758735946526</v>
      </c>
      <c r="AB161" s="207">
        <v>38.935885749012456</v>
      </c>
      <c r="AC161" s="207">
        <v>38</v>
      </c>
      <c r="AD161" s="207">
        <v>40.197812215132188</v>
      </c>
      <c r="AE161" s="207">
        <v>39.698723792160436</v>
      </c>
      <c r="AF161" s="207">
        <v>37.40109389243392</v>
      </c>
      <c r="AG161" s="207">
        <v>67</v>
      </c>
      <c r="AH161" s="207">
        <v>68.167122455180802</v>
      </c>
      <c r="AI161" s="148">
        <v>43.819896581648663</v>
      </c>
      <c r="AL161" s="97"/>
      <c r="AP161" s="27">
        <v>1</v>
      </c>
      <c r="AQ161" s="76">
        <v>43.819896581648663</v>
      </c>
      <c r="AT161" s="184">
        <v>43.819896581648663</v>
      </c>
    </row>
    <row r="162" spans="1:46" ht="12" customHeight="1">
      <c r="A162" s="27" t="s">
        <v>217</v>
      </c>
      <c r="B162" s="27" t="s">
        <v>240</v>
      </c>
      <c r="C162" s="106">
        <v>4.5599999999999996</v>
      </c>
      <c r="D162" s="106">
        <v>4.7949927355564297</v>
      </c>
      <c r="E162" s="106">
        <v>4.79</v>
      </c>
      <c r="F162" s="106">
        <v>5.19</v>
      </c>
      <c r="G162" s="156">
        <v>39</v>
      </c>
      <c r="H162" s="38"/>
      <c r="I162" s="37">
        <v>9174.31</v>
      </c>
      <c r="J162" s="37">
        <v>9101</v>
      </c>
      <c r="K162" s="37">
        <v>9133.4</v>
      </c>
      <c r="L162" s="37">
        <v>9508.15</v>
      </c>
      <c r="M162" s="37">
        <v>10675.82</v>
      </c>
      <c r="N162" s="37">
        <v>11111.789999999999</v>
      </c>
      <c r="O162" s="37">
        <v>8859.33</v>
      </c>
      <c r="P162" s="37">
        <v>7596.48</v>
      </c>
      <c r="Q162" s="37">
        <v>7982.2199999999993</v>
      </c>
      <c r="R162" s="37">
        <v>9430.23</v>
      </c>
      <c r="S162" s="37">
        <v>10058.220000000001</v>
      </c>
      <c r="T162" s="37">
        <v>9632.64</v>
      </c>
      <c r="U162" s="37">
        <v>112263.59</v>
      </c>
      <c r="V162" s="38"/>
      <c r="W162" s="207">
        <v>1915.3048016701459</v>
      </c>
      <c r="X162" s="207">
        <v>1900</v>
      </c>
      <c r="Y162" s="207">
        <v>1906.7640918580375</v>
      </c>
      <c r="Z162" s="207">
        <v>1985</v>
      </c>
      <c r="AA162" s="207">
        <v>2056.998073217726</v>
      </c>
      <c r="AB162" s="207">
        <v>2140.9999999999995</v>
      </c>
      <c r="AC162" s="207">
        <v>1706.9999999999998</v>
      </c>
      <c r="AD162" s="207">
        <v>1463.6763005780344</v>
      </c>
      <c r="AE162" s="207">
        <v>1537.9999999999998</v>
      </c>
      <c r="AF162" s="207">
        <v>1816.9999999999998</v>
      </c>
      <c r="AG162" s="207">
        <v>1938</v>
      </c>
      <c r="AH162" s="207">
        <v>1855.9999999999998</v>
      </c>
      <c r="AI162" s="148">
        <v>61.735397964788724</v>
      </c>
      <c r="AL162" s="97"/>
      <c r="AP162" s="27">
        <v>1</v>
      </c>
      <c r="AQ162" s="76">
        <v>61.735397964788724</v>
      </c>
      <c r="AT162" s="184">
        <v>61.735397964788724</v>
      </c>
    </row>
    <row r="163" spans="1:46" ht="12" customHeight="1">
      <c r="A163" s="27" t="s">
        <v>218</v>
      </c>
      <c r="B163" s="27" t="s">
        <v>241</v>
      </c>
      <c r="C163" s="106">
        <v>5.4</v>
      </c>
      <c r="D163" s="106">
        <v>5.6841304613549735</v>
      </c>
      <c r="E163" s="106">
        <v>5.68</v>
      </c>
      <c r="F163" s="106">
        <v>6.15</v>
      </c>
      <c r="G163" s="156">
        <v>39</v>
      </c>
      <c r="H163" s="38"/>
      <c r="I163" s="37">
        <v>20714.96</v>
      </c>
      <c r="J163" s="37">
        <v>21566.960000000003</v>
      </c>
      <c r="K163" s="37">
        <v>22413.280000000002</v>
      </c>
      <c r="L163" s="37">
        <v>21561.279999999999</v>
      </c>
      <c r="M163" s="37">
        <v>24121.82</v>
      </c>
      <c r="N163" s="37">
        <v>25565.55</v>
      </c>
      <c r="O163" s="37">
        <v>21826.35</v>
      </c>
      <c r="P163" s="37">
        <v>22539.750000000004</v>
      </c>
      <c r="Q163" s="37">
        <v>22816.5</v>
      </c>
      <c r="R163" s="37">
        <v>24433.95</v>
      </c>
      <c r="S163" s="37">
        <v>23978.85</v>
      </c>
      <c r="T163" s="37">
        <v>24811.05</v>
      </c>
      <c r="U163" s="37">
        <v>276350.3</v>
      </c>
      <c r="V163" s="38"/>
      <c r="W163" s="207">
        <v>3647</v>
      </c>
      <c r="X163" s="207">
        <v>3797.0000000000005</v>
      </c>
      <c r="Y163" s="207">
        <v>3946.0000000000005</v>
      </c>
      <c r="Z163" s="207">
        <v>3796</v>
      </c>
      <c r="AA163" s="207">
        <v>3922.2471544715445</v>
      </c>
      <c r="AB163" s="207">
        <v>4157</v>
      </c>
      <c r="AC163" s="207">
        <v>3548.9999999999995</v>
      </c>
      <c r="AD163" s="207">
        <v>3665.0000000000005</v>
      </c>
      <c r="AE163" s="207">
        <v>3710</v>
      </c>
      <c r="AF163" s="207">
        <v>3973</v>
      </c>
      <c r="AG163" s="207">
        <v>3898.9999999999995</v>
      </c>
      <c r="AH163" s="207">
        <v>4034.3170731707314</v>
      </c>
      <c r="AI163" s="148">
        <v>128.04323396567298</v>
      </c>
      <c r="AL163" s="97"/>
      <c r="AP163" s="27">
        <v>1</v>
      </c>
      <c r="AQ163" s="76">
        <v>128.04323396567298</v>
      </c>
      <c r="AT163" s="184">
        <v>128.04323396567298</v>
      </c>
    </row>
    <row r="164" spans="1:46" ht="12" customHeight="1">
      <c r="A164" s="27" t="s">
        <v>219</v>
      </c>
      <c r="B164" s="27" t="s">
        <v>242</v>
      </c>
      <c r="C164" s="106">
        <v>5.86</v>
      </c>
      <c r="D164" s="106">
        <v>6.1604542430327642</v>
      </c>
      <c r="E164" s="106">
        <v>6.16</v>
      </c>
      <c r="F164" s="106">
        <v>6.67</v>
      </c>
      <c r="G164" s="156">
        <v>39</v>
      </c>
      <c r="H164" s="38"/>
      <c r="I164" s="37">
        <v>6671.28</v>
      </c>
      <c r="J164" s="37">
        <v>6314</v>
      </c>
      <c r="K164" s="37">
        <v>7077.8400000000011</v>
      </c>
      <c r="L164" s="37">
        <v>7626.08</v>
      </c>
      <c r="M164" s="37">
        <v>8328.24</v>
      </c>
      <c r="N164" s="37">
        <v>8344.17</v>
      </c>
      <c r="O164" s="37">
        <v>7176.92</v>
      </c>
      <c r="P164" s="37">
        <v>6169.75</v>
      </c>
      <c r="Q164" s="37">
        <v>6229.78</v>
      </c>
      <c r="R164" s="37">
        <v>7256.96</v>
      </c>
      <c r="S164" s="37">
        <v>4805.63</v>
      </c>
      <c r="T164" s="37">
        <v>7163.58</v>
      </c>
      <c r="U164" s="37">
        <v>83164.23</v>
      </c>
      <c r="V164" s="38"/>
      <c r="W164" s="207">
        <v>1083</v>
      </c>
      <c r="X164" s="207">
        <v>1025</v>
      </c>
      <c r="Y164" s="207">
        <v>1149.0000000000002</v>
      </c>
      <c r="Z164" s="207">
        <v>1238</v>
      </c>
      <c r="AA164" s="207">
        <v>1248.6116941529235</v>
      </c>
      <c r="AB164" s="207">
        <v>1251</v>
      </c>
      <c r="AC164" s="207">
        <v>1076</v>
      </c>
      <c r="AD164" s="207">
        <v>925</v>
      </c>
      <c r="AE164" s="207">
        <v>934</v>
      </c>
      <c r="AF164" s="207">
        <v>1088</v>
      </c>
      <c r="AG164" s="207">
        <v>720.48425787106453</v>
      </c>
      <c r="AH164" s="207">
        <v>1074</v>
      </c>
      <c r="AI164" s="148">
        <v>35.589155422288854</v>
      </c>
      <c r="AL164" s="97"/>
      <c r="AP164" s="27">
        <v>1</v>
      </c>
      <c r="AQ164" s="76">
        <v>35.589155422288854</v>
      </c>
      <c r="AT164" s="184">
        <v>35.589155422288854</v>
      </c>
    </row>
    <row r="165" spans="1:46" ht="12" customHeight="1">
      <c r="A165" s="27" t="s">
        <v>371</v>
      </c>
      <c r="B165" s="27" t="s">
        <v>407</v>
      </c>
      <c r="C165" s="106">
        <v>119.8</v>
      </c>
      <c r="D165" s="106">
        <v>126</v>
      </c>
      <c r="E165" s="106">
        <v>126</v>
      </c>
      <c r="F165" s="106">
        <v>136.6</v>
      </c>
      <c r="G165" s="156">
        <v>33</v>
      </c>
      <c r="H165" s="38"/>
      <c r="I165" s="37">
        <v>126</v>
      </c>
      <c r="J165" s="37">
        <v>0</v>
      </c>
      <c r="K165" s="37">
        <v>0</v>
      </c>
      <c r="L165" s="37">
        <v>0</v>
      </c>
      <c r="M165" s="37">
        <v>0</v>
      </c>
      <c r="N165" s="37">
        <v>0</v>
      </c>
      <c r="O165" s="37">
        <v>0</v>
      </c>
      <c r="P165" s="37">
        <v>0</v>
      </c>
      <c r="Q165" s="37">
        <v>0</v>
      </c>
      <c r="R165" s="37">
        <v>0</v>
      </c>
      <c r="S165" s="37">
        <v>0</v>
      </c>
      <c r="T165" s="37">
        <v>0</v>
      </c>
      <c r="U165" s="37">
        <v>126</v>
      </c>
      <c r="V165" s="38"/>
      <c r="W165" s="94">
        <v>1</v>
      </c>
      <c r="X165" s="94">
        <v>0</v>
      </c>
      <c r="Y165" s="94">
        <v>0</v>
      </c>
      <c r="Z165" s="94">
        <v>0</v>
      </c>
      <c r="AA165" s="94">
        <v>0</v>
      </c>
      <c r="AB165" s="94">
        <v>0</v>
      </c>
      <c r="AC165" s="94">
        <v>0</v>
      </c>
      <c r="AD165" s="94">
        <v>0</v>
      </c>
      <c r="AE165" s="94">
        <v>0</v>
      </c>
      <c r="AF165" s="94">
        <v>0</v>
      </c>
      <c r="AG165" s="94">
        <v>0</v>
      </c>
      <c r="AH165" s="94">
        <v>0</v>
      </c>
      <c r="AI165" s="121">
        <v>8.3333333333333329E-2</v>
      </c>
      <c r="AL165" s="97"/>
      <c r="AT165" s="184">
        <v>8.3333333333333329E-2</v>
      </c>
    </row>
    <row r="166" spans="1:46" ht="12" customHeight="1">
      <c r="A166" s="27" t="s">
        <v>370</v>
      </c>
      <c r="B166" s="27" t="s">
        <v>407</v>
      </c>
      <c r="C166" s="106">
        <v>239.6</v>
      </c>
      <c r="D166" s="106">
        <v>252</v>
      </c>
      <c r="E166" s="106">
        <v>252</v>
      </c>
      <c r="F166" s="106">
        <v>273.2</v>
      </c>
      <c r="G166" s="156">
        <v>33</v>
      </c>
      <c r="H166" s="38"/>
      <c r="I166" s="37">
        <v>0</v>
      </c>
      <c r="J166" s="37">
        <v>252</v>
      </c>
      <c r="K166" s="37">
        <v>252</v>
      </c>
      <c r="L166" s="37">
        <v>252</v>
      </c>
      <c r="M166" s="37">
        <v>0</v>
      </c>
      <c r="N166" s="37">
        <v>0</v>
      </c>
      <c r="O166" s="37">
        <v>0</v>
      </c>
      <c r="P166" s="37">
        <v>0</v>
      </c>
      <c r="Q166" s="37">
        <v>0</v>
      </c>
      <c r="R166" s="37">
        <v>0</v>
      </c>
      <c r="S166" s="37">
        <v>0</v>
      </c>
      <c r="T166" s="37">
        <v>0</v>
      </c>
      <c r="U166" s="37">
        <v>756</v>
      </c>
      <c r="V166" s="38"/>
      <c r="W166" s="94">
        <v>0</v>
      </c>
      <c r="X166" s="94">
        <v>1</v>
      </c>
      <c r="Y166" s="94">
        <v>1</v>
      </c>
      <c r="Z166" s="94">
        <v>1</v>
      </c>
      <c r="AA166" s="94">
        <v>0</v>
      </c>
      <c r="AB166" s="94">
        <v>0</v>
      </c>
      <c r="AC166" s="94">
        <v>0</v>
      </c>
      <c r="AD166" s="94">
        <v>0</v>
      </c>
      <c r="AE166" s="94">
        <v>0</v>
      </c>
      <c r="AF166" s="94">
        <v>0</v>
      </c>
      <c r="AG166" s="94">
        <v>0</v>
      </c>
      <c r="AH166" s="94">
        <v>0</v>
      </c>
      <c r="AI166" s="121">
        <v>0.25</v>
      </c>
      <c r="AL166" s="97"/>
      <c r="AT166" s="184">
        <v>0.25</v>
      </c>
    </row>
    <row r="167" spans="1:46" ht="12" customHeight="1">
      <c r="A167" s="27" t="s">
        <v>220</v>
      </c>
      <c r="B167" s="27" t="s">
        <v>244</v>
      </c>
      <c r="C167" s="106">
        <v>3.64</v>
      </c>
      <c r="D167" s="106">
        <v>3.8317601992746746</v>
      </c>
      <c r="E167" s="106">
        <v>3.85</v>
      </c>
      <c r="F167" s="106">
        <v>4.17</v>
      </c>
      <c r="G167" s="156">
        <v>40</v>
      </c>
      <c r="H167" s="38"/>
      <c r="I167" s="37">
        <v>12789.96</v>
      </c>
      <c r="J167" s="37">
        <v>11566.19</v>
      </c>
      <c r="K167" s="37">
        <v>13020.36</v>
      </c>
      <c r="L167" s="37">
        <v>12239.15</v>
      </c>
      <c r="M167" s="37">
        <v>14659.31</v>
      </c>
      <c r="N167" s="37">
        <v>12958.13</v>
      </c>
      <c r="O167" s="37">
        <v>11796.670000000002</v>
      </c>
      <c r="P167" s="37">
        <v>10954.59</v>
      </c>
      <c r="Q167" s="37">
        <v>12476.64</v>
      </c>
      <c r="R167" s="37">
        <v>14182.17</v>
      </c>
      <c r="S167" s="37">
        <v>14290.59</v>
      </c>
      <c r="T167" s="37">
        <v>13481.61</v>
      </c>
      <c r="U167" s="37">
        <v>154415.37</v>
      </c>
      <c r="V167" s="38"/>
      <c r="W167" s="94">
        <v>3322.0675324675321</v>
      </c>
      <c r="X167" s="94">
        <v>3004.2051948051949</v>
      </c>
      <c r="Y167" s="94">
        <v>3381.9116883116885</v>
      </c>
      <c r="Z167" s="94">
        <v>3179</v>
      </c>
      <c r="AA167" s="94">
        <v>3515.4220623501196</v>
      </c>
      <c r="AB167" s="94">
        <v>3107.4652278177455</v>
      </c>
      <c r="AC167" s="94">
        <v>2828.9376498800966</v>
      </c>
      <c r="AD167" s="94">
        <v>2627</v>
      </c>
      <c r="AE167" s="94">
        <v>2992</v>
      </c>
      <c r="AF167" s="94">
        <v>3401</v>
      </c>
      <c r="AG167" s="94">
        <v>3427</v>
      </c>
      <c r="AH167" s="94">
        <v>3233</v>
      </c>
      <c r="AI167" s="121">
        <v>3168.2507796360314</v>
      </c>
      <c r="AL167" s="97"/>
      <c r="AT167" s="184">
        <v>3168.2507796360314</v>
      </c>
    </row>
    <row r="168" spans="1:46" ht="12" customHeight="1">
      <c r="A168" s="27" t="s">
        <v>221</v>
      </c>
      <c r="B168" s="27" t="s">
        <v>245</v>
      </c>
      <c r="C168" s="106">
        <v>85.87</v>
      </c>
      <c r="D168" s="106">
        <v>90.34</v>
      </c>
      <c r="E168" s="106">
        <v>90.34</v>
      </c>
      <c r="F168" s="106">
        <v>97.87</v>
      </c>
      <c r="G168" s="156">
        <v>29</v>
      </c>
      <c r="H168" s="106"/>
      <c r="I168" s="37">
        <v>561.78</v>
      </c>
      <c r="J168" s="37">
        <v>1081.25</v>
      </c>
      <c r="K168" s="37">
        <v>250.85</v>
      </c>
      <c r="L168" s="37">
        <v>1008.1700000000001</v>
      </c>
      <c r="M168" s="37">
        <v>858.84999999999991</v>
      </c>
      <c r="N168" s="37">
        <v>430.09999999999997</v>
      </c>
      <c r="O168" s="37">
        <v>233.75</v>
      </c>
      <c r="P168" s="37">
        <v>457.9</v>
      </c>
      <c r="Q168" s="37">
        <v>476.85</v>
      </c>
      <c r="R168" s="37">
        <v>329.25</v>
      </c>
      <c r="S168" s="37">
        <v>663.16</v>
      </c>
      <c r="T168" s="37">
        <v>448.8</v>
      </c>
      <c r="U168" s="37">
        <v>6800.71</v>
      </c>
      <c r="V168" s="106"/>
      <c r="W168" s="94">
        <v>6.2185078591985823</v>
      </c>
      <c r="X168" s="94">
        <v>11.968673898605269</v>
      </c>
      <c r="Y168" s="94">
        <v>2.776732344476422</v>
      </c>
      <c r="Z168" s="94">
        <v>11.159729909231791</v>
      </c>
      <c r="AA168" s="94">
        <v>8.7754163686522926</v>
      </c>
      <c r="AB168" s="94">
        <v>4.3946050883825478</v>
      </c>
      <c r="AC168" s="94">
        <v>2.3883723306426892</v>
      </c>
      <c r="AD168" s="94">
        <v>4.6786553591498921</v>
      </c>
      <c r="AE168" s="94">
        <v>4.8722795545110857</v>
      </c>
      <c r="AF168" s="94">
        <v>3.3641565341779911</v>
      </c>
      <c r="AG168" s="94">
        <v>6.7759272504342487</v>
      </c>
      <c r="AH168" s="94">
        <v>4.5856748748339635</v>
      </c>
      <c r="AI168" s="121">
        <v>5.9965609476913988</v>
      </c>
      <c r="AL168" s="97"/>
      <c r="AT168" s="184">
        <v>5.9965609476913988</v>
      </c>
    </row>
    <row r="169" spans="1:46" ht="12" customHeight="1">
      <c r="A169" s="27" t="s">
        <v>222</v>
      </c>
      <c r="B169" s="27" t="s">
        <v>246</v>
      </c>
      <c r="C169" s="106"/>
      <c r="D169" s="106"/>
      <c r="E169" s="106"/>
      <c r="F169" s="106"/>
      <c r="G169" s="155"/>
      <c r="H169" s="106"/>
      <c r="I169" s="37">
        <v>0</v>
      </c>
      <c r="J169" s="37">
        <v>0</v>
      </c>
      <c r="K169" s="37">
        <v>0</v>
      </c>
      <c r="L169" s="37">
        <v>500</v>
      </c>
      <c r="M169" s="37">
        <v>0</v>
      </c>
      <c r="N169" s="37">
        <v>1100</v>
      </c>
      <c r="O169" s="37">
        <v>380</v>
      </c>
      <c r="P169" s="37">
        <v>1300</v>
      </c>
      <c r="Q169" s="37">
        <v>-79.430000000000007</v>
      </c>
      <c r="R169" s="37">
        <v>1092.5</v>
      </c>
      <c r="S169" s="37">
        <v>0</v>
      </c>
      <c r="T169" s="37">
        <v>500</v>
      </c>
      <c r="U169" s="37">
        <v>4793.07</v>
      </c>
      <c r="V169" s="106"/>
      <c r="W169" s="94" t="e">
        <v>#DIV/0!</v>
      </c>
      <c r="X169" s="94" t="e">
        <v>#DIV/0!</v>
      </c>
      <c r="Y169" s="94" t="e">
        <v>#DIV/0!</v>
      </c>
      <c r="Z169" s="94" t="e">
        <v>#DIV/0!</v>
      </c>
      <c r="AA169" s="94" t="e">
        <v>#DIV/0!</v>
      </c>
      <c r="AB169" s="94" t="e">
        <v>#DIV/0!</v>
      </c>
      <c r="AC169" s="94" t="e">
        <v>#DIV/0!</v>
      </c>
      <c r="AD169" s="94" t="e">
        <v>#DIV/0!</v>
      </c>
      <c r="AE169" s="94" t="e">
        <v>#DIV/0!</v>
      </c>
      <c r="AF169" s="94" t="e">
        <v>#DIV/0!</v>
      </c>
      <c r="AG169" s="94" t="e">
        <v>#DIV/0!</v>
      </c>
      <c r="AH169" s="94" t="e">
        <v>#DIV/0!</v>
      </c>
      <c r="AI169" s="121" t="e">
        <v>#DIV/0!</v>
      </c>
      <c r="AL169" s="97"/>
      <c r="AT169" s="184" t="e">
        <v>#DIV/0!</v>
      </c>
    </row>
    <row r="170" spans="1:46" ht="12" customHeight="1" thickBot="1">
      <c r="A170" s="28"/>
      <c r="B170" s="28"/>
      <c r="C170" s="38"/>
      <c r="D170" s="38"/>
      <c r="E170" s="38"/>
      <c r="F170" s="38"/>
      <c r="G170" s="155"/>
      <c r="H170" s="38"/>
      <c r="U170" s="37"/>
      <c r="V170" s="38"/>
      <c r="AL170" s="97"/>
      <c r="AT170" s="184">
        <v>0</v>
      </c>
    </row>
    <row r="171" spans="1:46" ht="12" customHeight="1" thickBot="1">
      <c r="A171" s="28"/>
      <c r="B171" s="39" t="s">
        <v>19</v>
      </c>
      <c r="C171" s="38"/>
      <c r="D171" s="203"/>
      <c r="E171" s="38"/>
      <c r="F171" s="38"/>
      <c r="G171" s="155"/>
      <c r="H171" s="38"/>
      <c r="I171" s="65">
        <v>228395.65999999997</v>
      </c>
      <c r="J171" s="65">
        <v>214829.9</v>
      </c>
      <c r="K171" s="65">
        <v>243362.32999999993</v>
      </c>
      <c r="L171" s="65">
        <v>234334.60000000003</v>
      </c>
      <c r="M171" s="65">
        <v>271743.94000000006</v>
      </c>
      <c r="N171" s="65">
        <v>249759.84000000005</v>
      </c>
      <c r="O171" s="65">
        <v>236448.67000000004</v>
      </c>
      <c r="P171" s="65">
        <v>225036.25999999995</v>
      </c>
      <c r="Q171" s="65">
        <v>236565.61000000002</v>
      </c>
      <c r="R171" s="65">
        <v>262550.48</v>
      </c>
      <c r="S171" s="65">
        <v>261089.56000000008</v>
      </c>
      <c r="T171" s="65">
        <v>251951.60000000003</v>
      </c>
      <c r="U171" s="65">
        <v>2916068.4499999997</v>
      </c>
      <c r="V171" s="38"/>
      <c r="AI171" s="206">
        <v>451.45893369938267</v>
      </c>
      <c r="AL171" s="97"/>
      <c r="AM171" s="84">
        <v>0</v>
      </c>
      <c r="AN171"/>
      <c r="AO171" s="84">
        <v>0</v>
      </c>
      <c r="AP171"/>
      <c r="AQ171" s="84">
        <v>451.45893369938267</v>
      </c>
      <c r="AT171" s="184">
        <v>451.45893369938267</v>
      </c>
    </row>
    <row r="172" spans="1:46" ht="12" customHeight="1">
      <c r="A172" s="28"/>
      <c r="B172" s="28"/>
      <c r="C172" s="38"/>
      <c r="D172" s="38"/>
      <c r="E172" s="38"/>
      <c r="F172" s="38"/>
      <c r="G172" s="155"/>
      <c r="H172" s="38"/>
      <c r="V172" s="38"/>
      <c r="AL172" s="97"/>
      <c r="AT172" s="184">
        <v>0</v>
      </c>
    </row>
    <row r="173" spans="1:46" ht="12" customHeight="1">
      <c r="A173" s="30" t="s">
        <v>20</v>
      </c>
      <c r="B173" s="30" t="s">
        <v>20</v>
      </c>
      <c r="C173" s="38"/>
      <c r="D173" s="38"/>
      <c r="E173" s="38"/>
      <c r="F173" s="38"/>
      <c r="G173" s="155"/>
      <c r="H173" s="38"/>
      <c r="V173" s="38"/>
      <c r="AL173" s="97"/>
      <c r="AT173" s="184">
        <v>0</v>
      </c>
    </row>
    <row r="174" spans="1:46" ht="12" customHeight="1">
      <c r="A174" s="27" t="s">
        <v>247</v>
      </c>
      <c r="B174" s="27" t="s">
        <v>248</v>
      </c>
      <c r="C174" s="106">
        <v>36.68</v>
      </c>
      <c r="D174" s="106">
        <v>36.68</v>
      </c>
      <c r="E174" s="106">
        <v>42.47</v>
      </c>
      <c r="F174" s="106">
        <v>42.47</v>
      </c>
      <c r="G174" s="156">
        <v>34</v>
      </c>
      <c r="H174" s="38"/>
      <c r="I174" s="37">
        <v>159394.57</v>
      </c>
      <c r="J174" s="37">
        <v>149814.01</v>
      </c>
      <c r="K174" s="37">
        <v>175820.06</v>
      </c>
      <c r="L174" s="37">
        <v>166163.56</v>
      </c>
      <c r="M174" s="37">
        <v>186446.19</v>
      </c>
      <c r="N174" s="37">
        <v>173253.31</v>
      </c>
      <c r="O174" s="37">
        <v>163441.54999999999</v>
      </c>
      <c r="P174" s="37">
        <v>153411.84000000003</v>
      </c>
      <c r="Q174" s="37">
        <v>172517.01</v>
      </c>
      <c r="R174" s="37">
        <v>181879.95</v>
      </c>
      <c r="S174" s="37">
        <v>171921.43</v>
      </c>
      <c r="T174" s="37">
        <v>165257.08000000002</v>
      </c>
      <c r="U174" s="37">
        <v>2019320.56</v>
      </c>
      <c r="V174" s="38"/>
      <c r="W174" s="46"/>
      <c r="X174" s="46"/>
      <c r="Y174" s="46"/>
      <c r="Z174" s="46"/>
      <c r="AA174" s="46"/>
      <c r="AB174" s="46"/>
      <c r="AC174" s="46"/>
      <c r="AD174" s="46"/>
      <c r="AE174" s="46"/>
      <c r="AF174" s="46"/>
      <c r="AG174" s="46"/>
      <c r="AH174" s="46"/>
      <c r="AI174" s="161"/>
      <c r="AL174" s="97"/>
      <c r="AT174" s="184">
        <v>0</v>
      </c>
    </row>
    <row r="175" spans="1:46" ht="12" customHeight="1">
      <c r="C175" s="38"/>
      <c r="D175" s="38"/>
      <c r="E175" s="38"/>
      <c r="F175" s="38"/>
      <c r="G175" s="155"/>
      <c r="H175" s="38"/>
      <c r="V175" s="38"/>
      <c r="AL175" s="97"/>
      <c r="AT175" s="184">
        <v>0</v>
      </c>
    </row>
    <row r="176" spans="1:46" ht="12" customHeight="1">
      <c r="A176" s="28"/>
      <c r="B176" s="39" t="s">
        <v>21</v>
      </c>
      <c r="C176" s="38"/>
      <c r="D176" s="38"/>
      <c r="E176" s="38"/>
      <c r="F176" s="38"/>
      <c r="G176" s="155"/>
      <c r="H176" s="38"/>
      <c r="I176" s="65">
        <v>159394.57</v>
      </c>
      <c r="J176" s="65">
        <v>149814.01</v>
      </c>
      <c r="K176" s="65">
        <v>175820.06</v>
      </c>
      <c r="L176" s="65">
        <v>166163.56</v>
      </c>
      <c r="M176" s="65">
        <v>186446.19</v>
      </c>
      <c r="N176" s="65">
        <v>173253.31</v>
      </c>
      <c r="O176" s="65">
        <v>163441.54999999999</v>
      </c>
      <c r="P176" s="65">
        <v>153411.84000000003</v>
      </c>
      <c r="Q176" s="65">
        <v>172517.01</v>
      </c>
      <c r="R176" s="65">
        <v>181879.95</v>
      </c>
      <c r="S176" s="65">
        <v>171921.43</v>
      </c>
      <c r="T176" s="65">
        <v>165257.08000000002</v>
      </c>
      <c r="U176" s="65">
        <v>2019320.56</v>
      </c>
      <c r="V176" s="38"/>
      <c r="AL176" s="93"/>
      <c r="AT176" s="184">
        <v>0</v>
      </c>
    </row>
    <row r="177" spans="1:46" ht="12" customHeight="1">
      <c r="A177" s="28"/>
      <c r="B177" s="39"/>
      <c r="C177" s="38"/>
      <c r="D177" s="38"/>
      <c r="E177" s="38"/>
      <c r="F177" s="38"/>
      <c r="G177" s="155"/>
      <c r="H177" s="38"/>
      <c r="I177" s="66"/>
      <c r="J177" s="66"/>
      <c r="K177" s="66"/>
      <c r="L177" s="66"/>
      <c r="M177" s="66"/>
      <c r="N177" s="66"/>
      <c r="O177" s="66"/>
      <c r="P177" s="66"/>
      <c r="Q177" s="66"/>
      <c r="R177" s="66"/>
      <c r="S177" s="66"/>
      <c r="T177" s="66"/>
      <c r="U177" s="66"/>
      <c r="V177" s="38"/>
      <c r="AL177" s="97"/>
      <c r="AT177" s="184">
        <v>0</v>
      </c>
    </row>
    <row r="178" spans="1:46" s="28" customFormat="1" ht="12" customHeight="1">
      <c r="A178" s="40" t="s">
        <v>22</v>
      </c>
      <c r="B178" s="40" t="s">
        <v>22</v>
      </c>
      <c r="C178" s="106"/>
      <c r="D178" s="106"/>
      <c r="E178" s="106"/>
      <c r="F178" s="106"/>
      <c r="G178" s="155"/>
      <c r="H178" s="106"/>
      <c r="I178" s="37"/>
      <c r="J178" s="37"/>
      <c r="K178" s="37"/>
      <c r="L178" s="37"/>
      <c r="M178" s="37"/>
      <c r="N178" s="37"/>
      <c r="O178" s="37"/>
      <c r="P178" s="37"/>
      <c r="Q178" s="37"/>
      <c r="R178" s="37"/>
      <c r="S178" s="37"/>
      <c r="T178" s="37"/>
      <c r="U178" s="37"/>
      <c r="V178" s="106"/>
      <c r="W178" s="64"/>
      <c r="X178" s="64"/>
      <c r="Y178" s="64"/>
      <c r="Z178" s="64"/>
      <c r="AA178" s="64"/>
      <c r="AB178" s="64"/>
      <c r="AC178" s="64"/>
      <c r="AD178" s="64"/>
      <c r="AE178" s="64"/>
      <c r="AF178" s="64"/>
      <c r="AG178" s="64"/>
      <c r="AH178" s="64"/>
      <c r="AI178" s="37"/>
      <c r="AL178" s="97"/>
      <c r="AM178" s="27"/>
      <c r="AT178" s="184">
        <v>0</v>
      </c>
    </row>
    <row r="179" spans="1:46" s="28" customFormat="1" ht="12" customHeight="1">
      <c r="A179" s="27" t="s">
        <v>249</v>
      </c>
      <c r="B179" s="27" t="s">
        <v>251</v>
      </c>
      <c r="C179" s="106"/>
      <c r="D179" s="106"/>
      <c r="E179" s="106"/>
      <c r="F179" s="106"/>
      <c r="G179" s="155"/>
      <c r="H179" s="106"/>
      <c r="I179" s="37">
        <v>-44.79</v>
      </c>
      <c r="J179" s="37">
        <v>-73.7</v>
      </c>
      <c r="K179" s="37">
        <v>-59.519999999999996</v>
      </c>
      <c r="L179" s="37">
        <v>-41.75</v>
      </c>
      <c r="M179" s="37">
        <v>-107.03999999999999</v>
      </c>
      <c r="N179" s="37">
        <v>-81.67</v>
      </c>
      <c r="O179" s="37">
        <v>-37.099999999999994</v>
      </c>
      <c r="P179" s="37">
        <v>-87.050000000000011</v>
      </c>
      <c r="Q179" s="37">
        <v>-38.06</v>
      </c>
      <c r="R179" s="37">
        <v>-15.66</v>
      </c>
      <c r="S179" s="37">
        <v>-92.34</v>
      </c>
      <c r="T179" s="37">
        <v>-6.05</v>
      </c>
      <c r="U179" s="37">
        <v>-684.72999999999979</v>
      </c>
      <c r="V179" s="106"/>
      <c r="W179" s="64"/>
      <c r="X179" s="64"/>
      <c r="Y179" s="64"/>
      <c r="Z179" s="64"/>
      <c r="AA179" s="64"/>
      <c r="AB179" s="64"/>
      <c r="AC179" s="64"/>
      <c r="AD179" s="64"/>
      <c r="AE179" s="64"/>
      <c r="AF179" s="64"/>
      <c r="AG179" s="64"/>
      <c r="AH179" s="64"/>
      <c r="AI179" s="37"/>
      <c r="AT179" s="184">
        <v>0</v>
      </c>
    </row>
    <row r="180" spans="1:46" s="28" customFormat="1" ht="12" customHeight="1">
      <c r="A180" s="27" t="s">
        <v>23</v>
      </c>
      <c r="B180" s="27" t="s">
        <v>24</v>
      </c>
      <c r="C180" s="106"/>
      <c r="D180" s="106"/>
      <c r="E180" s="106"/>
      <c r="F180" s="106"/>
      <c r="G180" s="155"/>
      <c r="H180" s="106"/>
      <c r="I180" s="37">
        <v>2752.46</v>
      </c>
      <c r="J180" s="37">
        <v>3337.66</v>
      </c>
      <c r="K180" s="37">
        <v>2582.9499999999998</v>
      </c>
      <c r="L180" s="37">
        <v>2664.15</v>
      </c>
      <c r="M180" s="37">
        <v>2229.8900000000003</v>
      </c>
      <c r="N180" s="37">
        <v>2812.65</v>
      </c>
      <c r="O180" s="37">
        <v>2978</v>
      </c>
      <c r="P180" s="37">
        <v>2311.5699999999997</v>
      </c>
      <c r="Q180" s="37">
        <v>2542.5500000000002</v>
      </c>
      <c r="R180" s="37">
        <v>2587.92</v>
      </c>
      <c r="S180" s="37">
        <v>2247.66</v>
      </c>
      <c r="T180" s="37">
        <v>2560.83</v>
      </c>
      <c r="U180" s="37">
        <v>31608.29</v>
      </c>
      <c r="V180" s="106"/>
      <c r="W180" s="64"/>
      <c r="X180" s="64"/>
      <c r="Y180" s="64"/>
      <c r="Z180" s="64"/>
      <c r="AA180" s="64"/>
      <c r="AB180" s="64"/>
      <c r="AC180" s="64"/>
      <c r="AD180" s="64"/>
      <c r="AE180" s="64"/>
      <c r="AF180" s="64"/>
      <c r="AG180" s="64"/>
      <c r="AH180" s="64"/>
      <c r="AI180" s="37"/>
      <c r="AT180" s="184">
        <v>0</v>
      </c>
    </row>
    <row r="181" spans="1:46" s="28" customFormat="1" ht="12" customHeight="1">
      <c r="A181" s="27" t="s">
        <v>250</v>
      </c>
      <c r="B181" s="27" t="s">
        <v>252</v>
      </c>
      <c r="C181" s="106"/>
      <c r="D181" s="106"/>
      <c r="E181" s="106">
        <v>13.85</v>
      </c>
      <c r="F181" s="106">
        <v>13.85</v>
      </c>
      <c r="G181" s="156">
        <v>16</v>
      </c>
      <c r="H181" s="106"/>
      <c r="I181" s="37">
        <v>0</v>
      </c>
      <c r="J181" s="37">
        <v>0</v>
      </c>
      <c r="K181" s="37">
        <v>0</v>
      </c>
      <c r="L181" s="37">
        <v>0</v>
      </c>
      <c r="M181" s="37">
        <v>0</v>
      </c>
      <c r="N181" s="37">
        <v>0</v>
      </c>
      <c r="O181" s="37">
        <v>0</v>
      </c>
      <c r="P181" s="37">
        <v>0</v>
      </c>
      <c r="Q181" s="37">
        <v>0</v>
      </c>
      <c r="R181" s="37">
        <v>0</v>
      </c>
      <c r="S181" s="37">
        <v>0</v>
      </c>
      <c r="T181" s="37">
        <v>0</v>
      </c>
      <c r="U181" s="37">
        <v>0</v>
      </c>
      <c r="V181" s="106"/>
      <c r="W181" s="64"/>
      <c r="X181" s="64"/>
      <c r="Y181" s="64"/>
      <c r="Z181" s="64"/>
      <c r="AA181" s="64"/>
      <c r="AB181" s="64"/>
      <c r="AC181" s="64"/>
      <c r="AD181" s="64"/>
      <c r="AE181" s="64"/>
      <c r="AF181" s="64"/>
      <c r="AG181" s="64"/>
      <c r="AH181" s="64"/>
      <c r="AI181" s="37"/>
      <c r="AT181" s="184">
        <v>0</v>
      </c>
    </row>
    <row r="182" spans="1:46" s="28" customFormat="1" ht="12" customHeight="1">
      <c r="A182" s="38"/>
      <c r="B182" s="38"/>
      <c r="C182" s="106"/>
      <c r="D182" s="106"/>
      <c r="E182" s="106"/>
      <c r="F182" s="106"/>
      <c r="G182" s="106"/>
      <c r="H182" s="106"/>
      <c r="I182" s="37"/>
      <c r="J182" s="37"/>
      <c r="K182" s="37"/>
      <c r="L182" s="37"/>
      <c r="M182" s="37"/>
      <c r="N182" s="37"/>
      <c r="O182" s="37"/>
      <c r="P182" s="37"/>
      <c r="Q182" s="37"/>
      <c r="R182" s="37"/>
      <c r="S182" s="37"/>
      <c r="T182" s="37"/>
      <c r="U182" s="37"/>
      <c r="V182" s="106"/>
      <c r="W182" s="64"/>
      <c r="X182" s="64"/>
      <c r="Y182" s="64"/>
      <c r="Z182" s="64"/>
      <c r="AA182" s="64"/>
      <c r="AB182" s="64"/>
      <c r="AC182" s="64"/>
      <c r="AD182" s="64"/>
      <c r="AE182" s="64"/>
      <c r="AF182" s="64"/>
      <c r="AG182" s="64"/>
      <c r="AH182" s="64"/>
      <c r="AI182" s="37"/>
      <c r="AT182" s="184">
        <v>0</v>
      </c>
    </row>
    <row r="183" spans="1:46" s="28" customFormat="1" ht="12" customHeight="1">
      <c r="B183" s="39" t="s">
        <v>25</v>
      </c>
      <c r="C183" s="106"/>
      <c r="D183" s="106"/>
      <c r="E183" s="106"/>
      <c r="F183" s="106"/>
      <c r="G183" s="106"/>
      <c r="H183" s="106"/>
      <c r="I183" s="65">
        <v>2707.67</v>
      </c>
      <c r="J183" s="65">
        <v>3263.96</v>
      </c>
      <c r="K183" s="65">
        <v>2523.4299999999998</v>
      </c>
      <c r="L183" s="65">
        <v>2622.4</v>
      </c>
      <c r="M183" s="65">
        <v>2122.8500000000004</v>
      </c>
      <c r="N183" s="65">
        <v>2730.98</v>
      </c>
      <c r="O183" s="65">
        <v>2940.9</v>
      </c>
      <c r="P183" s="65">
        <v>2224.5199999999995</v>
      </c>
      <c r="Q183" s="65">
        <v>2504.4900000000002</v>
      </c>
      <c r="R183" s="65">
        <v>2572.2600000000002</v>
      </c>
      <c r="S183" s="65">
        <v>2155.3199999999997</v>
      </c>
      <c r="T183" s="65">
        <v>2554.7799999999997</v>
      </c>
      <c r="U183" s="65">
        <v>30923.56</v>
      </c>
      <c r="V183" s="106"/>
      <c r="W183" s="64"/>
      <c r="X183" s="64"/>
      <c r="Y183" s="64"/>
      <c r="Z183" s="64"/>
      <c r="AA183" s="64"/>
      <c r="AB183" s="64"/>
      <c r="AC183" s="64"/>
      <c r="AD183" s="64"/>
      <c r="AE183" s="64"/>
      <c r="AF183" s="64"/>
      <c r="AG183" s="64"/>
      <c r="AH183" s="64"/>
      <c r="AI183" s="37"/>
      <c r="AT183" s="184">
        <v>0</v>
      </c>
    </row>
    <row r="184" spans="1:46" ht="12" customHeight="1" thickBot="1">
      <c r="A184" s="28"/>
      <c r="B184" s="39"/>
      <c r="C184" s="38"/>
      <c r="D184" s="38"/>
      <c r="E184" s="38"/>
      <c r="F184" s="38"/>
      <c r="G184" s="38"/>
      <c r="H184" s="38"/>
      <c r="V184" s="38"/>
      <c r="AT184" s="184">
        <v>0</v>
      </c>
    </row>
    <row r="185" spans="1:46" ht="12" customHeight="1" thickBot="1">
      <c r="A185" s="30"/>
      <c r="B185" s="39" t="s">
        <v>26</v>
      </c>
      <c r="C185" s="38"/>
      <c r="D185" s="38"/>
      <c r="E185" s="38"/>
      <c r="F185" s="38"/>
      <c r="G185" s="38"/>
      <c r="H185" s="38"/>
      <c r="I185" s="65">
        <v>1321393.5249999994</v>
      </c>
      <c r="J185" s="65">
        <v>1278664.3099999998</v>
      </c>
      <c r="K185" s="65">
        <v>1330040.9349999998</v>
      </c>
      <c r="L185" s="65">
        <v>1304949.0250000001</v>
      </c>
      <c r="M185" s="65">
        <v>1417179.7399999998</v>
      </c>
      <c r="N185" s="65">
        <v>1370304.2749999999</v>
      </c>
      <c r="O185" s="65">
        <v>1335402.8249999995</v>
      </c>
      <c r="P185" s="65">
        <v>1296528.2900000003</v>
      </c>
      <c r="Q185" s="65">
        <v>1343607.2950000002</v>
      </c>
      <c r="R185" s="65">
        <v>1374075.0650000002</v>
      </c>
      <c r="S185" s="65">
        <v>1368783.5350000001</v>
      </c>
      <c r="T185" s="65">
        <v>1364292.0300000003</v>
      </c>
      <c r="U185" s="65">
        <v>16105220.850000001</v>
      </c>
      <c r="V185" s="38"/>
      <c r="AI185" s="164">
        <v>28704.12549895795</v>
      </c>
      <c r="AM185" s="84">
        <v>21540.464053727836</v>
      </c>
      <c r="AN185"/>
      <c r="AO185" s="84">
        <v>5450.7870228752236</v>
      </c>
      <c r="AP185"/>
      <c r="AQ185" s="84">
        <v>451.45893369938267</v>
      </c>
      <c r="AS185" s="84">
        <v>27442.710010302442</v>
      </c>
    </row>
    <row r="186" spans="1:46">
      <c r="A186" s="30"/>
      <c r="B186" s="30"/>
      <c r="C186" s="38"/>
      <c r="D186" s="38"/>
      <c r="E186" s="38"/>
      <c r="F186" s="244"/>
      <c r="G186" s="38"/>
      <c r="H186" s="38"/>
      <c r="I186" s="134"/>
      <c r="J186" s="134"/>
      <c r="K186" s="134"/>
      <c r="L186" s="134"/>
      <c r="M186" s="134"/>
      <c r="N186" s="134"/>
      <c r="O186" s="134"/>
      <c r="P186" s="134"/>
      <c r="Q186" s="134"/>
      <c r="R186" s="134"/>
      <c r="S186" s="134"/>
      <c r="T186" s="134"/>
      <c r="U186" s="134"/>
      <c r="V186" s="38"/>
      <c r="W186" s="162"/>
      <c r="X186" s="162"/>
      <c r="Y186" s="162"/>
      <c r="Z186" s="162"/>
      <c r="AA186" s="162"/>
      <c r="AB186" s="162"/>
      <c r="AC186" s="162"/>
      <c r="AD186" s="162"/>
      <c r="AE186" s="162"/>
      <c r="AF186" s="162"/>
      <c r="AG186" s="162"/>
      <c r="AH186" s="162"/>
    </row>
    <row r="187" spans="1:46">
      <c r="I187" s="134"/>
      <c r="J187" s="134"/>
      <c r="K187" s="134"/>
      <c r="L187" s="134"/>
      <c r="M187" s="134"/>
      <c r="N187" s="134"/>
      <c r="O187" s="134"/>
      <c r="P187" s="134"/>
      <c r="Q187" s="134"/>
      <c r="R187" s="134"/>
      <c r="S187" s="134"/>
      <c r="T187" s="134"/>
      <c r="U187" s="134"/>
    </row>
    <row r="188" spans="1:46">
      <c r="O188" s="134"/>
      <c r="P188" s="134"/>
      <c r="Q188" s="134"/>
      <c r="R188" s="134"/>
      <c r="T188" s="134"/>
      <c r="U188" s="123"/>
    </row>
    <row r="189" spans="1:46">
      <c r="Q189" s="134"/>
    </row>
    <row r="191" spans="1:46">
      <c r="I191" s="139">
        <v>8.2044943861303926E-2</v>
      </c>
      <c r="J191" s="139">
        <v>7.9391747036256732E-2</v>
      </c>
      <c r="K191" s="139">
        <v>8.2581218004585927E-2</v>
      </c>
      <c r="L191" s="139">
        <v>8.1026875591804021E-2</v>
      </c>
      <c r="M191" s="139">
        <v>8.7992623488025223E-2</v>
      </c>
      <c r="N191" s="139">
        <v>8.508197242854254E-2</v>
      </c>
      <c r="O191" s="139">
        <v>8.2919532583248301E-2</v>
      </c>
      <c r="P191" s="139">
        <v>8.0505685456939383E-2</v>
      </c>
      <c r="Q191" s="139">
        <v>8.3428974981270304E-2</v>
      </c>
      <c r="R191" s="139">
        <v>8.5320818550834343E-2</v>
      </c>
      <c r="S191" s="139">
        <v>8.4992250132349623E-2</v>
      </c>
      <c r="T191" s="139">
        <v>8.4713357884839746E-2</v>
      </c>
      <c r="U191" s="139">
        <v>1</v>
      </c>
      <c r="W191" s="163" t="s">
        <v>499</v>
      </c>
    </row>
  </sheetData>
  <autoFilter ref="A5:AT183" xr:uid="{00000000-0001-0000-0400-000000000000}"/>
  <mergeCells count="3">
    <mergeCell ref="AL4:AM4"/>
    <mergeCell ref="AN4:AO4"/>
    <mergeCell ref="AP4:AQ4"/>
  </mergeCells>
  <pageMargins left="0.7" right="0.7" top="0.75" bottom="0.75" header="0.3" footer="0.3"/>
  <pageSetup scale="22" fitToHeight="0" orientation="landscape" r:id="rId1"/>
  <headerFooter>
    <oddHeader>&amp;R&amp;F
&amp;A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7" tint="0.79998168889431442"/>
    <pageSetUpPr fitToPage="1"/>
  </sheetPr>
  <dimension ref="A1:AU115"/>
  <sheetViews>
    <sheetView showGridLines="0" view="pageBreakPreview" topLeftCell="A84" zoomScale="85" zoomScaleNormal="100" zoomScaleSheetLayoutView="85" workbookViewId="0">
      <selection activeCell="D5" sqref="D5"/>
    </sheetView>
  </sheetViews>
  <sheetFormatPr defaultRowHeight="15" outlineLevelCol="1"/>
  <cols>
    <col min="1" max="1" width="22.7109375" customWidth="1"/>
    <col min="2" max="2" width="29.140625" bestFit="1" customWidth="1"/>
    <col min="3" max="3" width="10.7109375" hidden="1" customWidth="1" outlineLevel="1"/>
    <col min="4" max="4" width="10.7109375" customWidth="1" collapsed="1"/>
    <col min="5" max="5" width="10.7109375" customWidth="1"/>
    <col min="6" max="6" width="13.140625" bestFit="1" customWidth="1"/>
    <col min="7" max="7" width="2" customWidth="1"/>
    <col min="8" max="10" width="12.85546875" style="46" bestFit="1" customWidth="1" outlineLevel="1"/>
    <col min="11" max="11" width="14.7109375" style="46" bestFit="1" customWidth="1" outlineLevel="1"/>
    <col min="12" max="12" width="12.28515625" style="46" bestFit="1" customWidth="1" outlineLevel="1"/>
    <col min="13" max="14" width="13.7109375" style="46" bestFit="1" customWidth="1" outlineLevel="1"/>
    <col min="15" max="15" width="12.5703125" style="46" customWidth="1" outlineLevel="1"/>
    <col min="16" max="16" width="12.85546875" style="46" bestFit="1" customWidth="1" outlineLevel="1"/>
    <col min="17" max="18" width="12.5703125" style="46" bestFit="1" customWidth="1" outlineLevel="1"/>
    <col min="19" max="19" width="12.85546875" style="46" bestFit="1" customWidth="1" outlineLevel="1"/>
    <col min="20" max="20" width="15" style="46" bestFit="1" customWidth="1"/>
    <col min="21" max="21" width="2" customWidth="1"/>
    <col min="22" max="33" width="9.42578125" style="20" customWidth="1" outlineLevel="1"/>
    <col min="34" max="34" width="9.42578125" style="20" bestFit="1" customWidth="1"/>
    <col min="35" max="35" width="11.5703125" bestFit="1" customWidth="1"/>
  </cols>
  <sheetData>
    <row r="1" spans="1:42" ht="12" customHeight="1">
      <c r="A1" s="1" t="s">
        <v>253</v>
      </c>
      <c r="B1" s="2"/>
      <c r="C1" s="3"/>
      <c r="D1" s="3"/>
      <c r="E1" s="3"/>
      <c r="F1" s="3"/>
      <c r="G1" s="2"/>
      <c r="I1" s="12"/>
      <c r="J1" s="12"/>
      <c r="K1" s="12"/>
      <c r="L1" s="12"/>
      <c r="M1" s="12"/>
      <c r="N1" s="12"/>
      <c r="O1" s="12"/>
      <c r="P1" s="12"/>
      <c r="Q1" s="12"/>
      <c r="R1" s="12"/>
      <c r="S1" s="12"/>
      <c r="T1" s="12"/>
      <c r="U1" s="2"/>
    </row>
    <row r="2" spans="1:42" ht="12" customHeight="1">
      <c r="A2" s="1" t="s">
        <v>269</v>
      </c>
      <c r="B2" s="2"/>
      <c r="C2" s="3"/>
      <c r="D2" s="3"/>
      <c r="E2" s="3"/>
      <c r="F2" s="3"/>
      <c r="G2" s="2"/>
      <c r="H2" s="12"/>
      <c r="I2" s="12"/>
      <c r="J2" s="12"/>
      <c r="K2" s="12"/>
      <c r="L2" s="12"/>
      <c r="M2" s="12"/>
      <c r="N2" s="12"/>
      <c r="O2" s="12"/>
      <c r="P2" s="12"/>
      <c r="Q2" s="12"/>
      <c r="R2" s="12"/>
      <c r="S2" s="12"/>
      <c r="T2" s="12"/>
      <c r="U2" s="2"/>
    </row>
    <row r="3" spans="1:42" ht="12" customHeight="1">
      <c r="A3" s="4" t="s">
        <v>546</v>
      </c>
      <c r="B3" s="2"/>
      <c r="C3" s="3"/>
      <c r="D3" s="3"/>
      <c r="E3" s="3"/>
      <c r="F3" s="3"/>
      <c r="G3" s="2"/>
      <c r="H3" s="12"/>
      <c r="I3" s="12"/>
      <c r="J3" s="12"/>
      <c r="K3" s="12"/>
      <c r="L3" s="12"/>
      <c r="M3" s="12"/>
      <c r="N3" s="12"/>
      <c r="O3" s="12"/>
      <c r="P3" s="12"/>
      <c r="Q3" s="12"/>
      <c r="R3" s="12"/>
      <c r="S3" s="12"/>
      <c r="T3" s="12"/>
      <c r="U3" s="2"/>
    </row>
    <row r="4" spans="1:42">
      <c r="A4" s="2"/>
      <c r="B4" s="5"/>
      <c r="C4" s="235" t="s">
        <v>502</v>
      </c>
      <c r="D4" s="209" t="s">
        <v>503</v>
      </c>
      <c r="E4" s="233" t="s">
        <v>548</v>
      </c>
      <c r="F4" s="212" t="s">
        <v>549</v>
      </c>
      <c r="G4" s="2"/>
      <c r="H4" s="208" t="s">
        <v>534</v>
      </c>
      <c r="I4" s="208" t="s">
        <v>535</v>
      </c>
      <c r="J4" s="208" t="s">
        <v>536</v>
      </c>
      <c r="K4" s="208" t="s">
        <v>537</v>
      </c>
      <c r="L4" s="208" t="s">
        <v>538</v>
      </c>
      <c r="M4" s="208" t="s">
        <v>539</v>
      </c>
      <c r="N4" s="208" t="s">
        <v>540</v>
      </c>
      <c r="O4" s="238" t="s">
        <v>541</v>
      </c>
      <c r="P4" s="63" t="s">
        <v>542</v>
      </c>
      <c r="Q4" s="63" t="s">
        <v>543</v>
      </c>
      <c r="R4" s="63" t="s">
        <v>544</v>
      </c>
      <c r="S4" s="63" t="s">
        <v>430</v>
      </c>
      <c r="T4" s="211" t="s">
        <v>0</v>
      </c>
      <c r="U4" s="2"/>
      <c r="V4" s="214" t="s">
        <v>534</v>
      </c>
      <c r="W4" s="214" t="s">
        <v>535</v>
      </c>
      <c r="X4" s="214" t="s">
        <v>536</v>
      </c>
      <c r="Y4" s="214" t="s">
        <v>537</v>
      </c>
      <c r="Z4" s="214" t="s">
        <v>538</v>
      </c>
      <c r="AA4" s="214" t="s">
        <v>539</v>
      </c>
      <c r="AB4" s="214" t="s">
        <v>540</v>
      </c>
      <c r="AC4" s="239" t="s">
        <v>541</v>
      </c>
      <c r="AD4" s="217" t="s">
        <v>542</v>
      </c>
      <c r="AE4" s="217" t="s">
        <v>543</v>
      </c>
      <c r="AF4" s="217" t="s">
        <v>544</v>
      </c>
      <c r="AG4" s="217" t="s">
        <v>430</v>
      </c>
      <c r="AH4" s="219" t="s">
        <v>385</v>
      </c>
      <c r="AK4" s="250" t="s">
        <v>509</v>
      </c>
      <c r="AL4" s="251"/>
      <c r="AM4" s="250" t="s">
        <v>510</v>
      </c>
      <c r="AN4" s="251"/>
      <c r="AO4" s="250" t="s">
        <v>511</v>
      </c>
      <c r="AP4" s="251"/>
    </row>
    <row r="5" spans="1:42">
      <c r="A5" s="6" t="s">
        <v>1</v>
      </c>
      <c r="B5" s="5" t="s">
        <v>2</v>
      </c>
      <c r="C5" s="236">
        <v>44927</v>
      </c>
      <c r="D5" s="210">
        <v>45078</v>
      </c>
      <c r="E5" s="234">
        <v>45292</v>
      </c>
      <c r="F5" s="213">
        <v>45323</v>
      </c>
      <c r="G5" s="5"/>
      <c r="H5" s="208" t="s">
        <v>3</v>
      </c>
      <c r="I5" s="208" t="s">
        <v>3</v>
      </c>
      <c r="J5" s="208" t="s">
        <v>3</v>
      </c>
      <c r="K5" s="208" t="s">
        <v>3</v>
      </c>
      <c r="L5" s="208" t="s">
        <v>3</v>
      </c>
      <c r="M5" s="208" t="s">
        <v>3</v>
      </c>
      <c r="N5" s="208" t="s">
        <v>3</v>
      </c>
      <c r="O5" s="238" t="s">
        <v>3</v>
      </c>
      <c r="P5" s="63" t="s">
        <v>3</v>
      </c>
      <c r="Q5" s="63" t="s">
        <v>3</v>
      </c>
      <c r="R5" s="63" t="s">
        <v>3</v>
      </c>
      <c r="S5" s="63" t="s">
        <v>3</v>
      </c>
      <c r="T5" s="211" t="s">
        <v>3</v>
      </c>
      <c r="U5" s="5"/>
      <c r="V5" s="215" t="s">
        <v>4</v>
      </c>
      <c r="W5" s="215" t="s">
        <v>4</v>
      </c>
      <c r="X5" s="215" t="s">
        <v>4</v>
      </c>
      <c r="Y5" s="215" t="s">
        <v>4</v>
      </c>
      <c r="Z5" s="215" t="s">
        <v>4</v>
      </c>
      <c r="AA5" s="215" t="s">
        <v>4</v>
      </c>
      <c r="AB5" s="215" t="s">
        <v>4</v>
      </c>
      <c r="AC5" s="240" t="s">
        <v>4</v>
      </c>
      <c r="AD5" s="218" t="s">
        <v>4</v>
      </c>
      <c r="AE5" s="218" t="s">
        <v>4</v>
      </c>
      <c r="AF5" s="218" t="s">
        <v>4</v>
      </c>
      <c r="AG5" s="218" t="s">
        <v>4</v>
      </c>
      <c r="AH5" s="216" t="s">
        <v>4</v>
      </c>
      <c r="AK5" s="175" t="s">
        <v>512</v>
      </c>
      <c r="AL5" s="176" t="s">
        <v>513</v>
      </c>
      <c r="AM5" s="175" t="s">
        <v>512</v>
      </c>
      <c r="AN5" s="176" t="s">
        <v>513</v>
      </c>
      <c r="AO5" s="175" t="s">
        <v>512</v>
      </c>
      <c r="AP5" s="176" t="s">
        <v>513</v>
      </c>
    </row>
    <row r="6" spans="1:42" ht="12" customHeight="1"/>
    <row r="7" spans="1:42" s="2" customFormat="1" ht="12" customHeight="1">
      <c r="C7" s="3"/>
      <c r="D7" s="3"/>
      <c r="E7" s="3"/>
      <c r="F7" s="3"/>
      <c r="H7" s="12"/>
      <c r="I7" s="12"/>
      <c r="J7" s="12"/>
      <c r="K7" s="12"/>
      <c r="L7" s="12"/>
      <c r="M7" s="12"/>
      <c r="N7" s="12"/>
      <c r="O7" s="12"/>
      <c r="P7" s="12"/>
      <c r="Q7" s="12"/>
      <c r="R7" s="12"/>
      <c r="S7" s="12"/>
      <c r="T7" s="12"/>
      <c r="V7" s="20"/>
      <c r="W7" s="20"/>
      <c r="X7" s="20"/>
      <c r="Y7" s="20"/>
      <c r="Z7" s="20"/>
      <c r="AA7" s="20"/>
      <c r="AB7" s="20"/>
      <c r="AC7" s="20"/>
      <c r="AD7" s="20"/>
      <c r="AE7" s="20"/>
      <c r="AF7" s="20"/>
      <c r="AG7" s="20"/>
      <c r="AH7" s="20"/>
    </row>
    <row r="8" spans="1:42" s="2" customFormat="1" ht="12" customHeight="1">
      <c r="A8" s="7"/>
      <c r="B8" s="7"/>
      <c r="C8" s="3"/>
      <c r="D8" s="3"/>
      <c r="E8" s="3"/>
      <c r="F8" s="3"/>
      <c r="G8" s="8"/>
      <c r="H8" s="12"/>
      <c r="I8" s="12"/>
      <c r="J8" s="12"/>
      <c r="K8" s="12"/>
      <c r="L8" s="12"/>
      <c r="M8" s="12"/>
      <c r="N8" s="12"/>
      <c r="O8" s="12"/>
      <c r="P8" s="12"/>
      <c r="Q8" s="12"/>
      <c r="R8" s="12"/>
      <c r="S8" s="12"/>
      <c r="T8" s="12"/>
      <c r="U8" s="8"/>
      <c r="V8" s="20"/>
      <c r="W8" s="20"/>
      <c r="X8" s="20"/>
      <c r="Y8" s="20"/>
      <c r="Z8" s="20"/>
      <c r="AA8" s="20"/>
      <c r="AB8" s="20"/>
      <c r="AC8" s="20"/>
      <c r="AD8" s="20"/>
      <c r="AE8" s="20"/>
      <c r="AF8" s="20"/>
      <c r="AG8" s="20"/>
      <c r="AH8" s="20"/>
    </row>
    <row r="9" spans="1:42" s="2" customFormat="1" ht="12" customHeight="1">
      <c r="A9" s="9" t="s">
        <v>5</v>
      </c>
      <c r="B9" s="9" t="s">
        <v>5</v>
      </c>
      <c r="C9" s="3"/>
      <c r="D9" s="3"/>
      <c r="E9" s="3"/>
      <c r="F9" s="3"/>
      <c r="G9" s="8"/>
      <c r="H9" s="12"/>
      <c r="I9" s="12"/>
      <c r="J9" s="12"/>
      <c r="K9" s="12"/>
      <c r="L9" s="12"/>
      <c r="M9" s="12"/>
      <c r="N9" s="12"/>
      <c r="O9" s="12"/>
      <c r="P9" s="12"/>
      <c r="Q9" s="12"/>
      <c r="R9" s="12"/>
      <c r="S9" s="12"/>
      <c r="T9" s="12"/>
      <c r="U9" s="8"/>
      <c r="V9" s="20"/>
      <c r="W9" s="20"/>
      <c r="X9" s="20"/>
      <c r="Y9" s="20"/>
      <c r="Z9" s="20"/>
      <c r="AA9" s="20"/>
      <c r="AB9" s="20"/>
      <c r="AC9" s="20"/>
      <c r="AD9" s="20"/>
      <c r="AE9" s="20"/>
      <c r="AF9" s="20"/>
      <c r="AG9" s="20"/>
      <c r="AH9" s="20"/>
    </row>
    <row r="10" spans="1:42" s="2" customFormat="1" ht="12" customHeight="1">
      <c r="A10" s="9"/>
      <c r="B10" s="9"/>
      <c r="C10" s="3"/>
      <c r="D10" s="3"/>
      <c r="E10" s="3"/>
      <c r="F10" s="3"/>
      <c r="G10" s="8"/>
      <c r="H10" s="12"/>
      <c r="I10" s="12"/>
      <c r="J10" s="12"/>
      <c r="K10" s="12"/>
      <c r="L10" s="12"/>
      <c r="M10" s="12"/>
      <c r="N10" s="12"/>
      <c r="O10" s="12"/>
      <c r="P10" s="12"/>
      <c r="Q10" s="12"/>
      <c r="R10" s="12"/>
      <c r="S10" s="12"/>
      <c r="T10" s="12"/>
      <c r="U10" s="8"/>
      <c r="V10" s="20"/>
      <c r="W10" s="20"/>
      <c r="X10" s="20"/>
      <c r="Y10" s="20"/>
      <c r="Z10" s="20"/>
      <c r="AA10" s="20"/>
      <c r="AB10" s="20"/>
      <c r="AC10" s="20"/>
      <c r="AD10" s="20"/>
      <c r="AE10" s="20"/>
      <c r="AF10" s="20"/>
      <c r="AG10" s="20"/>
      <c r="AH10" s="20"/>
    </row>
    <row r="11" spans="1:42" s="2" customFormat="1" ht="12" customHeight="1">
      <c r="A11" s="10" t="s">
        <v>6</v>
      </c>
      <c r="B11" s="10" t="s">
        <v>6</v>
      </c>
      <c r="C11" s="11"/>
      <c r="D11" s="11"/>
      <c r="E11" s="11"/>
      <c r="F11" s="11"/>
      <c r="G11" s="11"/>
      <c r="H11" s="12"/>
      <c r="I11" s="12"/>
      <c r="J11" s="12"/>
      <c r="K11" s="12"/>
      <c r="L11" s="12"/>
      <c r="M11" s="12"/>
      <c r="N11" s="12"/>
      <c r="O11" s="12"/>
      <c r="P11" s="12"/>
      <c r="Q11" s="12"/>
      <c r="R11" s="12"/>
      <c r="S11" s="12"/>
      <c r="T11" s="12"/>
      <c r="U11" s="11"/>
      <c r="V11" s="20"/>
      <c r="W11" s="20"/>
      <c r="X11" s="20"/>
      <c r="Y11" s="20"/>
      <c r="Z11" s="20"/>
      <c r="AA11" s="20"/>
      <c r="AB11" s="20"/>
      <c r="AC11" s="20"/>
      <c r="AD11" s="20"/>
      <c r="AE11" s="20"/>
      <c r="AF11" s="20"/>
      <c r="AG11" s="20"/>
      <c r="AH11" s="20"/>
    </row>
    <row r="12" spans="1:42" s="2" customFormat="1" ht="12" customHeight="1">
      <c r="A12" s="27" t="s">
        <v>56</v>
      </c>
      <c r="B12" s="27" t="s">
        <v>31</v>
      </c>
      <c r="C12" s="11">
        <v>17.875</v>
      </c>
      <c r="D12" s="11">
        <v>18.114999999999998</v>
      </c>
      <c r="E12" s="11">
        <v>18.467961296129612</v>
      </c>
      <c r="F12" s="11">
        <v>18.572961296129613</v>
      </c>
      <c r="G12" s="11">
        <v>9.2339806480648061</v>
      </c>
      <c r="H12" s="12">
        <v>1833.4899999999998</v>
      </c>
      <c r="I12" s="12">
        <v>1834.08</v>
      </c>
      <c r="J12" s="12">
        <v>1786.5900000000001</v>
      </c>
      <c r="K12" s="12">
        <v>1750.3550000000002</v>
      </c>
      <c r="L12" s="12">
        <v>1732.2450000000001</v>
      </c>
      <c r="M12" s="12">
        <v>1743.5700000000002</v>
      </c>
      <c r="N12" s="12">
        <v>1803.54</v>
      </c>
      <c r="O12" s="12">
        <v>1071.26</v>
      </c>
      <c r="P12" s="12">
        <v>2539.5</v>
      </c>
      <c r="Q12" s="12">
        <v>1838.9299999999998</v>
      </c>
      <c r="R12" s="12">
        <v>1827.3200000000002</v>
      </c>
      <c r="S12" s="12">
        <v>1785.52</v>
      </c>
      <c r="T12" s="12">
        <v>21546.399999999998</v>
      </c>
      <c r="U12" s="11"/>
      <c r="V12" s="83">
        <v>101.21391112337841</v>
      </c>
      <c r="W12" s="83">
        <v>101.24648081700249</v>
      </c>
      <c r="X12" s="83">
        <v>98.62489649461773</v>
      </c>
      <c r="Y12" s="83">
        <v>96.624620480264994</v>
      </c>
      <c r="Z12" s="83">
        <v>95.62489649461773</v>
      </c>
      <c r="AA12" s="83">
        <v>96.250069003588209</v>
      </c>
      <c r="AB12" s="83">
        <v>99.560585150427826</v>
      </c>
      <c r="AC12" s="83">
        <v>58.006402700470638</v>
      </c>
      <c r="AD12" s="83">
        <v>136.73102309911138</v>
      </c>
      <c r="AE12" s="83">
        <v>99.011136171549083</v>
      </c>
      <c r="AF12" s="83">
        <v>98.386033915915831</v>
      </c>
      <c r="AG12" s="83">
        <v>96.135450428795181</v>
      </c>
      <c r="AH12" s="83">
        <v>98.117958823311639</v>
      </c>
      <c r="AJ12" s="13"/>
    </row>
    <row r="13" spans="1:42" s="2" customFormat="1" ht="12" customHeight="1">
      <c r="A13" s="27" t="s">
        <v>254</v>
      </c>
      <c r="B13" s="27" t="s">
        <v>255</v>
      </c>
      <c r="C13" s="11">
        <v>12.13</v>
      </c>
      <c r="D13" s="11">
        <v>12.37</v>
      </c>
      <c r="E13" s="11">
        <v>12.613807831400424</v>
      </c>
      <c r="F13" s="11">
        <v>12.683807831400424</v>
      </c>
      <c r="G13" s="11">
        <v>6.3069039157002118</v>
      </c>
      <c r="H13" s="12">
        <v>484.005</v>
      </c>
      <c r="I13" s="12">
        <v>485.53</v>
      </c>
      <c r="J13" s="12">
        <v>473.15999999999997</v>
      </c>
      <c r="K13" s="12">
        <v>457.68</v>
      </c>
      <c r="L13" s="12">
        <v>443.77500000000003</v>
      </c>
      <c r="M13" s="12">
        <v>456.15500000000003</v>
      </c>
      <c r="N13" s="12">
        <v>441.34000000000003</v>
      </c>
      <c r="O13" s="12">
        <v>126.15</v>
      </c>
      <c r="P13" s="12">
        <v>760.04</v>
      </c>
      <c r="Q13" s="12">
        <v>443.97500000000002</v>
      </c>
      <c r="R13" s="12">
        <v>445.56</v>
      </c>
      <c r="S13" s="12">
        <v>429.71</v>
      </c>
      <c r="T13" s="12">
        <v>5447.0800000000017</v>
      </c>
      <c r="U13" s="11"/>
      <c r="V13" s="83">
        <v>39.127324171382377</v>
      </c>
      <c r="W13" s="83">
        <v>39.25060630557801</v>
      </c>
      <c r="X13" s="83">
        <v>38.25060630557801</v>
      </c>
      <c r="Y13" s="83">
        <v>36.999191592562653</v>
      </c>
      <c r="Z13" s="83">
        <v>35.875101050929672</v>
      </c>
      <c r="AA13" s="83">
        <v>36.875909458367019</v>
      </c>
      <c r="AB13" s="83">
        <v>35.67825383993533</v>
      </c>
      <c r="AC13" s="83">
        <v>10.000945129825594</v>
      </c>
      <c r="AD13" s="83">
        <v>59.922068364866078</v>
      </c>
      <c r="AE13" s="83">
        <v>35.003289698294061</v>
      </c>
      <c r="AF13" s="83">
        <v>35.128252171793235</v>
      </c>
      <c r="AG13" s="83">
        <v>33.878627436801487</v>
      </c>
      <c r="AH13" s="83">
        <v>36.332514627159462</v>
      </c>
    </row>
    <row r="14" spans="1:42" s="2" customFormat="1" ht="12" customHeight="1">
      <c r="A14" s="27" t="s">
        <v>57</v>
      </c>
      <c r="B14" s="27" t="s">
        <v>32</v>
      </c>
      <c r="C14" s="11">
        <v>19.760000000000002</v>
      </c>
      <c r="D14" s="11">
        <v>20.094999999999999</v>
      </c>
      <c r="E14" s="11">
        <v>20.488783336305051</v>
      </c>
      <c r="F14" s="11">
        <v>20.603783336305053</v>
      </c>
      <c r="G14" s="11">
        <v>10.244391668152526</v>
      </c>
      <c r="H14" s="12">
        <v>5209.24</v>
      </c>
      <c r="I14" s="12">
        <v>6657.5349999999999</v>
      </c>
      <c r="J14" s="12">
        <v>5263.9549999999999</v>
      </c>
      <c r="K14" s="12">
        <v>5193.2749999999996</v>
      </c>
      <c r="L14" s="12">
        <v>5058.7449999999999</v>
      </c>
      <c r="M14" s="12">
        <v>5022.4650000000001</v>
      </c>
      <c r="N14" s="12">
        <v>5005.1399999999994</v>
      </c>
      <c r="O14" s="12">
        <v>4210.1000000000004</v>
      </c>
      <c r="P14" s="12">
        <v>5839.4549999999999</v>
      </c>
      <c r="Q14" s="12">
        <v>5017.2950000000001</v>
      </c>
      <c r="R14" s="12">
        <v>5019.8999999999996</v>
      </c>
      <c r="S14" s="12">
        <v>5061.1050000000005</v>
      </c>
      <c r="T14" s="12">
        <v>62558.21</v>
      </c>
      <c r="U14" s="11"/>
      <c r="V14" s="83">
        <v>259.23065439163969</v>
      </c>
      <c r="W14" s="83">
        <v>331.30306046280168</v>
      </c>
      <c r="X14" s="83">
        <v>261.95347101268976</v>
      </c>
      <c r="Y14" s="83">
        <v>258.43617815376962</v>
      </c>
      <c r="Z14" s="83">
        <v>251.74147797959694</v>
      </c>
      <c r="AA14" s="83">
        <v>249.93605374471264</v>
      </c>
      <c r="AB14" s="83">
        <v>249.07389897984572</v>
      </c>
      <c r="AC14" s="83">
        <v>205.48316270883316</v>
      </c>
      <c r="AD14" s="83">
        <v>283.41663784197067</v>
      </c>
      <c r="AE14" s="83">
        <v>243.51328676414673</v>
      </c>
      <c r="AF14" s="83">
        <v>243.63971985449132</v>
      </c>
      <c r="AG14" s="83">
        <v>245.63959528161229</v>
      </c>
      <c r="AH14" s="83">
        <v>256.94726643134254</v>
      </c>
      <c r="AJ14" s="13"/>
    </row>
    <row r="15" spans="1:42" s="2" customFormat="1" ht="12" customHeight="1">
      <c r="A15" s="27" t="s">
        <v>58</v>
      </c>
      <c r="B15" s="27" t="s">
        <v>33</v>
      </c>
      <c r="C15" s="11">
        <v>21.63</v>
      </c>
      <c r="D15" s="11">
        <v>22.11</v>
      </c>
      <c r="E15" s="11">
        <v>22.54274487630861</v>
      </c>
      <c r="F15" s="11">
        <v>22.66774487630861</v>
      </c>
      <c r="G15" s="11">
        <v>11.271372438154305</v>
      </c>
      <c r="H15" s="12">
        <v>1074.2849999999999</v>
      </c>
      <c r="I15" s="12">
        <v>1033.2850000000001</v>
      </c>
      <c r="J15" s="12">
        <v>981.125</v>
      </c>
      <c r="K15" s="12">
        <v>981.125</v>
      </c>
      <c r="L15" s="12">
        <v>972.83999999999992</v>
      </c>
      <c r="M15" s="12">
        <v>950.7299999999999</v>
      </c>
      <c r="N15" s="12">
        <v>957.32999999999993</v>
      </c>
      <c r="O15" s="12">
        <v>564.05999999999995</v>
      </c>
      <c r="P15" s="12">
        <v>1327.33</v>
      </c>
      <c r="Q15" s="12">
        <v>952.13999999999987</v>
      </c>
      <c r="R15" s="12">
        <v>952.13999999999987</v>
      </c>
      <c r="S15" s="12">
        <v>952.14</v>
      </c>
      <c r="T15" s="12">
        <v>11698.529999999997</v>
      </c>
      <c r="U15" s="11"/>
      <c r="V15" s="83">
        <v>48.588195386702843</v>
      </c>
      <c r="W15" s="83">
        <v>46.733830845771152</v>
      </c>
      <c r="X15" s="83">
        <v>44.374717322478517</v>
      </c>
      <c r="Y15" s="83">
        <v>44.374717322478517</v>
      </c>
      <c r="Z15" s="83">
        <v>44</v>
      </c>
      <c r="AA15" s="83">
        <v>43</v>
      </c>
      <c r="AB15" s="83">
        <v>43.298507462686565</v>
      </c>
      <c r="AC15" s="83">
        <v>25.021797615817455</v>
      </c>
      <c r="AD15" s="83">
        <v>58.555891079719636</v>
      </c>
      <c r="AE15" s="83">
        <v>42.004178412786764</v>
      </c>
      <c r="AF15" s="83">
        <v>42.004178412786764</v>
      </c>
      <c r="AG15" s="83">
        <v>42.004178412786764</v>
      </c>
      <c r="AH15" s="83">
        <v>43.663349356167913</v>
      </c>
      <c r="AJ15" s="13"/>
    </row>
    <row r="16" spans="1:42" s="2" customFormat="1" ht="12" customHeight="1">
      <c r="A16" s="27" t="s">
        <v>59</v>
      </c>
      <c r="B16" s="27" t="s">
        <v>34</v>
      </c>
      <c r="C16" s="11">
        <v>23.594999999999999</v>
      </c>
      <c r="D16" s="11">
        <v>24.28</v>
      </c>
      <c r="E16" s="11">
        <v>24.761371135345918</v>
      </c>
      <c r="F16" s="11">
        <v>24.896371135345916</v>
      </c>
      <c r="G16" s="11">
        <v>12.380685567672959</v>
      </c>
      <c r="H16" s="12">
        <v>463.16500000000002</v>
      </c>
      <c r="I16" s="12">
        <v>509.88</v>
      </c>
      <c r="J16" s="12">
        <v>509.88</v>
      </c>
      <c r="K16" s="12">
        <v>509.88</v>
      </c>
      <c r="L16" s="12">
        <v>509.88</v>
      </c>
      <c r="M16" s="12">
        <v>509.88</v>
      </c>
      <c r="N16" s="12">
        <v>513.72</v>
      </c>
      <c r="O16" s="12">
        <v>198.08</v>
      </c>
      <c r="P16" s="12">
        <v>772.06999999999994</v>
      </c>
      <c r="Q16" s="12">
        <v>473.005</v>
      </c>
      <c r="R16" s="12">
        <v>473.005</v>
      </c>
      <c r="S16" s="12">
        <v>454.33499999999998</v>
      </c>
      <c r="T16" s="12">
        <v>5896.7800000000007</v>
      </c>
      <c r="U16" s="11"/>
      <c r="V16" s="83">
        <v>19.075988467874794</v>
      </c>
      <c r="W16" s="83">
        <v>21</v>
      </c>
      <c r="X16" s="83">
        <v>21</v>
      </c>
      <c r="Y16" s="83">
        <v>21</v>
      </c>
      <c r="Z16" s="83">
        <v>21</v>
      </c>
      <c r="AA16" s="83">
        <v>21</v>
      </c>
      <c r="AB16" s="83">
        <v>21.158154859967052</v>
      </c>
      <c r="AC16" s="83">
        <v>7.9995570082647127</v>
      </c>
      <c r="AD16" s="83">
        <v>31.011346826521052</v>
      </c>
      <c r="AE16" s="83">
        <v>18.998953599645876</v>
      </c>
      <c r="AF16" s="83">
        <v>18.998953599645876</v>
      </c>
      <c r="AG16" s="83">
        <v>18.249045113043433</v>
      </c>
      <c r="AH16" s="83">
        <v>20.0409999562469</v>
      </c>
      <c r="AJ16" s="13"/>
    </row>
    <row r="17" spans="1:43" s="2" customFormat="1" ht="12" customHeight="1">
      <c r="A17" s="27" t="s">
        <v>60</v>
      </c>
      <c r="B17" s="27" t="s">
        <v>35</v>
      </c>
      <c r="C17" s="11">
        <v>25.875</v>
      </c>
      <c r="D17" s="11">
        <v>26.69</v>
      </c>
      <c r="E17" s="11">
        <v>27.214779326932476</v>
      </c>
      <c r="F17" s="11">
        <v>27.364779326932478</v>
      </c>
      <c r="G17" s="11">
        <v>13.607389663466238</v>
      </c>
      <c r="H17" s="12">
        <v>108.11</v>
      </c>
      <c r="I17" s="12">
        <v>126.77000000000001</v>
      </c>
      <c r="J17" s="12">
        <v>133.44999999999999</v>
      </c>
      <c r="K17" s="12">
        <v>133.44999999999999</v>
      </c>
      <c r="L17" s="12">
        <v>133.44999999999999</v>
      </c>
      <c r="M17" s="12">
        <v>120.1</v>
      </c>
      <c r="N17" s="12">
        <v>107.28</v>
      </c>
      <c r="O17" s="12">
        <v>108.86</v>
      </c>
      <c r="P17" s="12">
        <v>108.63</v>
      </c>
      <c r="Q17" s="12">
        <v>109.46</v>
      </c>
      <c r="R17" s="12">
        <v>109.46</v>
      </c>
      <c r="S17" s="12">
        <v>109.46</v>
      </c>
      <c r="T17" s="12">
        <v>1408.48</v>
      </c>
      <c r="U17" s="11"/>
      <c r="V17" s="83">
        <v>4.0505807418508804</v>
      </c>
      <c r="W17" s="83">
        <v>4.7497189958786068</v>
      </c>
      <c r="X17" s="83">
        <v>4.9999999999999991</v>
      </c>
      <c r="Y17" s="83">
        <v>4.9999999999999991</v>
      </c>
      <c r="Z17" s="83">
        <v>4.9999999999999991</v>
      </c>
      <c r="AA17" s="83">
        <v>4.4998126639190703</v>
      </c>
      <c r="AB17" s="83">
        <v>4.0194829524166353</v>
      </c>
      <c r="AC17" s="83">
        <v>4.000032434298272</v>
      </c>
      <c r="AD17" s="83">
        <v>3.9697012975027395</v>
      </c>
      <c r="AE17" s="83">
        <v>4.0000322565097104</v>
      </c>
      <c r="AF17" s="83">
        <v>4.0000322565097104</v>
      </c>
      <c r="AG17" s="83">
        <v>4.0000322565097104</v>
      </c>
      <c r="AH17" s="83">
        <v>4.3574521546162783</v>
      </c>
      <c r="AJ17" s="13"/>
    </row>
    <row r="18" spans="1:43" s="2" customFormat="1" ht="12" customHeight="1">
      <c r="A18" s="27" t="s">
        <v>61</v>
      </c>
      <c r="B18" s="27" t="s">
        <v>36</v>
      </c>
      <c r="C18" s="11">
        <v>29.51</v>
      </c>
      <c r="D18" s="11">
        <v>30.614999999999998</v>
      </c>
      <c r="E18" s="11">
        <v>31.21992946856583</v>
      </c>
      <c r="F18" s="11">
        <v>31.389929468565828</v>
      </c>
      <c r="G18" s="11">
        <v>15.609964734282915</v>
      </c>
      <c r="H18" s="12">
        <v>183.69</v>
      </c>
      <c r="I18" s="12">
        <v>183.69</v>
      </c>
      <c r="J18" s="12">
        <v>183.69</v>
      </c>
      <c r="K18" s="12">
        <v>183.69</v>
      </c>
      <c r="L18" s="12">
        <v>183.69</v>
      </c>
      <c r="M18" s="12">
        <v>183.69</v>
      </c>
      <c r="N18" s="12">
        <v>185.52</v>
      </c>
      <c r="O18" s="12">
        <v>0</v>
      </c>
      <c r="P18" s="12">
        <v>373.86</v>
      </c>
      <c r="Q18" s="12">
        <v>188.34</v>
      </c>
      <c r="R18" s="12">
        <v>188.34</v>
      </c>
      <c r="S18" s="12">
        <v>188.34</v>
      </c>
      <c r="T18" s="12">
        <v>2226.54</v>
      </c>
      <c r="U18" s="11"/>
      <c r="V18" s="83">
        <v>6</v>
      </c>
      <c r="W18" s="83">
        <v>6</v>
      </c>
      <c r="X18" s="83">
        <v>6</v>
      </c>
      <c r="Y18" s="83">
        <v>6</v>
      </c>
      <c r="Z18" s="83">
        <v>6</v>
      </c>
      <c r="AA18" s="83">
        <v>6</v>
      </c>
      <c r="AB18" s="83">
        <v>6.0597746202841751</v>
      </c>
      <c r="AC18" s="83">
        <v>0</v>
      </c>
      <c r="AD18" s="83">
        <v>11.910189233600763</v>
      </c>
      <c r="AE18" s="83">
        <v>6.0000134816679171</v>
      </c>
      <c r="AF18" s="83">
        <v>6.0000134816679171</v>
      </c>
      <c r="AG18" s="83">
        <v>6.0000134816679171</v>
      </c>
      <c r="AH18" s="83">
        <v>5.9975003582407247</v>
      </c>
    </row>
    <row r="19" spans="1:43" s="2" customFormat="1" ht="12" customHeight="1">
      <c r="A19" s="27" t="s">
        <v>62</v>
      </c>
      <c r="B19" s="27" t="s">
        <v>37</v>
      </c>
      <c r="C19" s="11">
        <v>20.55</v>
      </c>
      <c r="D19" s="11">
        <v>20.885000000000002</v>
      </c>
      <c r="E19" s="11">
        <v>21.293782327586204</v>
      </c>
      <c r="F19" s="11">
        <v>21.413782327586205</v>
      </c>
      <c r="G19" s="11">
        <v>10.646891163793102</v>
      </c>
      <c r="H19" s="12">
        <v>2548.1949999999997</v>
      </c>
      <c r="I19" s="12">
        <v>2445.4299999999998</v>
      </c>
      <c r="J19" s="12">
        <v>2540.125</v>
      </c>
      <c r="K19" s="12">
        <v>2563.62</v>
      </c>
      <c r="L19" s="12">
        <v>2537.5349999999999</v>
      </c>
      <c r="M19" s="12">
        <v>2592.355</v>
      </c>
      <c r="N19" s="12">
        <v>2547.3849999999998</v>
      </c>
      <c r="O19" s="12">
        <v>2047.91</v>
      </c>
      <c r="P19" s="12">
        <v>3185.4250000000002</v>
      </c>
      <c r="Q19" s="12">
        <v>2561.7950000000001</v>
      </c>
      <c r="R19" s="12">
        <v>2714.37</v>
      </c>
      <c r="S19" s="12">
        <v>2692.9450000000002</v>
      </c>
      <c r="T19" s="12">
        <v>30977.089999999993</v>
      </c>
      <c r="U19" s="11"/>
      <c r="V19" s="83">
        <v>122.01077328225998</v>
      </c>
      <c r="W19" s="83">
        <v>117.0902561647115</v>
      </c>
      <c r="X19" s="83">
        <v>121.62437155853482</v>
      </c>
      <c r="Y19" s="83">
        <v>122.74934163275077</v>
      </c>
      <c r="Z19" s="83">
        <v>121.50035910940865</v>
      </c>
      <c r="AA19" s="83">
        <v>124.12520948048838</v>
      </c>
      <c r="AB19" s="83">
        <v>121.97198946612399</v>
      </c>
      <c r="AC19" s="83">
        <v>96.174083518592283</v>
      </c>
      <c r="AD19" s="83">
        <v>148.755831700801</v>
      </c>
      <c r="AE19" s="83">
        <v>119.63299901016457</v>
      </c>
      <c r="AF19" s="83">
        <v>126.75808311095166</v>
      </c>
      <c r="AG19" s="83">
        <v>125.75755925803105</v>
      </c>
      <c r="AH19" s="83">
        <v>122.34590477440157</v>
      </c>
      <c r="AK19" s="2">
        <v>1</v>
      </c>
      <c r="AL19" s="177">
        <v>122.34590477440157</v>
      </c>
    </row>
    <row r="20" spans="1:43" s="2" customFormat="1" ht="12" customHeight="1">
      <c r="A20" s="27" t="s">
        <v>63</v>
      </c>
      <c r="B20" s="27" t="s">
        <v>38</v>
      </c>
      <c r="C20" s="11">
        <v>21.44</v>
      </c>
      <c r="D20" s="11">
        <v>21.774999999999999</v>
      </c>
      <c r="E20" s="11">
        <v>22.203708893739876</v>
      </c>
      <c r="F20" s="11">
        <v>22.323708893739877</v>
      </c>
      <c r="G20" s="11">
        <v>11.101854446869938</v>
      </c>
      <c r="H20" s="12">
        <v>8884.5649999999987</v>
      </c>
      <c r="I20" s="12">
        <v>7595.5900000000011</v>
      </c>
      <c r="J20" s="12">
        <v>8562.5999999999985</v>
      </c>
      <c r="K20" s="12">
        <v>8443.23</v>
      </c>
      <c r="L20" s="12">
        <v>8601.130000000001</v>
      </c>
      <c r="M20" s="12">
        <v>8601.2850000000017</v>
      </c>
      <c r="N20" s="12">
        <v>8624.9500000000007</v>
      </c>
      <c r="O20" s="12">
        <v>9242.81</v>
      </c>
      <c r="P20" s="143">
        <v>8205.6500000000015</v>
      </c>
      <c r="Q20" s="12">
        <v>8734.5600000000013</v>
      </c>
      <c r="R20" s="12">
        <v>8787.68</v>
      </c>
      <c r="S20" s="12">
        <v>8860.23</v>
      </c>
      <c r="T20" s="12">
        <v>103144.27999999998</v>
      </c>
      <c r="U20" s="11"/>
      <c r="V20" s="83">
        <v>408.01676234213545</v>
      </c>
      <c r="W20" s="83">
        <v>348.82158438576357</v>
      </c>
      <c r="X20" s="83">
        <v>393.23076923076917</v>
      </c>
      <c r="Y20" s="83">
        <v>387.74879448909303</v>
      </c>
      <c r="Z20" s="83">
        <v>395.00022962112524</v>
      </c>
      <c r="AA20" s="83">
        <v>395.0073478760047</v>
      </c>
      <c r="AB20" s="83">
        <v>396.09414466130892</v>
      </c>
      <c r="AC20" s="83">
        <v>416.27324715133165</v>
      </c>
      <c r="AD20" s="83">
        <v>367.57556905345018</v>
      </c>
      <c r="AE20" s="83">
        <v>391.26831663932819</v>
      </c>
      <c r="AF20" s="83">
        <v>393.64784954995918</v>
      </c>
      <c r="AG20" s="83">
        <v>396.89775754442974</v>
      </c>
      <c r="AH20" s="83">
        <v>390.7985310453916</v>
      </c>
      <c r="AK20" s="2">
        <v>1</v>
      </c>
      <c r="AL20" s="177">
        <v>390.7985310453916</v>
      </c>
    </row>
    <row r="21" spans="1:43" s="2" customFormat="1" ht="12" customHeight="1">
      <c r="A21" s="27" t="s">
        <v>64</v>
      </c>
      <c r="B21" s="27" t="s">
        <v>39</v>
      </c>
      <c r="C21" s="11">
        <v>23.285</v>
      </c>
      <c r="D21" s="11">
        <v>23.76</v>
      </c>
      <c r="E21" s="11">
        <v>24.232386390699077</v>
      </c>
      <c r="F21" s="11">
        <v>24.362386390699079</v>
      </c>
      <c r="G21" s="11">
        <v>12.116193195349538</v>
      </c>
      <c r="H21" s="12">
        <v>40022.46</v>
      </c>
      <c r="I21" s="12">
        <v>39644.790000000008</v>
      </c>
      <c r="J21" s="12">
        <v>39744.54</v>
      </c>
      <c r="K21" s="12">
        <v>39624.42</v>
      </c>
      <c r="L21" s="12">
        <v>39731.339999999997</v>
      </c>
      <c r="M21" s="12">
        <v>39699.14</v>
      </c>
      <c r="N21" s="12">
        <v>39391.295000000006</v>
      </c>
      <c r="O21" s="12">
        <v>41271.43</v>
      </c>
      <c r="P21" s="143">
        <v>38961.22</v>
      </c>
      <c r="Q21" s="12">
        <v>40315</v>
      </c>
      <c r="R21" s="12">
        <v>41387.64</v>
      </c>
      <c r="S21" s="12">
        <v>40787.774999999994</v>
      </c>
      <c r="T21" s="12">
        <v>480581.05000000005</v>
      </c>
      <c r="U21" s="11"/>
      <c r="V21" s="83">
        <v>1684.4469696969695</v>
      </c>
      <c r="W21" s="83">
        <v>1668.5517676767679</v>
      </c>
      <c r="X21" s="83">
        <v>1672.75</v>
      </c>
      <c r="Y21" s="83">
        <v>1667.6944444444443</v>
      </c>
      <c r="Z21" s="83">
        <v>1672.1944444444441</v>
      </c>
      <c r="AA21" s="83">
        <v>1670.8392255892254</v>
      </c>
      <c r="AB21" s="83">
        <v>1657.8827861952864</v>
      </c>
      <c r="AC21" s="83">
        <v>1703.1516968481851</v>
      </c>
      <c r="AD21" s="83">
        <v>1599.2366008477056</v>
      </c>
      <c r="AE21" s="83">
        <v>1654.8050487940382</v>
      </c>
      <c r="AF21" s="83">
        <v>1698.8335763281677</v>
      </c>
      <c r="AG21" s="83">
        <v>1674.2109884428933</v>
      </c>
      <c r="AH21" s="83">
        <v>1668.716462442344</v>
      </c>
      <c r="AK21" s="2">
        <v>1</v>
      </c>
      <c r="AL21" s="177">
        <v>1668.716462442344</v>
      </c>
    </row>
    <row r="22" spans="1:43" s="2" customFormat="1" ht="12" customHeight="1">
      <c r="A22" s="27" t="s">
        <v>66</v>
      </c>
      <c r="B22" s="27" t="s">
        <v>41</v>
      </c>
      <c r="C22" s="11">
        <v>2.82</v>
      </c>
      <c r="D22" s="11">
        <v>2.92</v>
      </c>
      <c r="E22" s="11">
        <v>2.9770176068990293</v>
      </c>
      <c r="F22" s="11">
        <v>2.9870176068990291</v>
      </c>
      <c r="G22" s="11"/>
      <c r="H22" s="12">
        <v>4644.54</v>
      </c>
      <c r="I22" s="12">
        <v>6164.09</v>
      </c>
      <c r="J22" s="12">
        <v>6996.48</v>
      </c>
      <c r="K22" s="12">
        <v>4362.4800000000005</v>
      </c>
      <c r="L22" s="12">
        <v>4701.2</v>
      </c>
      <c r="M22" s="12">
        <v>4632.04</v>
      </c>
      <c r="N22" s="12">
        <v>3457.28</v>
      </c>
      <c r="O22" s="12">
        <v>4006.2799999999997</v>
      </c>
      <c r="P22" s="143">
        <v>2850.4900000000002</v>
      </c>
      <c r="Q22" s="12">
        <v>4366.79</v>
      </c>
      <c r="R22" s="12">
        <v>4710.0200000000004</v>
      </c>
      <c r="S22" s="12">
        <v>3979.6899999999996</v>
      </c>
      <c r="T22" s="12">
        <v>54871.380000000005</v>
      </c>
      <c r="U22" s="11"/>
      <c r="V22" s="83"/>
      <c r="W22" s="83"/>
      <c r="X22" s="83"/>
      <c r="Y22" s="83"/>
      <c r="Z22" s="83"/>
      <c r="AA22" s="83"/>
      <c r="AB22" s="83"/>
      <c r="AC22" s="83"/>
      <c r="AD22" s="83"/>
      <c r="AE22" s="83"/>
      <c r="AF22" s="83"/>
      <c r="AG22" s="83"/>
      <c r="AH22" s="83"/>
    </row>
    <row r="23" spans="1:43" s="2" customFormat="1" ht="12" customHeight="1">
      <c r="A23" s="27" t="s">
        <v>67</v>
      </c>
      <c r="B23" s="27" t="s">
        <v>42</v>
      </c>
      <c r="C23" s="11">
        <v>1.73</v>
      </c>
      <c r="D23" s="11">
        <v>1.73</v>
      </c>
      <c r="E23" s="11">
        <v>1.7600000000000002</v>
      </c>
      <c r="F23" s="11">
        <v>1.7700000000000002</v>
      </c>
      <c r="G23" s="11"/>
      <c r="H23" s="12">
        <v>15.57</v>
      </c>
      <c r="I23" s="12">
        <v>6.92</v>
      </c>
      <c r="J23" s="12">
        <v>6.92</v>
      </c>
      <c r="K23" s="12">
        <v>0</v>
      </c>
      <c r="L23" s="12">
        <v>0</v>
      </c>
      <c r="M23" s="12">
        <v>0</v>
      </c>
      <c r="N23" s="12">
        <v>0</v>
      </c>
      <c r="O23" s="12">
        <v>0</v>
      </c>
      <c r="P23" s="12">
        <v>0</v>
      </c>
      <c r="Q23" s="12">
        <v>0</v>
      </c>
      <c r="R23" s="12">
        <v>3.54</v>
      </c>
      <c r="S23" s="12">
        <v>0</v>
      </c>
      <c r="T23" s="12">
        <v>32.950000000000003</v>
      </c>
      <c r="U23" s="11"/>
      <c r="V23" s="83"/>
      <c r="W23" s="83"/>
      <c r="X23" s="83"/>
      <c r="Y23" s="83"/>
      <c r="Z23" s="83"/>
      <c r="AA23" s="83"/>
      <c r="AB23" s="83"/>
      <c r="AC23" s="83"/>
      <c r="AD23" s="83"/>
      <c r="AE23" s="83"/>
      <c r="AF23" s="83"/>
      <c r="AG23" s="83"/>
      <c r="AH23" s="83"/>
    </row>
    <row r="24" spans="1:43" s="2" customFormat="1" ht="12" customHeight="1">
      <c r="A24" s="27" t="s">
        <v>74</v>
      </c>
      <c r="B24" s="27" t="s">
        <v>49</v>
      </c>
      <c r="C24" s="11">
        <v>17.21</v>
      </c>
      <c r="D24" s="11">
        <v>17.21</v>
      </c>
      <c r="E24" s="11">
        <v>17.549999999999997</v>
      </c>
      <c r="F24" s="11">
        <v>17.649999999999999</v>
      </c>
      <c r="G24" s="11"/>
      <c r="H24" s="12">
        <v>137.68</v>
      </c>
      <c r="I24" s="12">
        <v>17.21</v>
      </c>
      <c r="J24" s="12">
        <v>17.21</v>
      </c>
      <c r="K24" s="12">
        <v>0</v>
      </c>
      <c r="L24" s="12">
        <v>86.050000000000011</v>
      </c>
      <c r="M24" s="12">
        <v>120.47</v>
      </c>
      <c r="N24" s="12">
        <v>120.47</v>
      </c>
      <c r="O24" s="12">
        <v>157.94999999999999</v>
      </c>
      <c r="P24" s="12">
        <v>88.05</v>
      </c>
      <c r="Q24" s="12">
        <v>70.599999999999994</v>
      </c>
      <c r="R24" s="12">
        <v>123.55</v>
      </c>
      <c r="S24" s="12">
        <v>123.55000000000001</v>
      </c>
      <c r="T24" s="12">
        <v>1062.79</v>
      </c>
      <c r="U24" s="11"/>
      <c r="V24" s="20"/>
      <c r="W24" s="20"/>
      <c r="X24" s="20"/>
      <c r="Y24" s="20"/>
      <c r="Z24" s="20"/>
      <c r="AA24" s="20"/>
      <c r="AB24" s="20"/>
      <c r="AC24" s="20"/>
      <c r="AD24" s="20"/>
      <c r="AE24" s="20"/>
      <c r="AF24" s="20"/>
      <c r="AG24" s="20"/>
      <c r="AH24" s="20"/>
      <c r="AO24" s="97"/>
      <c r="AP24" s="92"/>
    </row>
    <row r="25" spans="1:43" s="2" customFormat="1" ht="12" customHeight="1">
      <c r="A25" s="27" t="s">
        <v>75</v>
      </c>
      <c r="B25" s="27" t="s">
        <v>50</v>
      </c>
      <c r="C25" s="11">
        <v>6.28</v>
      </c>
      <c r="D25" s="11">
        <v>6.28</v>
      </c>
      <c r="E25" s="11">
        <v>6.4</v>
      </c>
      <c r="F25" s="11">
        <v>6.44</v>
      </c>
      <c r="G25" s="11"/>
      <c r="H25" s="12">
        <v>119.32000000000001</v>
      </c>
      <c r="I25" s="12">
        <v>131.88</v>
      </c>
      <c r="J25" s="12">
        <v>81.64</v>
      </c>
      <c r="K25" s="12">
        <v>81.64</v>
      </c>
      <c r="L25" s="12">
        <v>119.32000000000001</v>
      </c>
      <c r="M25" s="12">
        <v>106.76</v>
      </c>
      <c r="N25" s="12">
        <v>125.6</v>
      </c>
      <c r="O25" s="12">
        <v>172.32</v>
      </c>
      <c r="P25" s="12">
        <v>76.959999999999994</v>
      </c>
      <c r="Q25" s="12">
        <v>92.77</v>
      </c>
      <c r="R25" s="12">
        <v>103.03999999999999</v>
      </c>
      <c r="S25" s="12">
        <v>96.6</v>
      </c>
      <c r="T25" s="12">
        <v>1307.8499999999999</v>
      </c>
      <c r="U25" s="11"/>
      <c r="V25" s="20"/>
      <c r="W25" s="20"/>
      <c r="X25" s="20"/>
      <c r="Y25" s="20"/>
      <c r="Z25" s="20"/>
      <c r="AA25" s="20"/>
      <c r="AB25" s="20"/>
      <c r="AC25" s="20"/>
      <c r="AD25" s="20"/>
      <c r="AE25" s="20"/>
      <c r="AF25" s="20"/>
      <c r="AG25" s="20"/>
      <c r="AH25" s="20"/>
      <c r="AP25" s="97"/>
      <c r="AQ25" s="92"/>
    </row>
    <row r="26" spans="1:43" s="2" customFormat="1" ht="12" customHeight="1">
      <c r="A26" s="27" t="s">
        <v>410</v>
      </c>
      <c r="B26" s="27" t="s">
        <v>411</v>
      </c>
      <c r="C26" s="11">
        <v>10.9</v>
      </c>
      <c r="D26" s="11">
        <v>10.9</v>
      </c>
      <c r="E26" s="11">
        <v>11.11</v>
      </c>
      <c r="F26" s="11">
        <v>11.179999999999998</v>
      </c>
      <c r="G26" s="11"/>
      <c r="H26" s="12">
        <v>1115.8699999999999</v>
      </c>
      <c r="I26" s="12">
        <v>639.86</v>
      </c>
      <c r="J26" s="12">
        <v>1118.6000000000001</v>
      </c>
      <c r="K26" s="12">
        <v>669.82999999999993</v>
      </c>
      <c r="L26" s="12">
        <v>1107.71</v>
      </c>
      <c r="M26" s="12">
        <v>648.04</v>
      </c>
      <c r="N26" s="12">
        <v>1123.26</v>
      </c>
      <c r="O26" s="12">
        <v>628.97</v>
      </c>
      <c r="P26" s="12">
        <v>1119.43</v>
      </c>
      <c r="Q26" s="12">
        <v>634.47</v>
      </c>
      <c r="R26" s="12">
        <v>1112.42</v>
      </c>
      <c r="S26" s="12">
        <v>621.89</v>
      </c>
      <c r="T26" s="12">
        <v>10540.35</v>
      </c>
      <c r="U26" s="11"/>
      <c r="V26" s="20"/>
      <c r="W26" s="20"/>
      <c r="X26" s="20"/>
      <c r="Y26" s="20"/>
      <c r="Z26" s="20"/>
      <c r="AA26" s="20"/>
      <c r="AB26" s="20"/>
      <c r="AC26" s="20"/>
      <c r="AD26" s="20"/>
      <c r="AE26" s="20"/>
      <c r="AF26" s="20"/>
      <c r="AG26" s="20"/>
      <c r="AH26" s="20"/>
      <c r="AP26" s="97"/>
      <c r="AQ26" s="92"/>
    </row>
    <row r="27" spans="1:43" s="2" customFormat="1" ht="12" customHeight="1">
      <c r="A27" s="27" t="s">
        <v>76</v>
      </c>
      <c r="B27" s="27" t="s">
        <v>51</v>
      </c>
      <c r="C27" s="11">
        <v>4.8099999999999996</v>
      </c>
      <c r="D27" s="11">
        <v>4.8099999999999996</v>
      </c>
      <c r="E27" s="11">
        <v>4.9000000000000004</v>
      </c>
      <c r="F27" s="11">
        <v>4.9300000000000006</v>
      </c>
      <c r="G27" s="11"/>
      <c r="H27" s="12">
        <v>14.43</v>
      </c>
      <c r="I27" s="12">
        <v>9.6199999999999992</v>
      </c>
      <c r="J27" s="12">
        <v>33.67</v>
      </c>
      <c r="K27" s="12">
        <v>-4.8099999999999996</v>
      </c>
      <c r="L27" s="12">
        <v>4.8099999999999996</v>
      </c>
      <c r="M27" s="12">
        <v>19.239999999999998</v>
      </c>
      <c r="N27" s="12">
        <v>4.8099999999999996</v>
      </c>
      <c r="O27" s="12">
        <v>0</v>
      </c>
      <c r="P27" s="12">
        <v>9.83</v>
      </c>
      <c r="Q27" s="12">
        <v>9.86</v>
      </c>
      <c r="R27" s="12">
        <v>14.799999999999999</v>
      </c>
      <c r="S27" s="12">
        <v>4.93</v>
      </c>
      <c r="T27" s="12">
        <v>121.19</v>
      </c>
      <c r="U27" s="11"/>
      <c r="V27" s="20"/>
      <c r="W27" s="20"/>
      <c r="X27" s="20"/>
      <c r="Y27" s="20"/>
      <c r="Z27" s="20"/>
      <c r="AA27" s="20"/>
      <c r="AB27" s="20"/>
      <c r="AC27" s="20"/>
      <c r="AD27" s="20"/>
      <c r="AE27" s="20"/>
      <c r="AF27" s="20"/>
      <c r="AG27" s="20"/>
      <c r="AH27" s="20"/>
      <c r="AP27" s="57"/>
      <c r="AQ27" s="92"/>
    </row>
    <row r="28" spans="1:43" s="2" customFormat="1" ht="12" customHeight="1">
      <c r="A28" s="27" t="s">
        <v>77</v>
      </c>
      <c r="B28" s="27" t="s">
        <v>52</v>
      </c>
      <c r="C28" s="11"/>
      <c r="D28" s="11"/>
      <c r="E28" s="11"/>
      <c r="F28" s="11"/>
      <c r="G28" s="11"/>
      <c r="H28" s="12">
        <v>0</v>
      </c>
      <c r="I28" s="12">
        <v>0</v>
      </c>
      <c r="J28" s="12">
        <v>0</v>
      </c>
      <c r="K28" s="12">
        <v>0</v>
      </c>
      <c r="L28" s="12">
        <v>0</v>
      </c>
      <c r="M28" s="12">
        <v>0</v>
      </c>
      <c r="N28" s="12">
        <v>0</v>
      </c>
      <c r="O28" s="12">
        <v>0</v>
      </c>
      <c r="P28" s="12">
        <v>0</v>
      </c>
      <c r="Q28" s="12">
        <v>0</v>
      </c>
      <c r="R28" s="12">
        <v>0</v>
      </c>
      <c r="S28" s="12">
        <v>0</v>
      </c>
      <c r="T28" s="12">
        <v>0</v>
      </c>
      <c r="U28" s="11"/>
      <c r="V28" s="20"/>
      <c r="W28" s="20"/>
      <c r="X28" s="20"/>
      <c r="Y28" s="20"/>
      <c r="Z28" s="20"/>
      <c r="AA28" s="20"/>
      <c r="AB28" s="20"/>
      <c r="AC28" s="20"/>
      <c r="AD28" s="20"/>
      <c r="AE28" s="20"/>
      <c r="AF28" s="20"/>
      <c r="AG28" s="20"/>
      <c r="AH28" s="20"/>
      <c r="AP28" s="57"/>
      <c r="AQ28" s="92"/>
    </row>
    <row r="29" spans="1:43" s="28" customFormat="1" ht="12" customHeight="1">
      <c r="A29" s="27" t="s">
        <v>328</v>
      </c>
      <c r="B29" s="27" t="s">
        <v>329</v>
      </c>
      <c r="C29" s="11"/>
      <c r="D29" s="11"/>
      <c r="E29" s="11"/>
      <c r="F29" s="11"/>
      <c r="G29" s="36"/>
      <c r="H29" s="12">
        <v>0</v>
      </c>
      <c r="I29" s="12">
        <v>0</v>
      </c>
      <c r="J29" s="12">
        <v>0</v>
      </c>
      <c r="K29" s="12">
        <v>0</v>
      </c>
      <c r="L29" s="12">
        <v>0</v>
      </c>
      <c r="M29" s="12">
        <v>0</v>
      </c>
      <c r="N29" s="12">
        <v>0</v>
      </c>
      <c r="O29" s="12">
        <v>0</v>
      </c>
      <c r="P29" s="12">
        <v>0</v>
      </c>
      <c r="Q29" s="12">
        <v>0</v>
      </c>
      <c r="R29" s="12">
        <v>0</v>
      </c>
      <c r="S29" s="12">
        <v>0</v>
      </c>
      <c r="T29" s="12">
        <v>0</v>
      </c>
      <c r="U29" s="36"/>
      <c r="V29" s="20"/>
      <c r="W29" s="20"/>
      <c r="X29" s="20"/>
      <c r="Y29" s="20"/>
      <c r="Z29" s="20"/>
      <c r="AA29" s="20"/>
      <c r="AB29" s="20"/>
      <c r="AC29" s="20"/>
      <c r="AD29" s="20"/>
      <c r="AE29" s="20"/>
      <c r="AF29" s="20"/>
      <c r="AG29" s="20"/>
      <c r="AH29" s="20"/>
      <c r="AP29" s="97"/>
      <c r="AQ29" s="92"/>
    </row>
    <row r="30" spans="1:43" s="2" customFormat="1" ht="12" customHeight="1" thickBot="1">
      <c r="A30" s="14"/>
      <c r="B30" s="14"/>
      <c r="C30" s="11"/>
      <c r="D30" s="11"/>
      <c r="E30" s="11"/>
      <c r="F30" s="11"/>
      <c r="G30" s="11"/>
      <c r="H30" s="12"/>
      <c r="I30" s="12"/>
      <c r="J30" s="12"/>
      <c r="K30" s="12"/>
      <c r="L30" s="12"/>
      <c r="M30" s="12"/>
      <c r="N30" s="12"/>
      <c r="O30" s="12"/>
      <c r="P30" s="12"/>
      <c r="Q30" s="12"/>
      <c r="R30" s="12"/>
      <c r="S30" s="12"/>
      <c r="T30" s="12"/>
      <c r="U30" s="11"/>
      <c r="V30" s="20"/>
      <c r="W30" s="20"/>
      <c r="X30" s="20"/>
      <c r="Y30" s="20"/>
      <c r="Z30" s="20"/>
      <c r="AA30" s="20"/>
      <c r="AB30" s="20"/>
      <c r="AC30" s="20"/>
      <c r="AD30" s="20"/>
      <c r="AE30" s="20"/>
      <c r="AF30" s="20"/>
      <c r="AG30" s="20"/>
      <c r="AH30" s="20"/>
    </row>
    <row r="31" spans="1:43" s="2" customFormat="1" ht="12" customHeight="1" thickBot="1">
      <c r="A31" s="7"/>
      <c r="B31" s="15" t="s">
        <v>7</v>
      </c>
      <c r="C31" s="11"/>
      <c r="D31" s="11"/>
      <c r="E31" s="11"/>
      <c r="F31" s="11"/>
      <c r="G31" s="11"/>
      <c r="H31" s="67">
        <v>66858.614999999991</v>
      </c>
      <c r="I31" s="67">
        <v>67486.160000000018</v>
      </c>
      <c r="J31" s="67">
        <v>68433.635000000009</v>
      </c>
      <c r="K31" s="67">
        <v>64949.865000000005</v>
      </c>
      <c r="L31" s="67">
        <v>65923.72</v>
      </c>
      <c r="M31" s="67">
        <v>65405.920000000006</v>
      </c>
      <c r="N31" s="67">
        <v>64408.920000000006</v>
      </c>
      <c r="O31" s="67">
        <v>63806.18</v>
      </c>
      <c r="P31" s="67">
        <v>66217.94</v>
      </c>
      <c r="Q31" s="67">
        <v>65808.989999999991</v>
      </c>
      <c r="R31" s="67">
        <v>67972.784999999989</v>
      </c>
      <c r="S31" s="67">
        <v>66148.219999999987</v>
      </c>
      <c r="T31" s="67">
        <v>793420.94999999984</v>
      </c>
      <c r="U31" s="11"/>
      <c r="V31" s="124"/>
      <c r="W31" s="124"/>
      <c r="X31" s="124"/>
      <c r="Y31" s="124"/>
      <c r="Z31" s="124"/>
      <c r="AA31" s="124"/>
      <c r="AB31" s="124"/>
      <c r="AC31" s="124"/>
      <c r="AD31" s="124"/>
      <c r="AE31" s="124"/>
      <c r="AF31" s="124"/>
      <c r="AG31" s="124"/>
      <c r="AH31" s="77">
        <v>2647.3179399692226</v>
      </c>
      <c r="AL31" s="77">
        <v>2181.8608982621372</v>
      </c>
      <c r="AN31" s="77">
        <v>0</v>
      </c>
      <c r="AP31" s="77">
        <v>0</v>
      </c>
    </row>
    <row r="32" spans="1:43" s="2" customFormat="1" ht="12" customHeight="1">
      <c r="A32" s="9"/>
      <c r="B32" s="17"/>
      <c r="C32" s="11"/>
      <c r="D32" s="11"/>
      <c r="E32" s="11"/>
      <c r="F32" s="11"/>
      <c r="G32" s="11"/>
      <c r="H32" s="96"/>
      <c r="I32" s="96"/>
      <c r="J32" s="96"/>
      <c r="K32" s="96"/>
      <c r="L32" s="96"/>
      <c r="M32" s="96"/>
      <c r="N32" s="96"/>
      <c r="O32" s="96"/>
      <c r="P32" s="96"/>
      <c r="Q32" s="96"/>
      <c r="R32" s="12"/>
      <c r="S32" s="12"/>
      <c r="T32" s="12"/>
      <c r="U32" s="11"/>
      <c r="V32" s="20"/>
      <c r="W32" s="20"/>
      <c r="X32" s="20"/>
      <c r="Y32" s="20"/>
      <c r="Z32" s="20"/>
      <c r="AA32" s="20"/>
      <c r="AB32" s="20"/>
      <c r="AC32" s="20"/>
      <c r="AD32" s="20"/>
      <c r="AE32" s="20"/>
      <c r="AF32" s="20"/>
      <c r="AG32" s="20"/>
      <c r="AH32" s="20"/>
    </row>
    <row r="33" spans="1:40" s="2" customFormat="1" ht="12" customHeight="1">
      <c r="A33" s="19"/>
      <c r="B33" s="20"/>
      <c r="C33" s="11"/>
      <c r="D33" s="11"/>
      <c r="E33" s="11"/>
      <c r="F33" s="11"/>
      <c r="G33" s="11"/>
      <c r="H33" s="12"/>
      <c r="I33" s="12"/>
      <c r="J33" s="12"/>
      <c r="K33" s="12"/>
      <c r="L33" s="12"/>
      <c r="M33" s="12"/>
      <c r="N33" s="12"/>
      <c r="O33" s="12"/>
      <c r="P33" s="12"/>
      <c r="Q33" s="12"/>
      <c r="R33" s="12"/>
      <c r="S33" s="12"/>
      <c r="T33" s="12"/>
      <c r="U33" s="11"/>
      <c r="V33" s="20"/>
      <c r="W33" s="20"/>
      <c r="X33" s="20"/>
      <c r="Y33" s="20"/>
      <c r="Z33" s="20"/>
      <c r="AA33" s="20"/>
      <c r="AB33" s="20"/>
      <c r="AC33" s="20"/>
      <c r="AD33" s="20"/>
      <c r="AE33" s="20"/>
      <c r="AF33" s="20"/>
      <c r="AG33" s="20"/>
      <c r="AH33" s="20"/>
    </row>
    <row r="34" spans="1:40" s="2" customFormat="1" ht="12" customHeight="1">
      <c r="A34" s="7"/>
      <c r="B34" s="15" t="s">
        <v>9</v>
      </c>
      <c r="C34" s="11"/>
      <c r="D34" s="11"/>
      <c r="E34" s="11"/>
      <c r="F34" s="11"/>
      <c r="G34" s="11"/>
      <c r="H34" s="67">
        <v>0</v>
      </c>
      <c r="I34" s="67">
        <v>0</v>
      </c>
      <c r="J34" s="67">
        <v>0</v>
      </c>
      <c r="K34" s="67">
        <v>0</v>
      </c>
      <c r="L34" s="67">
        <v>0</v>
      </c>
      <c r="M34" s="67">
        <v>0</v>
      </c>
      <c r="N34" s="67">
        <v>0</v>
      </c>
      <c r="O34" s="67">
        <v>0</v>
      </c>
      <c r="P34" s="67">
        <v>0</v>
      </c>
      <c r="Q34" s="67">
        <v>0</v>
      </c>
      <c r="R34" s="67">
        <v>0</v>
      </c>
      <c r="S34" s="67">
        <v>0</v>
      </c>
      <c r="T34" s="67">
        <v>0</v>
      </c>
      <c r="U34" s="11"/>
    </row>
    <row r="35" spans="1:40" s="2" customFormat="1" ht="12" customHeight="1">
      <c r="A35" s="7"/>
      <c r="B35" s="15"/>
      <c r="C35" s="11"/>
      <c r="D35" s="11"/>
      <c r="E35" s="11"/>
      <c r="F35" s="11"/>
      <c r="G35" s="11"/>
      <c r="H35" s="12"/>
      <c r="I35" s="12"/>
      <c r="J35" s="12"/>
      <c r="K35" s="12"/>
      <c r="L35" s="12"/>
      <c r="M35" s="12"/>
      <c r="N35" s="12"/>
      <c r="O35" s="12"/>
      <c r="P35" s="12"/>
      <c r="Q35" s="12"/>
      <c r="R35" s="12"/>
      <c r="S35" s="12"/>
      <c r="T35" s="12"/>
      <c r="U35" s="11"/>
      <c r="V35" s="20"/>
      <c r="W35" s="20"/>
      <c r="X35" s="20"/>
      <c r="Y35" s="20"/>
      <c r="Z35" s="20"/>
      <c r="AA35" s="20"/>
      <c r="AB35" s="20"/>
      <c r="AC35" s="20"/>
      <c r="AD35" s="20"/>
      <c r="AE35" s="20"/>
      <c r="AF35" s="20"/>
      <c r="AG35" s="20"/>
      <c r="AH35" s="20"/>
    </row>
    <row r="36" spans="1:40" s="2" customFormat="1" ht="12" customHeight="1">
      <c r="A36" s="21" t="s">
        <v>10</v>
      </c>
      <c r="B36" s="21" t="s">
        <v>10</v>
      </c>
      <c r="C36" s="11"/>
      <c r="D36" s="11"/>
      <c r="E36" s="11"/>
      <c r="F36" s="11"/>
      <c r="G36" s="11"/>
      <c r="H36" s="12"/>
      <c r="I36" s="12"/>
      <c r="J36" s="12"/>
      <c r="K36" s="12"/>
      <c r="L36" s="12"/>
      <c r="M36" s="12"/>
      <c r="N36" s="12"/>
      <c r="O36" s="12"/>
      <c r="P36" s="12"/>
      <c r="Q36" s="12"/>
      <c r="R36" s="12"/>
      <c r="S36" s="12"/>
      <c r="T36" s="12"/>
      <c r="U36" s="11"/>
    </row>
    <row r="37" spans="1:40" s="2" customFormat="1" ht="12" customHeight="1">
      <c r="A37" s="27" t="s">
        <v>81</v>
      </c>
      <c r="B37" s="27" t="s">
        <v>82</v>
      </c>
      <c r="C37" s="11"/>
      <c r="D37" s="11"/>
      <c r="E37" s="11"/>
      <c r="F37" s="11"/>
      <c r="G37" s="18"/>
      <c r="H37" s="12">
        <v>0</v>
      </c>
      <c r="I37" s="12">
        <v>0</v>
      </c>
      <c r="J37" s="12">
        <v>0</v>
      </c>
      <c r="K37" s="12">
        <v>0</v>
      </c>
      <c r="L37" s="12">
        <v>0</v>
      </c>
      <c r="M37" s="12">
        <v>0</v>
      </c>
      <c r="N37" s="12">
        <v>0</v>
      </c>
      <c r="O37" s="12">
        <v>0</v>
      </c>
      <c r="P37" s="12">
        <v>0</v>
      </c>
      <c r="Q37" s="12">
        <v>0</v>
      </c>
      <c r="R37" s="12">
        <v>0</v>
      </c>
      <c r="S37" s="12">
        <v>0</v>
      </c>
      <c r="T37" s="12">
        <v>0</v>
      </c>
      <c r="U37" s="18"/>
      <c r="V37" s="20"/>
      <c r="W37" s="20"/>
      <c r="X37" s="20"/>
      <c r="Y37" s="20"/>
      <c r="Z37" s="20"/>
      <c r="AA37" s="20"/>
      <c r="AB37" s="20"/>
      <c r="AC37" s="20"/>
      <c r="AD37" s="20"/>
      <c r="AE37" s="20"/>
      <c r="AF37" s="20"/>
      <c r="AG37" s="20"/>
      <c r="AH37" s="20"/>
    </row>
    <row r="38" spans="1:40" s="2" customFormat="1" ht="12" customHeight="1">
      <c r="A38" s="20"/>
      <c r="B38" s="20"/>
      <c r="C38" s="11"/>
      <c r="D38" s="11"/>
      <c r="E38" s="11"/>
      <c r="F38" s="11"/>
      <c r="G38" s="18"/>
      <c r="H38" s="12"/>
      <c r="I38" s="12"/>
      <c r="J38" s="12"/>
      <c r="K38" s="12"/>
      <c r="L38" s="12"/>
      <c r="M38" s="12"/>
      <c r="N38" s="12"/>
      <c r="O38" s="12"/>
      <c r="P38" s="12"/>
      <c r="Q38" s="12"/>
      <c r="R38" s="12"/>
      <c r="S38" s="12"/>
      <c r="T38" s="12"/>
      <c r="U38" s="18"/>
      <c r="V38" s="20"/>
      <c r="W38" s="20"/>
      <c r="X38" s="20"/>
      <c r="Y38" s="20"/>
      <c r="Z38" s="20"/>
      <c r="AA38" s="20"/>
      <c r="AB38" s="20"/>
      <c r="AC38" s="20"/>
      <c r="AD38" s="20"/>
      <c r="AE38" s="20"/>
      <c r="AF38" s="20"/>
      <c r="AG38" s="20"/>
      <c r="AH38" s="20"/>
    </row>
    <row r="39" spans="1:40" s="2" customFormat="1" ht="12" customHeight="1">
      <c r="A39" s="7"/>
      <c r="B39" s="15" t="s">
        <v>11</v>
      </c>
      <c r="C39" s="11"/>
      <c r="D39" s="11"/>
      <c r="E39" s="11"/>
      <c r="F39" s="11"/>
      <c r="G39" s="22"/>
      <c r="H39" s="67">
        <v>0</v>
      </c>
      <c r="I39" s="67">
        <v>0</v>
      </c>
      <c r="J39" s="67">
        <v>0</v>
      </c>
      <c r="K39" s="67">
        <v>0</v>
      </c>
      <c r="L39" s="67">
        <v>0</v>
      </c>
      <c r="M39" s="67">
        <v>0</v>
      </c>
      <c r="N39" s="67">
        <v>0</v>
      </c>
      <c r="O39" s="67">
        <v>0</v>
      </c>
      <c r="P39" s="67">
        <v>0</v>
      </c>
      <c r="Q39" s="67">
        <v>0</v>
      </c>
      <c r="R39" s="67">
        <v>0</v>
      </c>
      <c r="S39" s="67">
        <v>0</v>
      </c>
      <c r="T39" s="67">
        <v>0</v>
      </c>
      <c r="U39" s="22"/>
      <c r="V39" s="20"/>
      <c r="W39" s="20"/>
      <c r="X39" s="20"/>
      <c r="Y39" s="20"/>
      <c r="Z39" s="20"/>
      <c r="AA39" s="20"/>
      <c r="AB39" s="20"/>
      <c r="AC39" s="20"/>
      <c r="AD39" s="20"/>
      <c r="AE39" s="20"/>
      <c r="AF39" s="20"/>
      <c r="AG39" s="20"/>
      <c r="AH39" s="20"/>
    </row>
    <row r="40" spans="1:40" s="2" customFormat="1" ht="12" customHeight="1">
      <c r="A40" s="7"/>
      <c r="B40" s="7"/>
      <c r="C40" s="11"/>
      <c r="D40" s="11"/>
      <c r="E40" s="11"/>
      <c r="F40" s="11"/>
      <c r="G40" s="11"/>
      <c r="H40" s="12"/>
      <c r="I40" s="12"/>
      <c r="J40" s="12"/>
      <c r="K40" s="12"/>
      <c r="L40" s="12"/>
      <c r="M40" s="12"/>
      <c r="N40" s="12"/>
      <c r="O40" s="12"/>
      <c r="P40" s="12"/>
      <c r="Q40" s="12"/>
      <c r="R40" s="12"/>
      <c r="S40" s="12"/>
      <c r="T40" s="12"/>
      <c r="U40" s="11"/>
      <c r="V40" s="20"/>
      <c r="W40" s="20"/>
      <c r="X40" s="20"/>
      <c r="Y40" s="20"/>
      <c r="Z40" s="20"/>
      <c r="AA40" s="20"/>
      <c r="AB40" s="20"/>
      <c r="AC40" s="20"/>
      <c r="AD40" s="20"/>
      <c r="AE40" s="20"/>
      <c r="AF40" s="20"/>
      <c r="AG40" s="20"/>
      <c r="AH40" s="20"/>
    </row>
    <row r="41" spans="1:40" ht="12" customHeight="1">
      <c r="A41" s="9" t="s">
        <v>12</v>
      </c>
      <c r="B41" s="9" t="s">
        <v>12</v>
      </c>
      <c r="E41" s="11"/>
      <c r="F41" s="11"/>
    </row>
    <row r="42" spans="1:40" ht="12" customHeight="1">
      <c r="A42" s="9"/>
      <c r="B42" s="9"/>
      <c r="E42" s="11"/>
      <c r="F42" s="11"/>
    </row>
    <row r="43" spans="1:40" s="2" customFormat="1" ht="12" customHeight="1">
      <c r="A43" s="10" t="s">
        <v>13</v>
      </c>
      <c r="B43" s="10" t="s">
        <v>13</v>
      </c>
      <c r="C43" s="11"/>
      <c r="D43" s="11"/>
      <c r="E43" s="11"/>
      <c r="F43" s="11"/>
      <c r="G43" s="11"/>
      <c r="H43" s="12"/>
      <c r="I43" s="12"/>
      <c r="J43" s="12"/>
      <c r="K43" s="12"/>
      <c r="L43" s="12"/>
      <c r="M43" s="12"/>
      <c r="N43" s="12"/>
      <c r="O43" s="12"/>
      <c r="P43" s="12"/>
      <c r="Q43" s="12"/>
      <c r="R43" s="12"/>
      <c r="S43" s="12"/>
      <c r="T43" s="12"/>
      <c r="U43" s="11"/>
      <c r="V43" s="20"/>
      <c r="W43" s="20"/>
      <c r="X43" s="20"/>
      <c r="Y43" s="20"/>
      <c r="Z43" s="20"/>
      <c r="AA43" s="20"/>
      <c r="AB43" s="20"/>
      <c r="AC43" s="20"/>
      <c r="AD43" s="20"/>
      <c r="AE43" s="20"/>
      <c r="AF43" s="20"/>
      <c r="AG43" s="20"/>
      <c r="AH43" s="20"/>
    </row>
    <row r="44" spans="1:40" s="2" customFormat="1" ht="12" customHeight="1">
      <c r="A44" s="27" t="s">
        <v>86</v>
      </c>
      <c r="B44" s="27" t="s">
        <v>138</v>
      </c>
      <c r="C44" s="11">
        <v>79.72</v>
      </c>
      <c r="D44" s="11">
        <v>83.25</v>
      </c>
      <c r="E44" s="11">
        <v>84.89155680224404</v>
      </c>
      <c r="F44" s="11">
        <v>85.361556802244039</v>
      </c>
      <c r="G44" s="11"/>
      <c r="H44" s="12">
        <v>46365.47</v>
      </c>
      <c r="I44" s="12">
        <v>46411.83</v>
      </c>
      <c r="J44" s="12">
        <v>46619.98</v>
      </c>
      <c r="K44" s="12">
        <v>47036.24</v>
      </c>
      <c r="L44" s="12">
        <v>46339.1</v>
      </c>
      <c r="M44" s="12">
        <v>45954.01</v>
      </c>
      <c r="N44" s="12">
        <v>45579.39</v>
      </c>
      <c r="O44" s="12">
        <v>46855.99</v>
      </c>
      <c r="P44" s="12">
        <v>47052.71</v>
      </c>
      <c r="Q44" s="12">
        <v>46862.64</v>
      </c>
      <c r="R44" s="12">
        <v>47545.52</v>
      </c>
      <c r="S44" s="12">
        <v>48057.68</v>
      </c>
      <c r="T44" s="12">
        <v>560680.56000000006</v>
      </c>
      <c r="U44" s="11"/>
      <c r="V44" s="83">
        <v>556.94258258258265</v>
      </c>
      <c r="W44" s="83">
        <v>557.49945945945944</v>
      </c>
      <c r="X44" s="83">
        <v>559.99975975975985</v>
      </c>
      <c r="Y44" s="83">
        <v>564.99987987987981</v>
      </c>
      <c r="Z44" s="83">
        <v>556.62582582582581</v>
      </c>
      <c r="AA44" s="83">
        <v>552.00012012012019</v>
      </c>
      <c r="AB44" s="83">
        <v>547.50018018018022</v>
      </c>
      <c r="AC44" s="83">
        <v>551.95112170167431</v>
      </c>
      <c r="AD44" s="83">
        <v>551.21663384146541</v>
      </c>
      <c r="AE44" s="83">
        <v>548.98998747839198</v>
      </c>
      <c r="AF44" s="83">
        <v>556.9898415764377</v>
      </c>
      <c r="AG44" s="83">
        <v>562.98973214997216</v>
      </c>
      <c r="AH44" s="122">
        <v>555.64209371297909</v>
      </c>
      <c r="AI44" s="98"/>
      <c r="AK44" s="97"/>
      <c r="AM44" s="2">
        <v>1</v>
      </c>
      <c r="AN44" s="177">
        <v>555.64209371297909</v>
      </c>
    </row>
    <row r="45" spans="1:40" s="2" customFormat="1" ht="12" customHeight="1">
      <c r="A45" s="27" t="s">
        <v>83</v>
      </c>
      <c r="B45" s="27" t="s">
        <v>346</v>
      </c>
      <c r="C45" s="11">
        <v>79.72</v>
      </c>
      <c r="D45" s="11">
        <v>83.25</v>
      </c>
      <c r="E45" s="11">
        <v>84.89</v>
      </c>
      <c r="F45" s="11">
        <v>85.36</v>
      </c>
      <c r="G45" s="11"/>
      <c r="H45" s="12">
        <v>0</v>
      </c>
      <c r="I45" s="12">
        <v>0</v>
      </c>
      <c r="J45" s="12">
        <v>0</v>
      </c>
      <c r="K45" s="12">
        <v>0</v>
      </c>
      <c r="L45" s="12">
        <v>0</v>
      </c>
      <c r="M45" s="12">
        <v>0</v>
      </c>
      <c r="N45" s="12">
        <v>0</v>
      </c>
      <c r="O45" s="12">
        <v>0</v>
      </c>
      <c r="P45" s="12">
        <v>38.85</v>
      </c>
      <c r="Q45" s="12">
        <v>93.21</v>
      </c>
      <c r="R45" s="12">
        <v>93.21</v>
      </c>
      <c r="S45" s="12">
        <v>0</v>
      </c>
      <c r="T45" s="12">
        <v>225.26999999999998</v>
      </c>
      <c r="U45" s="11"/>
      <c r="V45" s="83">
        <v>0</v>
      </c>
      <c r="W45" s="83">
        <v>0</v>
      </c>
      <c r="X45" s="83">
        <v>0</v>
      </c>
      <c r="Y45" s="83">
        <v>0</v>
      </c>
      <c r="Z45" s="83">
        <v>0</v>
      </c>
      <c r="AA45" s="83">
        <v>0</v>
      </c>
      <c r="AB45" s="83">
        <v>0</v>
      </c>
      <c r="AC45" s="83">
        <v>0</v>
      </c>
      <c r="AD45" s="83">
        <v>0.4551312089971884</v>
      </c>
      <c r="AE45" s="83">
        <v>1.0919634489222116</v>
      </c>
      <c r="AF45" s="83">
        <v>1.0919634489222116</v>
      </c>
      <c r="AG45" s="83">
        <v>0</v>
      </c>
      <c r="AH45" s="122">
        <v>0.21992150890346762</v>
      </c>
      <c r="AI45" s="98"/>
      <c r="AK45" s="97"/>
      <c r="AM45" s="2">
        <v>1</v>
      </c>
      <c r="AN45" s="177">
        <v>0.21992150890346762</v>
      </c>
    </row>
    <row r="46" spans="1:40" s="2" customFormat="1" ht="12" customHeight="1">
      <c r="A46" s="27" t="s">
        <v>87</v>
      </c>
      <c r="B46" s="27" t="s">
        <v>139</v>
      </c>
      <c r="C46" s="11">
        <v>159.38999999999999</v>
      </c>
      <c r="D46" s="11">
        <v>166.45</v>
      </c>
      <c r="E46" s="11">
        <v>169.73179420635475</v>
      </c>
      <c r="F46" s="11">
        <v>170.67179420635475</v>
      </c>
      <c r="G46" s="11"/>
      <c r="H46" s="12">
        <v>665.8</v>
      </c>
      <c r="I46" s="12">
        <v>665.8</v>
      </c>
      <c r="J46" s="12">
        <v>665.8</v>
      </c>
      <c r="K46" s="12">
        <v>665.8</v>
      </c>
      <c r="L46" s="12">
        <v>665.8</v>
      </c>
      <c r="M46" s="12">
        <v>665.8</v>
      </c>
      <c r="N46" s="12">
        <v>665.8</v>
      </c>
      <c r="O46" s="12">
        <v>678.92</v>
      </c>
      <c r="P46" s="12">
        <v>682.68</v>
      </c>
      <c r="Q46" s="12">
        <v>682.68</v>
      </c>
      <c r="R46" s="12">
        <v>682.68</v>
      </c>
      <c r="S46" s="12">
        <v>682.68</v>
      </c>
      <c r="T46" s="12">
        <v>8070.2400000000016</v>
      </c>
      <c r="U46" s="11"/>
      <c r="V46" s="83">
        <v>4</v>
      </c>
      <c r="W46" s="83">
        <v>4</v>
      </c>
      <c r="X46" s="83">
        <v>4</v>
      </c>
      <c r="Y46" s="83">
        <v>4</v>
      </c>
      <c r="Z46" s="83">
        <v>4</v>
      </c>
      <c r="AA46" s="83">
        <v>4</v>
      </c>
      <c r="AB46" s="83">
        <v>4</v>
      </c>
      <c r="AC46" s="83">
        <v>3.9999577166702762</v>
      </c>
      <c r="AD46" s="83">
        <v>3.9999579495519315</v>
      </c>
      <c r="AE46" s="83">
        <v>3.9999579495519315</v>
      </c>
      <c r="AF46" s="83">
        <v>3.9999579495519315</v>
      </c>
      <c r="AG46" s="83">
        <v>3.9999579495519315</v>
      </c>
      <c r="AH46" s="83">
        <v>3.9999824595731677</v>
      </c>
      <c r="AI46" s="98"/>
      <c r="AK46" s="97"/>
      <c r="AM46" s="2">
        <v>1</v>
      </c>
      <c r="AN46" s="177">
        <v>3.9999824595731677</v>
      </c>
    </row>
    <row r="47" spans="1:40" s="2" customFormat="1" ht="12" customHeight="1">
      <c r="A47" s="27" t="s">
        <v>88</v>
      </c>
      <c r="B47" s="27" t="s">
        <v>140</v>
      </c>
      <c r="C47" s="11">
        <v>239.1</v>
      </c>
      <c r="D47" s="11">
        <v>249.69</v>
      </c>
      <c r="E47" s="11">
        <v>254.6110408678575</v>
      </c>
      <c r="F47" s="11">
        <v>256.0110408678575</v>
      </c>
      <c r="G47" s="11"/>
      <c r="H47" s="12">
        <v>249.69</v>
      </c>
      <c r="I47" s="12">
        <v>249.69</v>
      </c>
      <c r="J47" s="12">
        <v>249.69</v>
      </c>
      <c r="K47" s="12">
        <v>249.69</v>
      </c>
      <c r="L47" s="12">
        <v>249.69</v>
      </c>
      <c r="M47" s="12">
        <v>249.69</v>
      </c>
      <c r="N47" s="12">
        <v>249.69</v>
      </c>
      <c r="O47" s="12">
        <v>254.61</v>
      </c>
      <c r="P47" s="12">
        <v>256.01</v>
      </c>
      <c r="Q47" s="12">
        <v>256.01</v>
      </c>
      <c r="R47" s="12">
        <v>256.01</v>
      </c>
      <c r="S47" s="12">
        <v>256.01</v>
      </c>
      <c r="T47" s="12">
        <v>3026.4800000000005</v>
      </c>
      <c r="U47" s="11"/>
      <c r="V47" s="83">
        <v>1</v>
      </c>
      <c r="W47" s="83">
        <v>1</v>
      </c>
      <c r="X47" s="83">
        <v>1</v>
      </c>
      <c r="Y47" s="83">
        <v>1</v>
      </c>
      <c r="Z47" s="83">
        <v>1</v>
      </c>
      <c r="AA47" s="83">
        <v>1</v>
      </c>
      <c r="AB47" s="83">
        <v>1</v>
      </c>
      <c r="AC47" s="83">
        <v>0.99999591192960868</v>
      </c>
      <c r="AD47" s="83">
        <v>0.99999593428527933</v>
      </c>
      <c r="AE47" s="83">
        <v>0.99999593428527933</v>
      </c>
      <c r="AF47" s="83">
        <v>0.99999593428527933</v>
      </c>
      <c r="AG47" s="83">
        <v>0.99999593428527933</v>
      </c>
      <c r="AH47" s="83">
        <v>0.99999830408922696</v>
      </c>
      <c r="AI47" s="98"/>
      <c r="AK47" s="97"/>
      <c r="AM47" s="2">
        <v>1</v>
      </c>
      <c r="AN47" s="177">
        <v>0.99999830408922696</v>
      </c>
    </row>
    <row r="48" spans="1:40" s="2" customFormat="1" ht="12" customHeight="1">
      <c r="A48" s="27" t="s">
        <v>256</v>
      </c>
      <c r="B48" s="27" t="s">
        <v>260</v>
      </c>
      <c r="C48" s="11">
        <v>90.25</v>
      </c>
      <c r="D48" s="11">
        <v>94.85</v>
      </c>
      <c r="E48" s="11">
        <v>96.720198659051405</v>
      </c>
      <c r="F48" s="11">
        <v>97.250198659051406</v>
      </c>
      <c r="G48" s="11"/>
      <c r="H48" s="12">
        <v>17452.400000000001</v>
      </c>
      <c r="I48" s="12">
        <v>17452.400000000001</v>
      </c>
      <c r="J48" s="12">
        <v>17262.689999999999</v>
      </c>
      <c r="K48" s="12">
        <v>17286.41</v>
      </c>
      <c r="L48" s="12">
        <v>17310.14</v>
      </c>
      <c r="M48" s="12">
        <v>17310.13</v>
      </c>
      <c r="N48" s="12">
        <v>17262.7</v>
      </c>
      <c r="O48" s="12">
        <v>17384.02</v>
      </c>
      <c r="P48" s="12">
        <v>17236.37</v>
      </c>
      <c r="Q48" s="12">
        <v>17213.25</v>
      </c>
      <c r="R48" s="12">
        <v>16945.82</v>
      </c>
      <c r="S48" s="12">
        <v>16727</v>
      </c>
      <c r="T48" s="12">
        <v>206843.33000000002</v>
      </c>
      <c r="U48" s="11"/>
      <c r="V48" s="83">
        <v>184.00000000000003</v>
      </c>
      <c r="W48" s="83">
        <v>184.00000000000003</v>
      </c>
      <c r="X48" s="83">
        <v>181.99989457037427</v>
      </c>
      <c r="Y48" s="83">
        <v>182.24997364259357</v>
      </c>
      <c r="Z48" s="83">
        <v>182.50015814443859</v>
      </c>
      <c r="AA48" s="83">
        <v>182.50005271481288</v>
      </c>
      <c r="AB48" s="83">
        <v>182.00000000000003</v>
      </c>
      <c r="AC48" s="83">
        <v>179.73515605856485</v>
      </c>
      <c r="AD48" s="83">
        <v>177.23737573461247</v>
      </c>
      <c r="AE48" s="83">
        <v>176.99963843105121</v>
      </c>
      <c r="AF48" s="83">
        <v>174.24972116931295</v>
      </c>
      <c r="AG48" s="83">
        <v>171.99964864486333</v>
      </c>
      <c r="AH48" s="83">
        <v>179.95596825921868</v>
      </c>
      <c r="AI48" s="98"/>
      <c r="AK48" s="97"/>
      <c r="AM48" s="2">
        <v>1</v>
      </c>
      <c r="AN48" s="177">
        <v>179.95596825921868</v>
      </c>
    </row>
    <row r="49" spans="1:47" s="2" customFormat="1" ht="12" customHeight="1">
      <c r="A49" s="27" t="s">
        <v>257</v>
      </c>
      <c r="B49" s="27" t="s">
        <v>261</v>
      </c>
      <c r="C49" s="11">
        <v>180.54</v>
      </c>
      <c r="D49" s="11">
        <v>189.71</v>
      </c>
      <c r="E49" s="11">
        <v>193.4491680960549</v>
      </c>
      <c r="F49" s="11">
        <v>194.5191680960549</v>
      </c>
      <c r="G49" s="11"/>
      <c r="H49" s="12">
        <v>1517.68</v>
      </c>
      <c r="I49" s="12">
        <v>1517.68</v>
      </c>
      <c r="J49" s="12">
        <v>1517.68</v>
      </c>
      <c r="K49" s="12">
        <v>1517.68</v>
      </c>
      <c r="L49" s="12">
        <v>1517.68</v>
      </c>
      <c r="M49" s="12">
        <v>1517.68</v>
      </c>
      <c r="N49" s="12">
        <v>1517.68</v>
      </c>
      <c r="O49" s="12">
        <v>1547.6</v>
      </c>
      <c r="P49" s="12">
        <v>1556.16</v>
      </c>
      <c r="Q49" s="12">
        <v>1556.16</v>
      </c>
      <c r="R49" s="12">
        <v>1556.16</v>
      </c>
      <c r="S49" s="12">
        <v>1556.16</v>
      </c>
      <c r="T49" s="12">
        <v>18396</v>
      </c>
      <c r="U49" s="11"/>
      <c r="V49" s="83">
        <v>8</v>
      </c>
      <c r="W49" s="83">
        <v>8</v>
      </c>
      <c r="X49" s="83">
        <v>8</v>
      </c>
      <c r="Y49" s="83">
        <v>8</v>
      </c>
      <c r="Z49" s="83">
        <v>8</v>
      </c>
      <c r="AA49" s="83">
        <v>8</v>
      </c>
      <c r="AB49" s="83">
        <v>8</v>
      </c>
      <c r="AC49" s="83">
        <v>8.000034402999125</v>
      </c>
      <c r="AD49" s="83">
        <v>8.0000342137570613</v>
      </c>
      <c r="AE49" s="83">
        <v>8.0000342137570613</v>
      </c>
      <c r="AF49" s="83">
        <v>8.0000342137570613</v>
      </c>
      <c r="AG49" s="83">
        <v>8.0000342137570613</v>
      </c>
      <c r="AH49" s="83">
        <v>8.0000142715022804</v>
      </c>
      <c r="AI49" s="98"/>
      <c r="AK49" s="97"/>
      <c r="AM49" s="2">
        <v>1</v>
      </c>
      <c r="AN49" s="177">
        <v>8.0000142715022804</v>
      </c>
    </row>
    <row r="50" spans="1:47" s="2" customFormat="1" ht="12" customHeight="1">
      <c r="A50" s="27" t="s">
        <v>258</v>
      </c>
      <c r="B50" s="27" t="s">
        <v>262</v>
      </c>
      <c r="C50" s="11">
        <v>270.77999999999997</v>
      </c>
      <c r="D50" s="11">
        <v>284.55</v>
      </c>
      <c r="E50" s="11">
        <v>290.15936793240689</v>
      </c>
      <c r="F50" s="11">
        <v>291.75936793240686</v>
      </c>
      <c r="G50" s="11"/>
      <c r="H50" s="12">
        <v>853.65</v>
      </c>
      <c r="I50" s="12">
        <v>853.65</v>
      </c>
      <c r="J50" s="12">
        <v>853.65</v>
      </c>
      <c r="K50" s="12">
        <v>853.65</v>
      </c>
      <c r="L50" s="12">
        <v>853.65</v>
      </c>
      <c r="M50" s="12">
        <v>853.65</v>
      </c>
      <c r="N50" s="12">
        <v>853.65</v>
      </c>
      <c r="O50" s="12">
        <v>870.48</v>
      </c>
      <c r="P50" s="12">
        <v>875.28</v>
      </c>
      <c r="Q50" s="12">
        <v>875.28</v>
      </c>
      <c r="R50" s="12">
        <v>875.28</v>
      </c>
      <c r="S50" s="12">
        <v>875.28</v>
      </c>
      <c r="T50" s="12">
        <v>10347.15</v>
      </c>
      <c r="U50" s="11"/>
      <c r="V50" s="83">
        <v>3</v>
      </c>
      <c r="W50" s="83">
        <v>3</v>
      </c>
      <c r="X50" s="83">
        <v>3</v>
      </c>
      <c r="Y50" s="83">
        <v>3</v>
      </c>
      <c r="Z50" s="83">
        <v>3</v>
      </c>
      <c r="AA50" s="83">
        <v>3</v>
      </c>
      <c r="AB50" s="83">
        <v>3</v>
      </c>
      <c r="AC50" s="83">
        <v>3.0000065350389784</v>
      </c>
      <c r="AD50" s="83">
        <v>3.000006499201012</v>
      </c>
      <c r="AE50" s="83">
        <v>3.000006499201012</v>
      </c>
      <c r="AF50" s="83">
        <v>3.000006499201012</v>
      </c>
      <c r="AG50" s="83">
        <v>3.000006499201012</v>
      </c>
      <c r="AH50" s="83">
        <v>3.0000027109869194</v>
      </c>
      <c r="AI50" s="98"/>
      <c r="AK50" s="97"/>
      <c r="AM50" s="2">
        <v>1</v>
      </c>
      <c r="AN50" s="177">
        <v>3.0000027109869194</v>
      </c>
    </row>
    <row r="51" spans="1:47" s="2" customFormat="1" ht="12" customHeight="1">
      <c r="A51" s="27" t="s">
        <v>111</v>
      </c>
      <c r="B51" s="27" t="s">
        <v>163</v>
      </c>
      <c r="C51" s="11">
        <v>24.24</v>
      </c>
      <c r="D51" s="11">
        <v>24.72</v>
      </c>
      <c r="E51" s="11">
        <v>25.207834151210179</v>
      </c>
      <c r="F51" s="11">
        <v>25.347834151210179</v>
      </c>
      <c r="G51" s="11"/>
      <c r="H51" s="12">
        <v>49.44</v>
      </c>
      <c r="I51" s="12">
        <v>49.44</v>
      </c>
      <c r="J51" s="12">
        <v>49.44</v>
      </c>
      <c r="K51" s="12">
        <v>49.44</v>
      </c>
      <c r="L51" s="12">
        <v>49.44</v>
      </c>
      <c r="M51" s="12">
        <v>49.44</v>
      </c>
      <c r="N51" s="12">
        <v>49.44</v>
      </c>
      <c r="O51" s="12">
        <v>50.42</v>
      </c>
      <c r="P51" s="12">
        <v>50.7</v>
      </c>
      <c r="Q51" s="12">
        <v>50.7</v>
      </c>
      <c r="R51" s="12">
        <v>50.7</v>
      </c>
      <c r="S51" s="12">
        <v>50.7</v>
      </c>
      <c r="T51" s="12">
        <v>599.30000000000007</v>
      </c>
      <c r="U51" s="11"/>
      <c r="V51" s="83">
        <v>2</v>
      </c>
      <c r="W51" s="83">
        <v>2</v>
      </c>
      <c r="X51" s="83">
        <v>2</v>
      </c>
      <c r="Y51" s="83">
        <v>2</v>
      </c>
      <c r="Z51" s="83">
        <v>2</v>
      </c>
      <c r="AA51" s="83">
        <v>2</v>
      </c>
      <c r="AB51" s="83">
        <v>2</v>
      </c>
      <c r="AC51" s="83">
        <v>2.0001718393398522</v>
      </c>
      <c r="AD51" s="83">
        <v>2.0001708902446578</v>
      </c>
      <c r="AE51" s="83">
        <v>2.0001708902446578</v>
      </c>
      <c r="AF51" s="83">
        <v>2.0001708902446578</v>
      </c>
      <c r="AG51" s="83">
        <v>2.0001708902446578</v>
      </c>
      <c r="AH51" s="83">
        <v>2.0000712833598735</v>
      </c>
      <c r="AI51" s="98"/>
      <c r="AK51" s="97"/>
    </row>
    <row r="52" spans="1:47" s="2" customFormat="1" ht="12" customHeight="1">
      <c r="A52" s="27" t="s">
        <v>112</v>
      </c>
      <c r="B52" s="27" t="s">
        <v>164</v>
      </c>
      <c r="C52" s="11">
        <v>24.63</v>
      </c>
      <c r="D52" s="11">
        <v>25.46</v>
      </c>
      <c r="E52" s="11">
        <v>25.961709222482632</v>
      </c>
      <c r="F52" s="11">
        <v>26.101709222482633</v>
      </c>
      <c r="G52" s="11"/>
      <c r="H52" s="12">
        <v>50.92</v>
      </c>
      <c r="I52" s="12">
        <v>50.92</v>
      </c>
      <c r="J52" s="12">
        <v>50.92</v>
      </c>
      <c r="K52" s="12">
        <v>50.92</v>
      </c>
      <c r="L52" s="12">
        <v>50.92</v>
      </c>
      <c r="M52" s="12">
        <v>50.92</v>
      </c>
      <c r="N52" s="12">
        <v>50.92</v>
      </c>
      <c r="O52" s="12">
        <v>51.92</v>
      </c>
      <c r="P52" s="12">
        <v>52.2</v>
      </c>
      <c r="Q52" s="12">
        <v>52.2</v>
      </c>
      <c r="R52" s="12">
        <v>52.2</v>
      </c>
      <c r="S52" s="12">
        <v>52.2</v>
      </c>
      <c r="T52" s="12">
        <v>617.1600000000002</v>
      </c>
      <c r="U52" s="11"/>
      <c r="V52" s="83">
        <v>2</v>
      </c>
      <c r="W52" s="83">
        <v>2</v>
      </c>
      <c r="X52" s="83">
        <v>2</v>
      </c>
      <c r="Y52" s="83">
        <v>2</v>
      </c>
      <c r="Z52" s="83">
        <v>2</v>
      </c>
      <c r="AA52" s="83">
        <v>2</v>
      </c>
      <c r="AB52" s="83">
        <v>2</v>
      </c>
      <c r="AC52" s="83">
        <v>1.9998683274303719</v>
      </c>
      <c r="AD52" s="83">
        <v>1.9998690336737672</v>
      </c>
      <c r="AE52" s="83">
        <v>1.9998690336737672</v>
      </c>
      <c r="AF52" s="83">
        <v>1.9998690336737672</v>
      </c>
      <c r="AG52" s="83">
        <v>1.9998690336737672</v>
      </c>
      <c r="AH52" s="83">
        <v>1.999945371843787</v>
      </c>
      <c r="AI52" s="98"/>
      <c r="AK52" s="97"/>
    </row>
    <row r="53" spans="1:47" s="2" customFormat="1" ht="12" customHeight="1">
      <c r="A53" s="27" t="s">
        <v>113</v>
      </c>
      <c r="B53" s="27" t="s">
        <v>165</v>
      </c>
      <c r="C53" s="11">
        <v>27.67</v>
      </c>
      <c r="D53" s="11">
        <v>28.89</v>
      </c>
      <c r="E53" s="11">
        <v>29.460401264055267</v>
      </c>
      <c r="F53" s="11">
        <v>29.620401264055268</v>
      </c>
      <c r="G53" s="11"/>
      <c r="H53" s="12">
        <v>0</v>
      </c>
      <c r="I53" s="12">
        <v>0</v>
      </c>
      <c r="J53" s="12">
        <v>0</v>
      </c>
      <c r="K53" s="12">
        <v>0</v>
      </c>
      <c r="L53" s="12">
        <v>0</v>
      </c>
      <c r="M53" s="12">
        <v>0</v>
      </c>
      <c r="N53" s="12">
        <v>0</v>
      </c>
      <c r="O53" s="12">
        <v>0</v>
      </c>
      <c r="P53" s="12">
        <v>0</v>
      </c>
      <c r="Q53" s="12">
        <v>0</v>
      </c>
      <c r="R53" s="12">
        <v>0</v>
      </c>
      <c r="S53" s="12">
        <v>0</v>
      </c>
      <c r="T53" s="12">
        <v>0</v>
      </c>
      <c r="U53" s="11"/>
      <c r="V53" s="83">
        <v>0</v>
      </c>
      <c r="W53" s="83">
        <v>0</v>
      </c>
      <c r="X53" s="83">
        <v>0</v>
      </c>
      <c r="Y53" s="83">
        <v>0</v>
      </c>
      <c r="Z53" s="83">
        <v>0</v>
      </c>
      <c r="AA53" s="83">
        <v>0</v>
      </c>
      <c r="AB53" s="83">
        <v>0</v>
      </c>
      <c r="AC53" s="83">
        <v>0</v>
      </c>
      <c r="AD53" s="83">
        <v>0</v>
      </c>
      <c r="AE53" s="83">
        <v>0</v>
      </c>
      <c r="AF53" s="83">
        <v>0</v>
      </c>
      <c r="AG53" s="83">
        <v>0</v>
      </c>
      <c r="AH53" s="83">
        <v>0</v>
      </c>
      <c r="AI53" s="98"/>
      <c r="AK53" s="97"/>
    </row>
    <row r="54" spans="1:47" s="2" customFormat="1" ht="12" customHeight="1">
      <c r="A54" s="27" t="s">
        <v>114</v>
      </c>
      <c r="B54" s="27" t="s">
        <v>166</v>
      </c>
      <c r="C54" s="11">
        <v>33.950000000000003</v>
      </c>
      <c r="D54" s="11">
        <v>35.590000000000003</v>
      </c>
      <c r="E54" s="11">
        <v>36.289242024466297</v>
      </c>
      <c r="F54" s="11">
        <v>36.489242024466293</v>
      </c>
      <c r="G54" s="11"/>
      <c r="H54" s="12">
        <v>71.180000000000007</v>
      </c>
      <c r="I54" s="12">
        <v>71.180000000000007</v>
      </c>
      <c r="J54" s="12">
        <v>71.180000000000007</v>
      </c>
      <c r="K54" s="12">
        <v>71.180000000000007</v>
      </c>
      <c r="L54" s="12">
        <v>53.39</v>
      </c>
      <c r="M54" s="12">
        <v>35.590000000000003</v>
      </c>
      <c r="N54" s="12">
        <v>35.590000000000003</v>
      </c>
      <c r="O54" s="12">
        <v>36.29</v>
      </c>
      <c r="P54" s="12">
        <v>36.49</v>
      </c>
      <c r="Q54" s="12">
        <v>36.49</v>
      </c>
      <c r="R54" s="12">
        <v>36.49</v>
      </c>
      <c r="S54" s="12">
        <v>36.49</v>
      </c>
      <c r="T54" s="12">
        <v>591.54000000000008</v>
      </c>
      <c r="U54" s="11"/>
      <c r="V54" s="83">
        <v>2</v>
      </c>
      <c r="W54" s="83">
        <v>2</v>
      </c>
      <c r="X54" s="83">
        <v>2</v>
      </c>
      <c r="Y54" s="83">
        <v>2</v>
      </c>
      <c r="Z54" s="83">
        <v>1.5001404889013767</v>
      </c>
      <c r="AA54" s="83">
        <v>1</v>
      </c>
      <c r="AB54" s="83">
        <v>1</v>
      </c>
      <c r="AC54" s="83">
        <v>1.0000208870588476</v>
      </c>
      <c r="AD54" s="83">
        <v>1.0000207725754675</v>
      </c>
      <c r="AE54" s="83">
        <v>1.0000207725754675</v>
      </c>
      <c r="AF54" s="83">
        <v>1.0000207725754675</v>
      </c>
      <c r="AG54" s="83">
        <v>1.0000207725754675</v>
      </c>
      <c r="AH54" s="83">
        <v>1.3750203721885077</v>
      </c>
      <c r="AI54" s="98"/>
      <c r="AK54" s="97"/>
    </row>
    <row r="55" spans="1:47" s="2" customFormat="1" ht="12" customHeight="1">
      <c r="A55" s="27" t="s">
        <v>116</v>
      </c>
      <c r="B55" s="27" t="s">
        <v>168</v>
      </c>
      <c r="C55" s="11">
        <v>23.56</v>
      </c>
      <c r="D55" s="11">
        <v>43.76</v>
      </c>
      <c r="E55" s="11">
        <v>44.620000000000005</v>
      </c>
      <c r="F55" s="11">
        <v>44.870000000000005</v>
      </c>
      <c r="G55" s="11"/>
      <c r="H55" s="12">
        <v>87.52</v>
      </c>
      <c r="I55" s="12">
        <v>87.52</v>
      </c>
      <c r="J55" s="12">
        <v>87.52</v>
      </c>
      <c r="K55" s="12">
        <v>87.52</v>
      </c>
      <c r="L55" s="12">
        <v>131.28</v>
      </c>
      <c r="M55" s="12">
        <v>175.04</v>
      </c>
      <c r="N55" s="12">
        <v>175.04</v>
      </c>
      <c r="O55" s="12">
        <v>178.48</v>
      </c>
      <c r="P55" s="12">
        <v>179.48</v>
      </c>
      <c r="Q55" s="12">
        <v>179.48</v>
      </c>
      <c r="R55" s="12">
        <v>89.74</v>
      </c>
      <c r="S55" s="12">
        <v>89.74</v>
      </c>
      <c r="T55" s="12">
        <v>1548.36</v>
      </c>
      <c r="U55" s="11"/>
      <c r="V55" s="83">
        <v>2</v>
      </c>
      <c r="W55" s="83">
        <v>2</v>
      </c>
      <c r="X55" s="83">
        <v>2</v>
      </c>
      <c r="Y55" s="83">
        <v>2</v>
      </c>
      <c r="Z55" s="83">
        <v>3</v>
      </c>
      <c r="AA55" s="83">
        <v>4</v>
      </c>
      <c r="AB55" s="83">
        <v>4</v>
      </c>
      <c r="AC55" s="83">
        <v>3.9999999999999996</v>
      </c>
      <c r="AD55" s="83">
        <v>3.9999999999999996</v>
      </c>
      <c r="AE55" s="83">
        <v>3.9999999999999996</v>
      </c>
      <c r="AF55" s="83">
        <v>1.9999999999999998</v>
      </c>
      <c r="AG55" s="83">
        <v>1.9999999999999998</v>
      </c>
      <c r="AH55" s="83">
        <v>2.9166666666666665</v>
      </c>
      <c r="AI55" s="98"/>
      <c r="AK55" s="178">
        <v>1</v>
      </c>
      <c r="AL55" s="100">
        <v>2.9166666666666665</v>
      </c>
    </row>
    <row r="56" spans="1:47" s="2" customFormat="1" ht="12" customHeight="1">
      <c r="A56" s="27" t="s">
        <v>117</v>
      </c>
      <c r="B56" s="27" t="s">
        <v>169</v>
      </c>
      <c r="C56" s="11">
        <v>32</v>
      </c>
      <c r="D56" s="11">
        <v>47.52</v>
      </c>
      <c r="E56" s="11">
        <v>48.464772781398153</v>
      </c>
      <c r="F56" s="11">
        <v>48.724772781398158</v>
      </c>
      <c r="G56" s="11"/>
      <c r="H56" s="12">
        <v>2328.48</v>
      </c>
      <c r="I56" s="12">
        <v>2328.48</v>
      </c>
      <c r="J56" s="12">
        <v>2435.4</v>
      </c>
      <c r="K56" s="12">
        <v>2423.52</v>
      </c>
      <c r="L56" s="12">
        <v>2423.52</v>
      </c>
      <c r="M56" s="12">
        <v>2423.52</v>
      </c>
      <c r="N56" s="12">
        <v>2471.04</v>
      </c>
      <c r="O56" s="12">
        <v>2519.92</v>
      </c>
      <c r="P56" s="12">
        <v>2533.44</v>
      </c>
      <c r="Q56" s="12">
        <v>2582.16</v>
      </c>
      <c r="R56" s="12">
        <v>2679.6</v>
      </c>
      <c r="S56" s="12">
        <v>2728.32</v>
      </c>
      <c r="T56" s="12">
        <v>29877.4</v>
      </c>
      <c r="U56" s="11"/>
      <c r="V56" s="83">
        <v>49</v>
      </c>
      <c r="W56" s="83">
        <v>49</v>
      </c>
      <c r="X56" s="83">
        <v>51.25</v>
      </c>
      <c r="Y56" s="83">
        <v>50.999999999999993</v>
      </c>
      <c r="Z56" s="83">
        <v>50.999999999999993</v>
      </c>
      <c r="AA56" s="83">
        <v>50.999999999999993</v>
      </c>
      <c r="AB56" s="83">
        <v>51.999999999999993</v>
      </c>
      <c r="AC56" s="83">
        <v>51.994879071571773</v>
      </c>
      <c r="AD56" s="83">
        <v>51.994906397330624</v>
      </c>
      <c r="AE56" s="83">
        <v>52.994808443433129</v>
      </c>
      <c r="AF56" s="83">
        <v>54.994612535638154</v>
      </c>
      <c r="AG56" s="83">
        <v>55.994514581740674</v>
      </c>
      <c r="AH56" s="83">
        <v>51.85197675247619</v>
      </c>
      <c r="AI56" s="98"/>
      <c r="AK56" s="178">
        <v>1</v>
      </c>
      <c r="AL56" s="100">
        <v>51.85197675247619</v>
      </c>
    </row>
    <row r="57" spans="1:47" s="2" customFormat="1" ht="12" customHeight="1">
      <c r="A57" s="27" t="s">
        <v>118</v>
      </c>
      <c r="B57" s="27" t="s">
        <v>179</v>
      </c>
      <c r="C57" s="11">
        <v>22.93</v>
      </c>
      <c r="D57" s="11">
        <v>23.95</v>
      </c>
      <c r="E57" s="11">
        <v>24.415787725482382</v>
      </c>
      <c r="F57" s="11">
        <v>24.555787725482382</v>
      </c>
      <c r="G57" s="11"/>
      <c r="H57" s="12">
        <v>0</v>
      </c>
      <c r="I57" s="12">
        <v>47.9</v>
      </c>
      <c r="J57" s="12">
        <v>23.95</v>
      </c>
      <c r="K57" s="12">
        <v>47.9</v>
      </c>
      <c r="L57" s="12">
        <v>95.8</v>
      </c>
      <c r="M57" s="12">
        <v>23.95</v>
      </c>
      <c r="N57" s="12">
        <v>0</v>
      </c>
      <c r="O57" s="12">
        <v>0</v>
      </c>
      <c r="P57" s="12">
        <v>0</v>
      </c>
      <c r="Q57" s="12">
        <v>49.12</v>
      </c>
      <c r="R57" s="12">
        <v>24.56</v>
      </c>
      <c r="S57" s="12">
        <v>122.8</v>
      </c>
      <c r="T57" s="12">
        <v>435.98</v>
      </c>
      <c r="U57" s="11"/>
      <c r="V57" s="20"/>
      <c r="W57" s="20"/>
      <c r="X57" s="20"/>
      <c r="Y57" s="20"/>
      <c r="Z57" s="20"/>
      <c r="AA57" s="20"/>
      <c r="AB57" s="20"/>
      <c r="AC57" s="20"/>
      <c r="AD57" s="20"/>
      <c r="AE57" s="20"/>
      <c r="AF57" s="20"/>
      <c r="AG57" s="20"/>
      <c r="AH57" s="20"/>
      <c r="AI57" s="98"/>
      <c r="AK57" s="13"/>
      <c r="AL57" s="97"/>
    </row>
    <row r="58" spans="1:47" s="2" customFormat="1" ht="12" customHeight="1">
      <c r="A58" s="27" t="s">
        <v>259</v>
      </c>
      <c r="B58" s="27" t="s">
        <v>264</v>
      </c>
      <c r="C58" s="11">
        <v>25.92</v>
      </c>
      <c r="D58" s="11">
        <v>27.07</v>
      </c>
      <c r="E58" s="11">
        <v>27.598243255320693</v>
      </c>
      <c r="F58" s="11">
        <v>27.758243255320693</v>
      </c>
      <c r="G58" s="11"/>
      <c r="H58" s="12">
        <v>103.68</v>
      </c>
      <c r="I58" s="12">
        <v>81.209999999999994</v>
      </c>
      <c r="J58" s="12">
        <v>54.14</v>
      </c>
      <c r="K58" s="12">
        <v>27.07</v>
      </c>
      <c r="L58" s="12">
        <v>81.209999999999994</v>
      </c>
      <c r="M58" s="12">
        <v>27.07</v>
      </c>
      <c r="N58" s="12">
        <v>0</v>
      </c>
      <c r="O58" s="12">
        <v>0</v>
      </c>
      <c r="P58" s="12">
        <v>55.36</v>
      </c>
      <c r="Q58" s="12">
        <v>0</v>
      </c>
      <c r="R58" s="12">
        <v>27.76</v>
      </c>
      <c r="S58" s="12">
        <v>27.76</v>
      </c>
      <c r="T58" s="12">
        <v>485.25999999999993</v>
      </c>
      <c r="U58" s="11"/>
      <c r="V58" s="20"/>
      <c r="W58" s="20"/>
      <c r="X58" s="20"/>
      <c r="Y58" s="20"/>
      <c r="Z58" s="20"/>
      <c r="AA58" s="20"/>
      <c r="AB58" s="20"/>
      <c r="AC58" s="20"/>
      <c r="AD58" s="20"/>
      <c r="AE58" s="20"/>
      <c r="AF58" s="20"/>
      <c r="AG58" s="20"/>
      <c r="AH58" s="20"/>
      <c r="AI58" s="98"/>
      <c r="AK58" s="13"/>
      <c r="AL58" s="97"/>
    </row>
    <row r="59" spans="1:47" s="2" customFormat="1" ht="12" customHeight="1">
      <c r="A59" s="27" t="s">
        <v>122</v>
      </c>
      <c r="B59" s="27" t="s">
        <v>183</v>
      </c>
      <c r="C59" s="11">
        <v>7.82</v>
      </c>
      <c r="D59" s="11">
        <v>8.4</v>
      </c>
      <c r="E59" s="11">
        <v>8.5717130846032568</v>
      </c>
      <c r="F59" s="11">
        <v>8.6117130846032577</v>
      </c>
      <c r="G59" s="11"/>
      <c r="H59" s="12">
        <v>774.26</v>
      </c>
      <c r="I59" s="12">
        <v>705.6</v>
      </c>
      <c r="J59" s="12">
        <v>989.1</v>
      </c>
      <c r="K59" s="12">
        <v>680.4</v>
      </c>
      <c r="L59" s="12">
        <v>721.8</v>
      </c>
      <c r="M59" s="12">
        <v>445.2</v>
      </c>
      <c r="N59" s="12">
        <v>373.8</v>
      </c>
      <c r="O59" s="12">
        <v>301.69</v>
      </c>
      <c r="P59" s="12">
        <v>210.21</v>
      </c>
      <c r="Q59" s="12">
        <v>426.32</v>
      </c>
      <c r="R59" s="12">
        <v>736.31</v>
      </c>
      <c r="S59" s="12">
        <v>916.95</v>
      </c>
      <c r="T59" s="12">
        <v>7281.6399999999985</v>
      </c>
      <c r="U59" s="11"/>
      <c r="V59" s="20"/>
      <c r="W59" s="20"/>
      <c r="X59" s="20"/>
      <c r="Y59" s="20"/>
      <c r="Z59" s="20"/>
      <c r="AA59" s="20"/>
      <c r="AB59" s="20"/>
      <c r="AC59" s="20"/>
      <c r="AD59" s="20"/>
      <c r="AE59" s="20"/>
      <c r="AF59" s="20"/>
      <c r="AG59" s="20"/>
      <c r="AH59" s="20"/>
      <c r="AI59" s="98"/>
      <c r="AK59" s="13"/>
      <c r="AL59" s="97"/>
    </row>
    <row r="60" spans="1:47" s="2" customFormat="1" ht="12" customHeight="1">
      <c r="A60" s="27" t="s">
        <v>445</v>
      </c>
      <c r="B60" s="27" t="s">
        <v>446</v>
      </c>
      <c r="C60" s="11">
        <v>7.4499999999999993</v>
      </c>
      <c r="D60" s="11">
        <v>7.4499999999999993</v>
      </c>
      <c r="E60" s="11">
        <v>8.57</v>
      </c>
      <c r="F60" s="11">
        <v>8.61</v>
      </c>
      <c r="G60" s="11"/>
      <c r="H60" s="12">
        <v>0</v>
      </c>
      <c r="I60" s="12">
        <v>0</v>
      </c>
      <c r="J60" s="12">
        <v>0</v>
      </c>
      <c r="K60" s="12">
        <v>0</v>
      </c>
      <c r="L60" s="12">
        <v>0</v>
      </c>
      <c r="M60" s="12">
        <v>0</v>
      </c>
      <c r="N60" s="12">
        <v>0</v>
      </c>
      <c r="O60" s="12">
        <v>0</v>
      </c>
      <c r="P60" s="12">
        <v>0</v>
      </c>
      <c r="Q60" s="12">
        <v>0</v>
      </c>
      <c r="R60" s="12">
        <v>0</v>
      </c>
      <c r="S60" s="12">
        <v>0</v>
      </c>
      <c r="T60" s="12">
        <v>0</v>
      </c>
      <c r="U60" s="11"/>
      <c r="V60" s="20"/>
      <c r="W60" s="20"/>
      <c r="X60" s="20"/>
      <c r="Y60" s="20"/>
      <c r="Z60" s="20"/>
      <c r="AA60" s="20"/>
      <c r="AB60" s="20"/>
      <c r="AC60" s="20"/>
      <c r="AD60" s="20"/>
      <c r="AE60" s="20"/>
      <c r="AF60" s="20"/>
      <c r="AG60" s="20"/>
      <c r="AH60" s="20"/>
      <c r="AI60" s="98"/>
      <c r="AK60" s="13"/>
      <c r="AL60" s="97"/>
    </row>
    <row r="61" spans="1:47" s="2" customFormat="1" ht="12" customHeight="1">
      <c r="A61" s="27" t="s">
        <v>123</v>
      </c>
      <c r="B61" s="27" t="s">
        <v>184</v>
      </c>
      <c r="C61" s="11">
        <v>7.82</v>
      </c>
      <c r="D61" s="11">
        <v>8.4</v>
      </c>
      <c r="E61" s="11">
        <v>8.57</v>
      </c>
      <c r="F61" s="11">
        <v>8.61</v>
      </c>
      <c r="G61" s="11"/>
      <c r="H61" s="12">
        <v>0</v>
      </c>
      <c r="I61" s="12">
        <v>0</v>
      </c>
      <c r="J61" s="12">
        <v>0</v>
      </c>
      <c r="K61" s="12">
        <v>0</v>
      </c>
      <c r="L61" s="12">
        <v>0</v>
      </c>
      <c r="M61" s="12">
        <v>0</v>
      </c>
      <c r="N61" s="12">
        <v>0</v>
      </c>
      <c r="O61" s="12">
        <v>0</v>
      </c>
      <c r="P61" s="12">
        <v>0</v>
      </c>
      <c r="Q61" s="12">
        <v>0</v>
      </c>
      <c r="R61" s="12">
        <v>60.27</v>
      </c>
      <c r="S61" s="12">
        <v>0</v>
      </c>
      <c r="T61" s="12">
        <v>60.27</v>
      </c>
      <c r="U61" s="11"/>
      <c r="V61" s="20"/>
      <c r="W61" s="20"/>
      <c r="X61" s="20"/>
      <c r="Y61" s="20"/>
      <c r="Z61" s="20"/>
      <c r="AA61" s="20"/>
      <c r="AB61" s="20"/>
      <c r="AC61" s="20"/>
      <c r="AD61" s="20"/>
      <c r="AE61" s="20"/>
      <c r="AF61" s="20"/>
      <c r="AG61" s="20"/>
      <c r="AH61" s="20"/>
      <c r="AI61" s="98"/>
      <c r="AK61" s="13"/>
      <c r="AL61" s="97"/>
    </row>
    <row r="62" spans="1:47" s="2" customFormat="1" ht="12" customHeight="1">
      <c r="A62" s="27" t="s">
        <v>124</v>
      </c>
      <c r="B62" s="27" t="s">
        <v>185</v>
      </c>
      <c r="C62" s="11">
        <v>2.89</v>
      </c>
      <c r="D62" s="11">
        <v>2.99</v>
      </c>
      <c r="E62" s="11">
        <v>3.0468760968760966</v>
      </c>
      <c r="F62" s="11">
        <v>3.0668760968760966</v>
      </c>
      <c r="G62" s="11"/>
      <c r="H62" s="12">
        <v>106.93</v>
      </c>
      <c r="I62" s="12">
        <v>198.82</v>
      </c>
      <c r="J62" s="12">
        <v>375.72</v>
      </c>
      <c r="K62" s="12">
        <v>158.47</v>
      </c>
      <c r="L62" s="12">
        <v>122.59</v>
      </c>
      <c r="M62" s="12">
        <v>107.5</v>
      </c>
      <c r="N62" s="12">
        <v>71.760000000000005</v>
      </c>
      <c r="O62" s="12">
        <v>45.03</v>
      </c>
      <c r="P62" s="12">
        <v>9.17</v>
      </c>
      <c r="Q62" s="12">
        <v>18.420000000000002</v>
      </c>
      <c r="R62" s="12">
        <v>119.73</v>
      </c>
      <c r="S62" s="12">
        <v>88.88</v>
      </c>
      <c r="T62" s="12">
        <v>1423.0200000000004</v>
      </c>
      <c r="U62" s="11"/>
      <c r="V62" s="20"/>
      <c r="W62" s="20"/>
      <c r="X62" s="20"/>
      <c r="Y62" s="20"/>
      <c r="Z62" s="20"/>
      <c r="AA62" s="20"/>
      <c r="AB62" s="20"/>
      <c r="AC62" s="20"/>
      <c r="AD62" s="20"/>
      <c r="AE62" s="20"/>
      <c r="AF62" s="20"/>
      <c r="AG62" s="20"/>
      <c r="AH62" s="20"/>
      <c r="AI62" s="98"/>
      <c r="AK62" s="13"/>
      <c r="AL62" s="97"/>
    </row>
    <row r="63" spans="1:47" s="2" customFormat="1" ht="12" customHeight="1">
      <c r="A63" s="27" t="s">
        <v>330</v>
      </c>
      <c r="B63" s="27" t="s">
        <v>170</v>
      </c>
      <c r="C63" s="11">
        <v>11.94</v>
      </c>
      <c r="D63" s="11">
        <v>11.94</v>
      </c>
      <c r="E63" s="11">
        <v>12.18</v>
      </c>
      <c r="F63" s="11">
        <v>12.24</v>
      </c>
      <c r="G63" s="11"/>
      <c r="H63" s="12">
        <v>6446.07</v>
      </c>
      <c r="I63" s="12">
        <v>6441.59</v>
      </c>
      <c r="J63" s="12">
        <v>6474.45</v>
      </c>
      <c r="K63" s="12">
        <v>6510.35</v>
      </c>
      <c r="L63" s="12">
        <v>6424.11</v>
      </c>
      <c r="M63" s="12">
        <v>6358.08</v>
      </c>
      <c r="N63" s="12">
        <v>6310.34</v>
      </c>
      <c r="O63" s="12">
        <v>6482.29</v>
      </c>
      <c r="P63" s="12">
        <v>6517.51</v>
      </c>
      <c r="Q63" s="12">
        <v>6511.68</v>
      </c>
      <c r="R63" s="12">
        <v>6615.72</v>
      </c>
      <c r="S63" s="12">
        <v>6658.56</v>
      </c>
      <c r="T63" s="12">
        <v>77750.75</v>
      </c>
      <c r="U63" s="11"/>
      <c r="V63" s="20"/>
      <c r="W63" s="20"/>
      <c r="X63" s="20"/>
      <c r="Y63" s="20"/>
      <c r="Z63" s="20"/>
      <c r="AA63" s="20"/>
      <c r="AB63" s="20"/>
      <c r="AC63" s="20"/>
      <c r="AD63" s="20"/>
      <c r="AE63" s="20"/>
      <c r="AF63" s="20"/>
      <c r="AG63" s="20"/>
      <c r="AH63" s="20"/>
      <c r="AI63" s="98"/>
      <c r="AK63" s="13"/>
      <c r="AL63" s="97"/>
    </row>
    <row r="64" spans="1:47" s="2" customFormat="1" ht="12" customHeight="1">
      <c r="A64" s="27" t="s">
        <v>344</v>
      </c>
      <c r="B64" s="27" t="s">
        <v>263</v>
      </c>
      <c r="C64" s="11">
        <v>12.53</v>
      </c>
      <c r="D64" s="11">
        <v>12.53</v>
      </c>
      <c r="E64" s="11">
        <v>12.780000000000001</v>
      </c>
      <c r="F64" s="11">
        <v>12.850000000000001</v>
      </c>
      <c r="G64" s="11"/>
      <c r="H64" s="12">
        <v>2355.64</v>
      </c>
      <c r="I64" s="12">
        <v>2355.64</v>
      </c>
      <c r="J64" s="12">
        <v>2330.5700000000002</v>
      </c>
      <c r="K64" s="12">
        <v>2333.71</v>
      </c>
      <c r="L64" s="12">
        <v>2336.86</v>
      </c>
      <c r="M64" s="12">
        <v>2336.85</v>
      </c>
      <c r="N64" s="12">
        <v>2330.58</v>
      </c>
      <c r="O64" s="12">
        <v>2348.14</v>
      </c>
      <c r="P64" s="12">
        <v>2328.9299999999998</v>
      </c>
      <c r="Q64" s="12">
        <v>2325.85</v>
      </c>
      <c r="R64" s="12">
        <v>2296.94</v>
      </c>
      <c r="S64" s="12">
        <v>2274.4499999999998</v>
      </c>
      <c r="T64" s="12">
        <v>27954.16</v>
      </c>
      <c r="U64" s="11"/>
      <c r="V64" s="20"/>
      <c r="W64" s="20"/>
      <c r="X64" s="20"/>
      <c r="Y64" s="20"/>
      <c r="Z64" s="20"/>
      <c r="AA64" s="20"/>
      <c r="AB64" s="20"/>
      <c r="AC64" s="20"/>
      <c r="AD64" s="20"/>
      <c r="AE64" s="20"/>
      <c r="AF64" s="20"/>
      <c r="AG64" s="20"/>
      <c r="AH64" s="20"/>
      <c r="AI64" s="98"/>
      <c r="AK64" s="13"/>
      <c r="AL64" s="97"/>
      <c r="AT64" s="97"/>
      <c r="AU64" s="92"/>
    </row>
    <row r="65" spans="1:42" s="2" customFormat="1" ht="12" customHeight="1">
      <c r="A65" s="27" t="s">
        <v>130</v>
      </c>
      <c r="B65" s="27" t="s">
        <v>193</v>
      </c>
      <c r="C65" s="11">
        <v>6.28</v>
      </c>
      <c r="D65" s="11">
        <v>6.28</v>
      </c>
      <c r="E65" s="11">
        <v>6.4</v>
      </c>
      <c r="F65" s="11">
        <v>6.44</v>
      </c>
      <c r="G65" s="11"/>
      <c r="H65" s="12">
        <v>25.12</v>
      </c>
      <c r="I65" s="12">
        <v>43.96</v>
      </c>
      <c r="J65" s="12">
        <v>25.12</v>
      </c>
      <c r="K65" s="12">
        <v>25.12</v>
      </c>
      <c r="L65" s="12">
        <v>50.24</v>
      </c>
      <c r="M65" s="12">
        <v>12.56</v>
      </c>
      <c r="N65" s="12">
        <v>31.4</v>
      </c>
      <c r="O65" s="12">
        <v>6.4</v>
      </c>
      <c r="P65" s="145">
        <v>57.68</v>
      </c>
      <c r="Q65" s="12">
        <v>25.76</v>
      </c>
      <c r="R65" s="12">
        <v>6.44</v>
      </c>
      <c r="S65" s="12">
        <v>19.32</v>
      </c>
      <c r="T65" s="12">
        <v>329.12</v>
      </c>
      <c r="U65" s="11"/>
      <c r="V65" s="20"/>
      <c r="W65" s="20"/>
      <c r="X65" s="20"/>
      <c r="Y65" s="20"/>
      <c r="Z65" s="20"/>
      <c r="AA65" s="20"/>
      <c r="AB65" s="20"/>
      <c r="AC65" s="20"/>
      <c r="AD65" s="20"/>
      <c r="AE65" s="20"/>
      <c r="AF65" s="20"/>
      <c r="AG65" s="20"/>
      <c r="AH65" s="20"/>
      <c r="AI65" s="98"/>
      <c r="AK65" s="13"/>
    </row>
    <row r="66" spans="1:42" s="2" customFormat="1" ht="12" customHeight="1">
      <c r="A66" s="27" t="s">
        <v>343</v>
      </c>
      <c r="B66" s="27" t="s">
        <v>196</v>
      </c>
      <c r="C66" s="11">
        <v>1.36</v>
      </c>
      <c r="D66" s="11">
        <v>1.36</v>
      </c>
      <c r="E66" s="11">
        <v>1.46</v>
      </c>
      <c r="F66" s="11">
        <v>1.47</v>
      </c>
      <c r="G66" s="11"/>
      <c r="H66" s="12">
        <v>31.5</v>
      </c>
      <c r="I66" s="12">
        <v>51.42</v>
      </c>
      <c r="J66" s="12">
        <v>31.5</v>
      </c>
      <c r="K66" s="12">
        <v>51.940000000000005</v>
      </c>
      <c r="L66" s="12">
        <v>31.42</v>
      </c>
      <c r="M66" s="12">
        <v>56.96</v>
      </c>
      <c r="N66" s="12">
        <v>37.04</v>
      </c>
      <c r="O66" s="12">
        <v>56.96</v>
      </c>
      <c r="P66" s="12">
        <v>34.79</v>
      </c>
      <c r="Q66" s="12">
        <v>56.97</v>
      </c>
      <c r="R66" s="12">
        <v>35.93</v>
      </c>
      <c r="S66" s="12">
        <v>52.47</v>
      </c>
      <c r="T66" s="12">
        <v>528.9</v>
      </c>
      <c r="U66" s="11"/>
      <c r="V66" s="20"/>
      <c r="W66" s="20"/>
      <c r="X66" s="20"/>
      <c r="Y66" s="20"/>
      <c r="Z66" s="20"/>
      <c r="AA66" s="20"/>
      <c r="AB66" s="20"/>
      <c r="AC66" s="20"/>
      <c r="AD66" s="20"/>
      <c r="AE66" s="20"/>
      <c r="AF66" s="20"/>
      <c r="AG66" s="20"/>
      <c r="AH66" s="20"/>
      <c r="AI66" s="98"/>
      <c r="AK66" s="13"/>
    </row>
    <row r="67" spans="1:42" s="2" customFormat="1" ht="12" customHeight="1">
      <c r="A67" s="27" t="s">
        <v>131</v>
      </c>
      <c r="B67" s="27" t="s">
        <v>194</v>
      </c>
      <c r="C67" s="11">
        <v>0</v>
      </c>
      <c r="D67" s="11">
        <v>0</v>
      </c>
      <c r="E67" s="11"/>
      <c r="F67" s="11"/>
      <c r="G67" s="11"/>
      <c r="H67" s="12">
        <v>0</v>
      </c>
      <c r="I67" s="12">
        <v>25.95</v>
      </c>
      <c r="J67" s="12">
        <v>0</v>
      </c>
      <c r="K67" s="12">
        <v>0</v>
      </c>
      <c r="L67" s="12">
        <v>0</v>
      </c>
      <c r="M67" s="12">
        <v>0</v>
      </c>
      <c r="N67" s="12">
        <v>0</v>
      </c>
      <c r="O67" s="12">
        <v>9.3000000000000007</v>
      </c>
      <c r="P67" s="12">
        <v>-9.3000000000000007</v>
      </c>
      <c r="Q67" s="12">
        <v>0</v>
      </c>
      <c r="R67" s="12">
        <v>0</v>
      </c>
      <c r="S67" s="12">
        <v>0</v>
      </c>
      <c r="T67" s="12">
        <v>25.95</v>
      </c>
      <c r="U67" s="11"/>
      <c r="V67" s="20"/>
      <c r="W67" s="20"/>
      <c r="X67" s="20"/>
      <c r="Y67" s="20"/>
      <c r="Z67" s="20"/>
      <c r="AA67" s="20"/>
      <c r="AB67" s="20"/>
      <c r="AC67" s="20"/>
      <c r="AD67" s="20"/>
      <c r="AE67" s="20"/>
      <c r="AF67" s="20"/>
      <c r="AG67" s="20"/>
      <c r="AH67" s="20"/>
      <c r="AI67" s="98"/>
      <c r="AK67" s="13"/>
    </row>
    <row r="68" spans="1:42" s="2" customFormat="1" ht="12" customHeight="1">
      <c r="A68" s="27" t="s">
        <v>134</v>
      </c>
      <c r="B68" s="27" t="s">
        <v>199</v>
      </c>
      <c r="C68" s="11"/>
      <c r="D68" s="11"/>
      <c r="E68" s="11"/>
      <c r="F68" s="11"/>
      <c r="G68" s="11"/>
      <c r="H68" s="12">
        <v>0</v>
      </c>
      <c r="I68" s="12">
        <v>0</v>
      </c>
      <c r="J68" s="12">
        <v>0</v>
      </c>
      <c r="K68" s="12">
        <v>0</v>
      </c>
      <c r="L68" s="12">
        <v>0</v>
      </c>
      <c r="M68" s="12">
        <v>0</v>
      </c>
      <c r="N68" s="12">
        <v>0</v>
      </c>
      <c r="O68" s="12">
        <v>0</v>
      </c>
      <c r="P68" s="12">
        <v>0</v>
      </c>
      <c r="Q68" s="12">
        <v>0</v>
      </c>
      <c r="R68" s="12">
        <v>0</v>
      </c>
      <c r="S68" s="12">
        <v>0</v>
      </c>
      <c r="T68" s="12">
        <v>0</v>
      </c>
      <c r="U68" s="11"/>
      <c r="V68" s="20"/>
      <c r="W68" s="20"/>
      <c r="X68" s="20"/>
      <c r="Y68" s="20"/>
      <c r="Z68" s="20"/>
      <c r="AA68" s="20"/>
      <c r="AB68" s="20"/>
      <c r="AC68" s="20"/>
      <c r="AD68" s="20"/>
      <c r="AE68" s="20"/>
      <c r="AF68" s="20"/>
      <c r="AG68" s="20"/>
      <c r="AH68" s="20"/>
      <c r="AI68" s="98"/>
      <c r="AK68" s="13"/>
    </row>
    <row r="69" spans="1:42" s="2" customFormat="1" ht="12" customHeight="1">
      <c r="A69" s="27" t="s">
        <v>132</v>
      </c>
      <c r="B69" s="27" t="s">
        <v>197</v>
      </c>
      <c r="C69" s="11">
        <v>1.43</v>
      </c>
      <c r="D69" s="11">
        <v>1.43</v>
      </c>
      <c r="E69" s="11">
        <v>1.4600000000000002</v>
      </c>
      <c r="F69" s="11">
        <v>1.4700000000000002</v>
      </c>
      <c r="G69" s="11"/>
      <c r="H69" s="12">
        <v>112.86000000000001</v>
      </c>
      <c r="I69" s="12">
        <v>126.67</v>
      </c>
      <c r="J69" s="12">
        <v>110.09</v>
      </c>
      <c r="K69" s="12">
        <v>130</v>
      </c>
      <c r="L69" s="12">
        <v>117.62</v>
      </c>
      <c r="M69" s="12">
        <v>125.24000000000001</v>
      </c>
      <c r="N69" s="12">
        <v>123.81</v>
      </c>
      <c r="O69" s="12">
        <v>126.41</v>
      </c>
      <c r="P69" s="12">
        <v>127.37</v>
      </c>
      <c r="Q69" s="12">
        <v>127.37</v>
      </c>
      <c r="R69" s="12">
        <v>127.37</v>
      </c>
      <c r="S69" s="12">
        <v>127.37</v>
      </c>
      <c r="T69" s="12">
        <v>1482.1799999999998</v>
      </c>
      <c r="U69" s="11"/>
      <c r="V69" s="20"/>
      <c r="W69" s="20"/>
      <c r="X69" s="20"/>
      <c r="Y69" s="20"/>
      <c r="Z69" s="20"/>
      <c r="AA69" s="20"/>
      <c r="AB69" s="20"/>
      <c r="AC69" s="20"/>
      <c r="AD69" s="20"/>
      <c r="AE69" s="20"/>
      <c r="AF69" s="20"/>
      <c r="AG69" s="20"/>
      <c r="AH69" s="20"/>
      <c r="AI69" s="98"/>
      <c r="AK69" s="13"/>
    </row>
    <row r="70" spans="1:42" s="2" customFormat="1" ht="12" customHeight="1">
      <c r="A70" s="27" t="s">
        <v>133</v>
      </c>
      <c r="B70" s="27" t="s">
        <v>198</v>
      </c>
      <c r="C70" s="11">
        <v>19.77</v>
      </c>
      <c r="D70" s="11">
        <v>19.77</v>
      </c>
      <c r="E70" s="11">
        <v>20.16</v>
      </c>
      <c r="F70" s="11">
        <v>20.27</v>
      </c>
      <c r="G70" s="11"/>
      <c r="H70" s="12">
        <v>0</v>
      </c>
      <c r="I70" s="12">
        <v>0</v>
      </c>
      <c r="J70" s="12">
        <v>0</v>
      </c>
      <c r="K70" s="12">
        <v>0</v>
      </c>
      <c r="L70" s="12">
        <v>0</v>
      </c>
      <c r="M70" s="12">
        <v>0</v>
      </c>
      <c r="N70" s="12">
        <v>0</v>
      </c>
      <c r="O70" s="12">
        <v>0</v>
      </c>
      <c r="P70" s="12">
        <v>20.16</v>
      </c>
      <c r="Q70" s="12">
        <v>0</v>
      </c>
      <c r="R70" s="12">
        <v>0</v>
      </c>
      <c r="S70" s="12">
        <v>0</v>
      </c>
      <c r="T70" s="12">
        <v>20.16</v>
      </c>
      <c r="U70" s="11"/>
      <c r="V70" s="20"/>
      <c r="W70" s="20"/>
      <c r="X70" s="20"/>
      <c r="Y70" s="20"/>
      <c r="Z70" s="20"/>
      <c r="AA70" s="20"/>
      <c r="AB70" s="20"/>
      <c r="AC70" s="20"/>
      <c r="AD70" s="20"/>
      <c r="AE70" s="20"/>
      <c r="AF70" s="20"/>
      <c r="AG70" s="20"/>
      <c r="AH70" s="20"/>
      <c r="AI70" s="98"/>
      <c r="AK70" s="13"/>
    </row>
    <row r="71" spans="1:42" s="2" customFormat="1" ht="12" customHeight="1">
      <c r="A71" s="27" t="s">
        <v>364</v>
      </c>
      <c r="B71" s="27" t="s">
        <v>365</v>
      </c>
      <c r="C71" s="11">
        <v>19.77</v>
      </c>
      <c r="D71" s="11">
        <v>19.77</v>
      </c>
      <c r="E71" s="11">
        <v>20.16</v>
      </c>
      <c r="F71" s="11">
        <v>20.27</v>
      </c>
      <c r="G71" s="11"/>
      <c r="H71" s="12">
        <v>39.54</v>
      </c>
      <c r="I71" s="12">
        <v>39.54</v>
      </c>
      <c r="J71" s="12">
        <v>0</v>
      </c>
      <c r="K71" s="12">
        <v>0</v>
      </c>
      <c r="L71" s="12">
        <v>19.77</v>
      </c>
      <c r="M71" s="12">
        <v>0</v>
      </c>
      <c r="N71" s="12">
        <v>59.31</v>
      </c>
      <c r="O71" s="12">
        <v>20.16</v>
      </c>
      <c r="P71" s="12">
        <v>60.7</v>
      </c>
      <c r="Q71" s="12">
        <v>20.27</v>
      </c>
      <c r="R71" s="12">
        <v>20.27</v>
      </c>
      <c r="S71" s="12">
        <v>60.81</v>
      </c>
      <c r="T71" s="12">
        <v>340.36999999999995</v>
      </c>
      <c r="U71" s="11"/>
      <c r="V71" s="20"/>
      <c r="W71" s="20"/>
      <c r="X71" s="20"/>
      <c r="Y71" s="20"/>
      <c r="Z71" s="20"/>
      <c r="AA71" s="20"/>
      <c r="AB71" s="20"/>
      <c r="AC71" s="20"/>
      <c r="AD71" s="20"/>
      <c r="AE71" s="20"/>
      <c r="AF71" s="20"/>
      <c r="AG71" s="20"/>
      <c r="AH71" s="20"/>
    </row>
    <row r="72" spans="1:42" s="2" customFormat="1" ht="12" customHeight="1">
      <c r="A72" s="27" t="s">
        <v>408</v>
      </c>
      <c r="B72" s="27" t="s">
        <v>409</v>
      </c>
      <c r="C72" s="11">
        <v>45</v>
      </c>
      <c r="D72" s="11">
        <v>45</v>
      </c>
      <c r="E72" s="11">
        <v>52.19</v>
      </c>
      <c r="F72" s="11">
        <v>52.19</v>
      </c>
      <c r="G72" s="11"/>
      <c r="H72" s="12">
        <v>0</v>
      </c>
      <c r="I72" s="12">
        <v>0</v>
      </c>
      <c r="J72" s="12">
        <v>0</v>
      </c>
      <c r="K72" s="12">
        <v>51.19</v>
      </c>
      <c r="L72" s="12">
        <v>110.92</v>
      </c>
      <c r="M72" s="12">
        <v>0</v>
      </c>
      <c r="N72" s="12">
        <v>153.57</v>
      </c>
      <c r="O72" s="12">
        <v>156.57</v>
      </c>
      <c r="P72" s="12">
        <v>104.38</v>
      </c>
      <c r="Q72" s="12">
        <v>208.76</v>
      </c>
      <c r="R72" s="12">
        <v>-52.19</v>
      </c>
      <c r="S72" s="12">
        <v>52.19</v>
      </c>
      <c r="T72" s="12">
        <v>785.3900000000001</v>
      </c>
      <c r="U72" s="11"/>
      <c r="V72" s="122"/>
      <c r="W72" s="20"/>
      <c r="X72" s="20"/>
      <c r="Y72" s="20"/>
      <c r="Z72" s="20"/>
      <c r="AA72" s="20"/>
      <c r="AB72" s="20"/>
      <c r="AC72" s="20"/>
      <c r="AD72" s="20"/>
      <c r="AE72" s="20"/>
      <c r="AF72" s="20"/>
      <c r="AG72" s="20"/>
      <c r="AH72" s="20"/>
      <c r="AI72" s="12"/>
      <c r="AK72" s="100"/>
      <c r="AL72" s="97"/>
      <c r="AM72" s="92"/>
    </row>
    <row r="73" spans="1:42" s="2" customFormat="1" ht="12" customHeight="1" thickBot="1">
      <c r="A73" s="23"/>
      <c r="B73" s="23"/>
      <c r="C73" s="11"/>
      <c r="D73" s="11"/>
      <c r="E73" s="11"/>
      <c r="F73" s="11"/>
      <c r="G73" s="11"/>
      <c r="H73" s="12"/>
      <c r="I73" s="12"/>
      <c r="J73" s="12"/>
      <c r="K73" s="12"/>
      <c r="L73" s="12"/>
      <c r="M73" s="12"/>
      <c r="N73" s="12"/>
      <c r="O73" s="12"/>
      <c r="P73" s="12"/>
      <c r="Q73" s="12"/>
      <c r="R73" s="12"/>
      <c r="S73" s="12"/>
      <c r="T73" s="12"/>
      <c r="U73" s="11"/>
      <c r="V73" s="20"/>
      <c r="W73" s="20"/>
      <c r="X73" s="20"/>
      <c r="Y73" s="20"/>
      <c r="Z73" s="20"/>
      <c r="AA73" s="20"/>
      <c r="AB73" s="20"/>
      <c r="AC73" s="20"/>
      <c r="AD73" s="20"/>
      <c r="AE73" s="20"/>
      <c r="AF73" s="20"/>
      <c r="AG73" s="20"/>
      <c r="AH73" s="20"/>
      <c r="AI73" s="12"/>
      <c r="AK73" s="100"/>
    </row>
    <row r="74" spans="1:42" s="2" customFormat="1" ht="12" customHeight="1" thickBot="1">
      <c r="A74" s="23"/>
      <c r="B74" s="15" t="s">
        <v>14</v>
      </c>
      <c r="C74" s="11"/>
      <c r="D74" s="11"/>
      <c r="E74" s="11"/>
      <c r="F74" s="11"/>
      <c r="G74" s="11"/>
      <c r="H74" s="67">
        <v>79687.829999999973</v>
      </c>
      <c r="I74" s="67">
        <v>79856.89</v>
      </c>
      <c r="J74" s="67">
        <v>80278.589999999982</v>
      </c>
      <c r="K74" s="67">
        <v>80308.2</v>
      </c>
      <c r="L74" s="67">
        <v>79756.950000000012</v>
      </c>
      <c r="M74" s="67">
        <v>78778.880000000005</v>
      </c>
      <c r="N74" s="67">
        <v>78402.549999999974</v>
      </c>
      <c r="O74" s="67">
        <v>79981.599999999991</v>
      </c>
      <c r="P74" s="67">
        <v>80067.329999999973</v>
      </c>
      <c r="Q74" s="67">
        <v>80210.779999999984</v>
      </c>
      <c r="R74" s="67">
        <v>80882.51999999999</v>
      </c>
      <c r="S74" s="67">
        <v>81513.820000000007</v>
      </c>
      <c r="T74" s="67">
        <v>959725.94000000041</v>
      </c>
      <c r="U74" s="11"/>
      <c r="V74" s="124"/>
      <c r="W74" s="124"/>
      <c r="X74" s="124"/>
      <c r="Y74" s="124"/>
      <c r="Z74" s="124"/>
      <c r="AA74" s="124"/>
      <c r="AB74" s="124"/>
      <c r="AC74" s="124"/>
      <c r="AD74" s="124"/>
      <c r="AE74" s="124"/>
      <c r="AF74" s="124"/>
      <c r="AG74" s="124"/>
      <c r="AH74" s="77">
        <v>811.96166167378772</v>
      </c>
      <c r="AI74" s="12"/>
      <c r="AK74" s="100"/>
      <c r="AL74" s="77">
        <v>54.768643419142855</v>
      </c>
      <c r="AN74" s="77">
        <v>751.81798122725286</v>
      </c>
      <c r="AP74" s="77">
        <v>0</v>
      </c>
    </row>
    <row r="75" spans="1:42" ht="12" customHeight="1">
      <c r="A75" s="7"/>
      <c r="B75" s="7"/>
      <c r="E75" s="11"/>
      <c r="F75" s="11"/>
      <c r="H75" s="96"/>
      <c r="I75" s="96"/>
      <c r="J75" s="96"/>
      <c r="K75" s="96"/>
      <c r="L75" s="96"/>
      <c r="M75" s="96"/>
      <c r="N75" s="96"/>
      <c r="O75" s="96"/>
      <c r="P75" s="96"/>
      <c r="Q75" s="96"/>
      <c r="R75" s="96"/>
      <c r="S75" s="96"/>
      <c r="T75" s="12"/>
      <c r="AI75" s="12"/>
      <c r="AJ75" s="2"/>
      <c r="AK75" s="100"/>
    </row>
    <row r="76" spans="1:42" ht="12" customHeight="1">
      <c r="A76" s="9" t="s">
        <v>17</v>
      </c>
      <c r="B76" s="9" t="s">
        <v>17</v>
      </c>
      <c r="E76" s="11"/>
      <c r="F76" s="11"/>
      <c r="H76" s="12"/>
      <c r="I76" s="12"/>
      <c r="J76" s="12"/>
      <c r="K76" s="12"/>
      <c r="L76" s="12"/>
      <c r="M76" s="12"/>
      <c r="N76" s="12"/>
      <c r="O76" s="12"/>
      <c r="P76" s="12"/>
      <c r="Q76" s="12"/>
      <c r="R76" s="12"/>
      <c r="S76" s="12"/>
      <c r="T76" s="12"/>
      <c r="AI76" s="12"/>
      <c r="AJ76" s="2"/>
      <c r="AK76" s="100"/>
    </row>
    <row r="77" spans="1:42" ht="12" customHeight="1">
      <c r="A77" s="17"/>
      <c r="B77" s="17"/>
      <c r="E77" s="11"/>
      <c r="F77" s="11"/>
      <c r="H77" s="12"/>
      <c r="I77" s="12"/>
      <c r="J77" s="12"/>
      <c r="K77" s="12"/>
      <c r="L77" s="12"/>
      <c r="M77" s="12"/>
      <c r="N77" s="12"/>
      <c r="O77" s="12"/>
      <c r="P77" s="12"/>
      <c r="Q77" s="12"/>
      <c r="R77" s="12"/>
      <c r="S77" s="12"/>
      <c r="T77" s="12"/>
      <c r="AI77" s="12"/>
      <c r="AJ77" s="2"/>
      <c r="AK77" s="100"/>
    </row>
    <row r="78" spans="1:42" ht="12" customHeight="1">
      <c r="A78" s="21" t="s">
        <v>18</v>
      </c>
      <c r="B78" s="21" t="s">
        <v>18</v>
      </c>
      <c r="E78" s="11"/>
      <c r="F78" s="11"/>
      <c r="H78" s="12"/>
      <c r="I78" s="12"/>
      <c r="J78" s="12"/>
      <c r="K78" s="12"/>
      <c r="L78" s="12"/>
      <c r="M78" s="12"/>
      <c r="N78" s="12"/>
      <c r="O78" s="12"/>
      <c r="P78" s="12"/>
      <c r="Q78" s="12"/>
      <c r="R78" s="12"/>
      <c r="S78" s="12"/>
      <c r="T78" s="12"/>
      <c r="AI78" s="12"/>
      <c r="AJ78" s="2"/>
      <c r="AK78" s="100"/>
    </row>
    <row r="79" spans="1:42" ht="12" customHeight="1">
      <c r="A79" s="27" t="s">
        <v>200</v>
      </c>
      <c r="B79" s="27" t="s">
        <v>223</v>
      </c>
      <c r="C79" s="11">
        <v>132.26</v>
      </c>
      <c r="D79" s="11">
        <v>132.26</v>
      </c>
      <c r="E79" s="11">
        <v>135.88999999999999</v>
      </c>
      <c r="F79" s="11">
        <v>136.63999999999999</v>
      </c>
      <c r="H79" s="12">
        <v>3041.98</v>
      </c>
      <c r="I79" s="12">
        <v>2909.72</v>
      </c>
      <c r="J79" s="12">
        <v>2645.2</v>
      </c>
      <c r="K79" s="12">
        <v>2909.72</v>
      </c>
      <c r="L79" s="12">
        <v>4364.58</v>
      </c>
      <c r="M79" s="12">
        <v>3703.28</v>
      </c>
      <c r="N79" s="12">
        <v>4761.3599999999997</v>
      </c>
      <c r="O79" s="12">
        <v>3121.84</v>
      </c>
      <c r="P79" s="12">
        <v>3530.5</v>
      </c>
      <c r="Q79" s="12">
        <v>5328.96</v>
      </c>
      <c r="R79" s="12">
        <v>5875.52</v>
      </c>
      <c r="S79" s="12">
        <v>5465.6</v>
      </c>
      <c r="T79" s="12">
        <v>47658.26</v>
      </c>
      <c r="V79" s="83"/>
      <c r="W79" s="83"/>
      <c r="X79" s="83"/>
      <c r="Y79" s="83"/>
      <c r="Z79" s="83"/>
      <c r="AA79" s="83"/>
      <c r="AB79" s="83"/>
      <c r="AC79" s="83"/>
      <c r="AD79" s="83"/>
      <c r="AE79" s="83"/>
      <c r="AF79" s="83"/>
      <c r="AG79" s="83"/>
      <c r="AH79" s="122"/>
      <c r="AI79" s="12"/>
      <c r="AJ79" s="2"/>
      <c r="AK79" s="97"/>
      <c r="AL79" s="92"/>
    </row>
    <row r="80" spans="1:42" ht="12" customHeight="1">
      <c r="A80" s="27" t="s">
        <v>201</v>
      </c>
      <c r="B80" s="27" t="s">
        <v>224</v>
      </c>
      <c r="C80" s="11">
        <v>132.26</v>
      </c>
      <c r="D80" s="11">
        <v>132.26</v>
      </c>
      <c r="E80" s="11">
        <v>135.88999999999999</v>
      </c>
      <c r="F80" s="11">
        <v>136.63999999999999</v>
      </c>
      <c r="H80" s="12">
        <v>37297.32</v>
      </c>
      <c r="I80" s="12">
        <v>37826.36</v>
      </c>
      <c r="J80" s="12">
        <v>39545.74</v>
      </c>
      <c r="K80" s="12">
        <v>34387.599999999999</v>
      </c>
      <c r="L80" s="12">
        <v>40207.040000000001</v>
      </c>
      <c r="M80" s="12">
        <v>33197.26</v>
      </c>
      <c r="N80" s="12">
        <v>39016.699999999997</v>
      </c>
      <c r="O80" s="12">
        <v>34302.93</v>
      </c>
      <c r="P80" s="12">
        <v>35235.050000000003</v>
      </c>
      <c r="Q80" s="12">
        <v>40291.54</v>
      </c>
      <c r="R80" s="12">
        <v>43178.239999999998</v>
      </c>
      <c r="S80" s="12">
        <v>40418.720000000001</v>
      </c>
      <c r="T80" s="12">
        <v>454904.5</v>
      </c>
      <c r="V80" s="83"/>
      <c r="W80" s="83"/>
      <c r="X80" s="83"/>
      <c r="Y80" s="83"/>
      <c r="Z80" s="83"/>
      <c r="AA80" s="83"/>
      <c r="AB80" s="83"/>
      <c r="AC80" s="83"/>
      <c r="AD80" s="83"/>
      <c r="AE80" s="83"/>
      <c r="AF80" s="83"/>
      <c r="AG80" s="83"/>
      <c r="AH80" s="122"/>
      <c r="AI80" s="12"/>
      <c r="AJ80" s="2"/>
      <c r="AK80" s="97"/>
      <c r="AL80" s="92"/>
    </row>
    <row r="81" spans="1:42" ht="12" customHeight="1">
      <c r="A81" s="27" t="s">
        <v>207</v>
      </c>
      <c r="B81" s="27" t="s">
        <v>230</v>
      </c>
      <c r="C81" s="11">
        <v>148.54</v>
      </c>
      <c r="D81" s="11">
        <v>148.54</v>
      </c>
      <c r="E81" s="11">
        <v>151.47</v>
      </c>
      <c r="F81" s="11">
        <v>152.29999999999998</v>
      </c>
      <c r="H81" s="12">
        <v>0</v>
      </c>
      <c r="I81" s="12">
        <v>148.54</v>
      </c>
      <c r="J81" s="12">
        <v>594.16</v>
      </c>
      <c r="K81" s="12">
        <v>0</v>
      </c>
      <c r="L81" s="12">
        <v>148.54</v>
      </c>
      <c r="M81" s="12">
        <v>148.54</v>
      </c>
      <c r="N81" s="12">
        <v>0</v>
      </c>
      <c r="O81" s="12">
        <v>0</v>
      </c>
      <c r="P81" s="12">
        <v>0</v>
      </c>
      <c r="Q81" s="12">
        <v>0</v>
      </c>
      <c r="R81" s="12">
        <v>0</v>
      </c>
      <c r="S81" s="12">
        <v>0</v>
      </c>
      <c r="T81" s="12">
        <v>1039.78</v>
      </c>
      <c r="V81" s="83"/>
      <c r="W81" s="83"/>
      <c r="X81" s="83"/>
      <c r="Y81" s="83"/>
      <c r="Z81" s="83"/>
      <c r="AA81" s="83"/>
      <c r="AB81" s="83"/>
      <c r="AC81" s="83"/>
      <c r="AD81" s="83"/>
      <c r="AE81" s="83"/>
      <c r="AF81" s="83"/>
      <c r="AG81" s="83"/>
      <c r="AH81" s="83"/>
      <c r="AI81" s="12"/>
      <c r="AJ81" s="2"/>
      <c r="AK81" s="97"/>
      <c r="AL81" s="92"/>
    </row>
    <row r="82" spans="1:42" ht="12" customHeight="1">
      <c r="A82" s="27" t="s">
        <v>211</v>
      </c>
      <c r="B82" s="27" t="s">
        <v>234</v>
      </c>
      <c r="C82" s="11">
        <v>126</v>
      </c>
      <c r="D82" s="11">
        <v>126</v>
      </c>
      <c r="E82" s="11">
        <v>135.88999999999999</v>
      </c>
      <c r="F82" s="11">
        <v>136.63999999999999</v>
      </c>
      <c r="H82" s="12">
        <v>0</v>
      </c>
      <c r="I82" s="12">
        <v>0</v>
      </c>
      <c r="J82" s="12">
        <v>0</v>
      </c>
      <c r="K82" s="12">
        <v>0</v>
      </c>
      <c r="L82" s="12">
        <v>0</v>
      </c>
      <c r="M82" s="12">
        <v>0</v>
      </c>
      <c r="N82" s="12">
        <v>0</v>
      </c>
      <c r="O82" s="12">
        <v>0</v>
      </c>
      <c r="P82" s="12">
        <v>0</v>
      </c>
      <c r="Q82" s="12">
        <v>0</v>
      </c>
      <c r="R82" s="12">
        <v>0</v>
      </c>
      <c r="S82" s="12">
        <v>0</v>
      </c>
      <c r="T82" s="12">
        <v>0</v>
      </c>
      <c r="V82" s="83"/>
      <c r="W82" s="83"/>
      <c r="X82" s="83"/>
      <c r="Y82" s="83"/>
      <c r="Z82" s="83"/>
      <c r="AA82" s="83"/>
      <c r="AB82" s="83"/>
      <c r="AC82" s="83"/>
      <c r="AD82" s="83"/>
      <c r="AE82" s="83"/>
      <c r="AF82" s="83"/>
      <c r="AG82" s="83"/>
      <c r="AH82" s="83"/>
      <c r="AI82" s="12"/>
      <c r="AJ82" s="2"/>
      <c r="AK82" s="97"/>
      <c r="AL82" s="92"/>
    </row>
    <row r="83" spans="1:42" ht="12" customHeight="1">
      <c r="A83" s="27" t="s">
        <v>213</v>
      </c>
      <c r="B83" s="27" t="s">
        <v>236</v>
      </c>
      <c r="C83" s="11">
        <v>43.62</v>
      </c>
      <c r="D83" s="11">
        <v>43.62</v>
      </c>
      <c r="E83" s="11">
        <v>44.48</v>
      </c>
      <c r="F83" s="11">
        <v>44.72</v>
      </c>
      <c r="H83" s="12">
        <v>916.02</v>
      </c>
      <c r="I83" s="12">
        <v>567.05999999999995</v>
      </c>
      <c r="J83" s="12">
        <v>610.67999999999995</v>
      </c>
      <c r="K83" s="12">
        <v>828.78</v>
      </c>
      <c r="L83" s="12">
        <v>1221.3599999999999</v>
      </c>
      <c r="M83" s="12">
        <v>1003.26</v>
      </c>
      <c r="N83" s="12">
        <v>785.16</v>
      </c>
      <c r="O83" s="12">
        <v>398.6</v>
      </c>
      <c r="P83" s="12">
        <v>714.08</v>
      </c>
      <c r="Q83" s="12">
        <v>849.68</v>
      </c>
      <c r="R83" s="12">
        <v>1609.92</v>
      </c>
      <c r="S83" s="12">
        <v>536.64</v>
      </c>
      <c r="T83" s="12">
        <v>10041.24</v>
      </c>
      <c r="AI83" s="12"/>
      <c r="AJ83" s="2"/>
      <c r="AK83" s="97"/>
      <c r="AL83" s="92"/>
    </row>
    <row r="84" spans="1:42" ht="12" customHeight="1">
      <c r="A84" s="27" t="s">
        <v>214</v>
      </c>
      <c r="B84" s="27" t="s">
        <v>237</v>
      </c>
      <c r="C84" s="11">
        <v>62.79</v>
      </c>
      <c r="D84" s="11">
        <v>62.79</v>
      </c>
      <c r="E84" s="11">
        <v>64.029999999999987</v>
      </c>
      <c r="F84" s="11">
        <v>64.38</v>
      </c>
      <c r="H84" s="12">
        <v>376.74</v>
      </c>
      <c r="I84" s="12">
        <v>376.74</v>
      </c>
      <c r="J84" s="12">
        <v>393.54999999999995</v>
      </c>
      <c r="K84" s="12">
        <v>439.53</v>
      </c>
      <c r="L84" s="12">
        <v>439.53</v>
      </c>
      <c r="M84" s="12">
        <v>439.53</v>
      </c>
      <c r="N84" s="12">
        <v>376.74</v>
      </c>
      <c r="O84" s="12">
        <v>384.18</v>
      </c>
      <c r="P84" s="12">
        <v>386.28</v>
      </c>
      <c r="Q84" s="12">
        <v>386.28</v>
      </c>
      <c r="R84" s="12">
        <v>386.28</v>
      </c>
      <c r="S84" s="12">
        <v>386.28</v>
      </c>
      <c r="T84" s="12">
        <v>4771.6599999999989</v>
      </c>
      <c r="V84" s="83">
        <v>6</v>
      </c>
      <c r="W84" s="83">
        <v>6</v>
      </c>
      <c r="X84" s="83">
        <v>6.2677177894569196</v>
      </c>
      <c r="Y84" s="83">
        <v>7</v>
      </c>
      <c r="Z84" s="83">
        <v>7</v>
      </c>
      <c r="AA84" s="83">
        <v>7</v>
      </c>
      <c r="AB84" s="83">
        <v>6</v>
      </c>
      <c r="AC84" s="83">
        <v>6.0000000000000009</v>
      </c>
      <c r="AD84" s="83">
        <v>6</v>
      </c>
      <c r="AE84" s="83">
        <v>6</v>
      </c>
      <c r="AF84" s="83">
        <v>6</v>
      </c>
      <c r="AG84" s="83">
        <v>6</v>
      </c>
      <c r="AH84" s="83">
        <v>6.272309815788077</v>
      </c>
      <c r="AI84" s="12"/>
      <c r="AJ84" s="2"/>
      <c r="AK84" s="97"/>
      <c r="AL84" s="92"/>
      <c r="AO84">
        <v>1</v>
      </c>
      <c r="AP84" s="179">
        <v>6.272309815788077</v>
      </c>
    </row>
    <row r="85" spans="1:42" ht="12" customHeight="1">
      <c r="A85" s="27" t="s">
        <v>215</v>
      </c>
      <c r="B85" s="27" t="s">
        <v>238</v>
      </c>
      <c r="C85" s="11">
        <v>78.489999999999995</v>
      </c>
      <c r="D85" s="11">
        <v>78.489999999999995</v>
      </c>
      <c r="E85" s="11">
        <v>80.039999999999992</v>
      </c>
      <c r="F85" s="11">
        <v>80.47999999999999</v>
      </c>
      <c r="H85" s="12">
        <v>3587.05</v>
      </c>
      <c r="I85" s="12">
        <v>3610.54</v>
      </c>
      <c r="J85" s="12">
        <v>3610.54</v>
      </c>
      <c r="K85" s="12">
        <v>3610.54</v>
      </c>
      <c r="L85" s="12">
        <v>3610.54</v>
      </c>
      <c r="M85" s="12">
        <v>3558.15</v>
      </c>
      <c r="N85" s="12">
        <v>3610.54</v>
      </c>
      <c r="O85" s="12">
        <v>3681.84</v>
      </c>
      <c r="P85" s="12">
        <v>3702.08</v>
      </c>
      <c r="Q85" s="12">
        <v>3782.56</v>
      </c>
      <c r="R85" s="12">
        <v>3747.81</v>
      </c>
      <c r="S85" s="12">
        <v>3758.35</v>
      </c>
      <c r="T85" s="12">
        <v>43870.54</v>
      </c>
      <c r="V85" s="83">
        <v>45.700726207160152</v>
      </c>
      <c r="W85" s="83">
        <v>46</v>
      </c>
      <c r="X85" s="83">
        <v>46</v>
      </c>
      <c r="Y85" s="83">
        <v>46</v>
      </c>
      <c r="Z85" s="83">
        <v>46</v>
      </c>
      <c r="AA85" s="83">
        <v>45.332526436488727</v>
      </c>
      <c r="AB85" s="83">
        <v>46</v>
      </c>
      <c r="AC85" s="83">
        <v>46.000000000000007</v>
      </c>
      <c r="AD85" s="83">
        <v>46.000000000000007</v>
      </c>
      <c r="AE85" s="83">
        <v>47.000000000000007</v>
      </c>
      <c r="AF85" s="83">
        <v>46.568215705765411</v>
      </c>
      <c r="AG85" s="83">
        <v>46.699179920477143</v>
      </c>
      <c r="AH85" s="83">
        <v>46.108387355824284</v>
      </c>
      <c r="AI85" s="12"/>
      <c r="AJ85" s="2"/>
      <c r="AK85" s="97"/>
      <c r="AL85" s="92"/>
      <c r="AO85">
        <v>1</v>
      </c>
      <c r="AP85" s="179">
        <v>46.108387355824284</v>
      </c>
    </row>
    <row r="86" spans="1:42" ht="12" customHeight="1">
      <c r="A86" s="27" t="s">
        <v>217</v>
      </c>
      <c r="B86" s="27" t="s">
        <v>240</v>
      </c>
      <c r="C86" s="11">
        <v>4.7699999999999996</v>
      </c>
      <c r="D86" s="11">
        <v>4.7699999999999996</v>
      </c>
      <c r="E86" s="11">
        <v>4.8600000000000003</v>
      </c>
      <c r="F86" s="11">
        <v>4.8900000000000006</v>
      </c>
      <c r="H86" s="12">
        <v>1345.1399999999999</v>
      </c>
      <c r="I86" s="12">
        <v>973.07999999999993</v>
      </c>
      <c r="J86" s="12">
        <v>1230.6599999999999</v>
      </c>
      <c r="K86" s="12">
        <v>1354.68</v>
      </c>
      <c r="L86" s="12">
        <v>1440.54</v>
      </c>
      <c r="M86" s="12">
        <v>1416.6899999999998</v>
      </c>
      <c r="N86" s="12">
        <v>1378.53</v>
      </c>
      <c r="O86" s="12">
        <v>886.50000000000011</v>
      </c>
      <c r="P86" s="12">
        <v>1232.28</v>
      </c>
      <c r="Q86" s="12">
        <v>1418.1000000000001</v>
      </c>
      <c r="R86" s="12">
        <v>2415.6600000000003</v>
      </c>
      <c r="S86" s="12">
        <v>1740.8400000000001</v>
      </c>
      <c r="T86" s="12">
        <v>16832.7</v>
      </c>
      <c r="V86" s="83">
        <v>282</v>
      </c>
      <c r="W86" s="83">
        <v>204</v>
      </c>
      <c r="X86" s="83">
        <v>258</v>
      </c>
      <c r="Y86" s="83">
        <v>284.00000000000006</v>
      </c>
      <c r="Z86" s="83">
        <v>302</v>
      </c>
      <c r="AA86" s="83">
        <v>297</v>
      </c>
      <c r="AB86" s="83">
        <v>289</v>
      </c>
      <c r="AC86" s="83">
        <v>182.40740740740742</v>
      </c>
      <c r="AD86" s="83">
        <v>251.99999999999997</v>
      </c>
      <c r="AE86" s="83">
        <v>290</v>
      </c>
      <c r="AF86" s="83">
        <v>494</v>
      </c>
      <c r="AG86" s="83">
        <v>356</v>
      </c>
      <c r="AH86" s="83">
        <v>9.6955761316872415</v>
      </c>
      <c r="AI86" s="12"/>
      <c r="AJ86" s="2"/>
      <c r="AK86" s="97"/>
      <c r="AL86" s="92"/>
      <c r="AO86">
        <v>1</v>
      </c>
      <c r="AP86" s="179">
        <v>9.6955761316872415</v>
      </c>
    </row>
    <row r="87" spans="1:42" ht="12" customHeight="1">
      <c r="A87" s="27" t="s">
        <v>218</v>
      </c>
      <c r="B87" s="27" t="s">
        <v>241</v>
      </c>
      <c r="C87" s="11">
        <v>4.76</v>
      </c>
      <c r="D87" s="11">
        <v>4.7699999999999996</v>
      </c>
      <c r="E87" s="11">
        <v>4.8600000000000003</v>
      </c>
      <c r="F87" s="11">
        <v>4.8900000000000006</v>
      </c>
      <c r="H87" s="12">
        <v>9153.6299999999992</v>
      </c>
      <c r="I87" s="12">
        <v>8562.15</v>
      </c>
      <c r="J87" s="12">
        <v>8452.44</v>
      </c>
      <c r="K87" s="12">
        <v>8209.17</v>
      </c>
      <c r="L87" s="12">
        <v>9115.4700000000012</v>
      </c>
      <c r="M87" s="12">
        <v>9153.6299999999992</v>
      </c>
      <c r="N87" s="12">
        <v>9134.5499999999993</v>
      </c>
      <c r="O87" s="12">
        <v>7759.26</v>
      </c>
      <c r="P87" s="12">
        <v>8274.3300000000017</v>
      </c>
      <c r="Q87" s="12">
        <v>7921.8</v>
      </c>
      <c r="R87" s="12">
        <v>9193.2000000000007</v>
      </c>
      <c r="S87" s="12">
        <v>8381.4600000000009</v>
      </c>
      <c r="T87" s="12">
        <v>103311.09</v>
      </c>
      <c r="V87" s="83">
        <v>1919</v>
      </c>
      <c r="W87" s="83">
        <v>1795</v>
      </c>
      <c r="X87" s="83">
        <v>1772.0000000000002</v>
      </c>
      <c r="Y87" s="83">
        <v>1721.0000000000002</v>
      </c>
      <c r="Z87" s="83">
        <v>1911.0000000000005</v>
      </c>
      <c r="AA87" s="83">
        <v>1919</v>
      </c>
      <c r="AB87" s="83">
        <v>1915</v>
      </c>
      <c r="AC87" s="83">
        <v>1596.5555555555554</v>
      </c>
      <c r="AD87" s="83">
        <v>1692.0920245398775</v>
      </c>
      <c r="AE87" s="83">
        <v>1619.9999999999998</v>
      </c>
      <c r="AF87" s="83">
        <v>1880</v>
      </c>
      <c r="AG87" s="83">
        <v>1714</v>
      </c>
      <c r="AH87" s="20">
        <v>59.596243278042863</v>
      </c>
      <c r="AI87" s="12"/>
      <c r="AJ87" s="2"/>
      <c r="AK87" s="97"/>
      <c r="AL87" s="92"/>
      <c r="AO87">
        <v>1</v>
      </c>
      <c r="AP87" s="179">
        <v>59.596243278042863</v>
      </c>
    </row>
    <row r="88" spans="1:42" ht="12" customHeight="1">
      <c r="A88" s="27" t="s">
        <v>219</v>
      </c>
      <c r="B88" s="27" t="s">
        <v>242</v>
      </c>
      <c r="C88" s="11"/>
      <c r="E88" s="11"/>
      <c r="F88" s="11"/>
      <c r="H88" s="12">
        <v>0</v>
      </c>
      <c r="I88" s="12">
        <v>0</v>
      </c>
      <c r="J88" s="12">
        <v>0</v>
      </c>
      <c r="K88" s="12">
        <v>0</v>
      </c>
      <c r="L88" s="12">
        <v>0</v>
      </c>
      <c r="M88" s="12">
        <v>0</v>
      </c>
      <c r="N88" s="12">
        <v>0</v>
      </c>
      <c r="O88" s="12">
        <v>0</v>
      </c>
      <c r="P88" s="12">
        <v>0</v>
      </c>
      <c r="Q88" s="12">
        <v>0</v>
      </c>
      <c r="R88" s="12">
        <v>0</v>
      </c>
      <c r="S88" s="12">
        <v>0</v>
      </c>
      <c r="T88" s="12">
        <v>0</v>
      </c>
      <c r="V88" s="83"/>
      <c r="W88" s="83"/>
      <c r="X88" s="83"/>
      <c r="Y88" s="83"/>
      <c r="Z88" s="83"/>
      <c r="AA88" s="83"/>
      <c r="AB88" s="83"/>
      <c r="AC88" s="83"/>
      <c r="AD88" s="83"/>
      <c r="AE88" s="83"/>
      <c r="AF88" s="83"/>
      <c r="AG88" s="83"/>
      <c r="AH88" s="83"/>
      <c r="AI88" s="12"/>
      <c r="AJ88" s="2"/>
      <c r="AK88" s="97"/>
      <c r="AL88" s="92"/>
    </row>
    <row r="89" spans="1:42" ht="12" customHeight="1">
      <c r="A89" s="27" t="s">
        <v>220</v>
      </c>
      <c r="B89" s="27" t="s">
        <v>244</v>
      </c>
      <c r="C89" s="11">
        <v>3.53</v>
      </c>
      <c r="D89" s="11">
        <v>3.53</v>
      </c>
      <c r="E89" s="11">
        <v>3.5999999999999996</v>
      </c>
      <c r="F89" s="11">
        <v>3.6199999999999997</v>
      </c>
      <c r="H89" s="12">
        <v>5090.26</v>
      </c>
      <c r="I89" s="12">
        <v>5083.2</v>
      </c>
      <c r="J89" s="12">
        <v>5069.08</v>
      </c>
      <c r="K89" s="12">
        <v>4998.4799999999996</v>
      </c>
      <c r="L89" s="12">
        <v>5753.9</v>
      </c>
      <c r="M89" s="12">
        <v>4232.47</v>
      </c>
      <c r="N89" s="12">
        <v>5280.88</v>
      </c>
      <c r="O89" s="12">
        <v>4043.14</v>
      </c>
      <c r="P89" s="12">
        <v>4141.13</v>
      </c>
      <c r="Q89" s="12">
        <v>6132.61</v>
      </c>
      <c r="R89" s="12">
        <v>6316.81</v>
      </c>
      <c r="S89" s="12">
        <v>5672.54</v>
      </c>
      <c r="T89" s="12">
        <v>61814.499999999993</v>
      </c>
      <c r="AI89" s="12"/>
      <c r="AJ89" s="2"/>
      <c r="AK89" s="97"/>
      <c r="AL89" s="92"/>
    </row>
    <row r="90" spans="1:42" ht="12" customHeight="1">
      <c r="A90" s="27" t="s">
        <v>221</v>
      </c>
      <c r="B90" s="27" t="s">
        <v>245</v>
      </c>
      <c r="C90" s="11">
        <v>91.8</v>
      </c>
      <c r="D90" s="11">
        <v>91.8</v>
      </c>
      <c r="E90" s="11">
        <v>91.8</v>
      </c>
      <c r="F90" s="11">
        <v>91.8</v>
      </c>
      <c r="H90" s="12">
        <v>0</v>
      </c>
      <c r="I90" s="12">
        <v>51.9</v>
      </c>
      <c r="J90" s="12">
        <v>0</v>
      </c>
      <c r="K90" s="12">
        <v>0</v>
      </c>
      <c r="L90" s="12">
        <v>112.2</v>
      </c>
      <c r="M90" s="12">
        <v>37.4</v>
      </c>
      <c r="N90" s="12">
        <v>56.1</v>
      </c>
      <c r="O90" s="12">
        <v>111.95</v>
      </c>
      <c r="P90" s="12">
        <v>0</v>
      </c>
      <c r="Q90" s="12">
        <v>0</v>
      </c>
      <c r="R90" s="12">
        <v>0</v>
      </c>
      <c r="S90" s="12">
        <v>37.4</v>
      </c>
      <c r="T90" s="12">
        <v>406.95</v>
      </c>
      <c r="AI90" s="12"/>
      <c r="AJ90" s="2"/>
      <c r="AK90" s="97"/>
      <c r="AL90" s="92"/>
    </row>
    <row r="91" spans="1:42" ht="12" customHeight="1">
      <c r="A91" s="27" t="s">
        <v>222</v>
      </c>
      <c r="B91" s="27" t="s">
        <v>246</v>
      </c>
      <c r="C91" s="11"/>
      <c r="D91" s="11"/>
      <c r="E91" s="11"/>
      <c r="F91" s="11"/>
      <c r="H91" s="12">
        <v>0</v>
      </c>
      <c r="I91" s="12">
        <v>0</v>
      </c>
      <c r="J91" s="12">
        <v>0</v>
      </c>
      <c r="K91" s="12">
        <v>0</v>
      </c>
      <c r="L91" s="12">
        <v>0</v>
      </c>
      <c r="M91" s="12">
        <v>0</v>
      </c>
      <c r="N91" s="12">
        <v>300</v>
      </c>
      <c r="O91" s="12">
        <v>0</v>
      </c>
      <c r="P91" s="12">
        <v>-0.08</v>
      </c>
      <c r="Q91" s="12">
        <v>0</v>
      </c>
      <c r="R91" s="12">
        <v>0</v>
      </c>
      <c r="S91" s="12">
        <v>0</v>
      </c>
      <c r="T91" s="12">
        <v>299.92</v>
      </c>
      <c r="AI91" s="12"/>
      <c r="AJ91" s="2"/>
      <c r="AK91" s="97"/>
      <c r="AL91" s="92"/>
    </row>
    <row r="92" spans="1:42" ht="12" customHeight="1" thickBot="1">
      <c r="A92" s="7"/>
      <c r="B92" s="7"/>
      <c r="E92" s="11"/>
      <c r="F92" s="11"/>
      <c r="AI92" s="12"/>
      <c r="AJ92" s="2"/>
      <c r="AK92" s="97"/>
      <c r="AL92" s="92"/>
    </row>
    <row r="93" spans="1:42" ht="12" customHeight="1" thickBot="1">
      <c r="A93" s="7"/>
      <c r="B93" s="15" t="s">
        <v>19</v>
      </c>
      <c r="E93" s="11"/>
      <c r="F93" s="11"/>
      <c r="H93" s="67">
        <v>60808.14</v>
      </c>
      <c r="I93" s="67">
        <v>60109.29</v>
      </c>
      <c r="J93" s="67">
        <v>62152.05</v>
      </c>
      <c r="K93" s="67">
        <v>56738.5</v>
      </c>
      <c r="L93" s="67">
        <v>66413.7</v>
      </c>
      <c r="M93" s="67">
        <v>56890.210000000006</v>
      </c>
      <c r="N93" s="67">
        <v>64700.56</v>
      </c>
      <c r="O93" s="67">
        <v>54690.239999999998</v>
      </c>
      <c r="P93" s="67">
        <v>57215.65</v>
      </c>
      <c r="Q93" s="67">
        <v>66111.53</v>
      </c>
      <c r="R93" s="67">
        <v>72723.439999999988</v>
      </c>
      <c r="S93" s="67">
        <v>66397.829999999987</v>
      </c>
      <c r="T93" s="67">
        <v>744951.1399999999</v>
      </c>
      <c r="V93" s="115"/>
      <c r="W93" s="115"/>
      <c r="X93" s="115"/>
      <c r="Y93" s="115"/>
      <c r="Z93" s="115"/>
      <c r="AA93" s="115"/>
      <c r="AB93" s="115"/>
      <c r="AC93" s="115"/>
      <c r="AD93" s="115"/>
      <c r="AE93" s="115"/>
      <c r="AF93" s="115"/>
      <c r="AG93" s="115"/>
      <c r="AH93" s="84">
        <v>121.67251658134246</v>
      </c>
      <c r="AI93" s="12"/>
      <c r="AJ93" s="2"/>
      <c r="AK93" s="97"/>
      <c r="AL93" s="77">
        <v>0</v>
      </c>
      <c r="AM93" s="2"/>
      <c r="AN93" s="77">
        <v>0</v>
      </c>
      <c r="AO93" s="2"/>
      <c r="AP93" s="77">
        <v>121.67251658134246</v>
      </c>
    </row>
    <row r="94" spans="1:42" ht="12" customHeight="1">
      <c r="A94" s="7"/>
      <c r="B94" s="7"/>
      <c r="E94" s="11"/>
      <c r="F94" s="11"/>
      <c r="AI94" s="12"/>
      <c r="AJ94" s="2"/>
      <c r="AK94" s="97"/>
      <c r="AL94" s="92"/>
    </row>
    <row r="95" spans="1:42" ht="12" customHeight="1">
      <c r="A95" s="21" t="s">
        <v>20</v>
      </c>
      <c r="B95" s="21" t="s">
        <v>20</v>
      </c>
      <c r="E95" s="11"/>
      <c r="F95" s="11"/>
      <c r="AI95" s="12"/>
      <c r="AJ95" s="2"/>
      <c r="AK95" s="100"/>
    </row>
    <row r="96" spans="1:42" ht="12" customHeight="1">
      <c r="A96" s="27" t="s">
        <v>247</v>
      </c>
      <c r="B96" s="27" t="s">
        <v>248</v>
      </c>
      <c r="C96" s="11">
        <v>36.68</v>
      </c>
      <c r="D96" s="11">
        <v>42.47</v>
      </c>
      <c r="E96" s="11">
        <v>42.47</v>
      </c>
      <c r="F96" s="11">
        <v>42.47</v>
      </c>
      <c r="H96" s="12">
        <v>35230.449999999997</v>
      </c>
      <c r="I96" s="12">
        <v>34148.75</v>
      </c>
      <c r="J96" s="12">
        <v>35580.699999999997</v>
      </c>
      <c r="K96" s="12">
        <v>36390.870000000003</v>
      </c>
      <c r="L96" s="12">
        <v>42571.09</v>
      </c>
      <c r="M96" s="12">
        <v>34312.71</v>
      </c>
      <c r="N96" s="12">
        <v>47595.23</v>
      </c>
      <c r="O96" s="12">
        <v>33988.660000000003</v>
      </c>
      <c r="P96" s="12">
        <v>36626.83</v>
      </c>
      <c r="Q96" s="12">
        <v>43613.3</v>
      </c>
      <c r="R96" s="12">
        <v>38924.589999999997</v>
      </c>
      <c r="S96" s="12">
        <v>39328.230000000003</v>
      </c>
      <c r="T96" s="12">
        <v>458311.40999999992</v>
      </c>
      <c r="AI96" s="12"/>
      <c r="AJ96" s="2"/>
      <c r="AK96" s="100"/>
    </row>
    <row r="97" spans="1:44" ht="12" customHeight="1">
      <c r="A97" s="20"/>
      <c r="B97" s="20"/>
      <c r="E97" s="11"/>
      <c r="F97" s="11"/>
      <c r="AI97" s="12"/>
      <c r="AJ97" s="2"/>
      <c r="AK97" s="100"/>
    </row>
    <row r="98" spans="1:44" ht="12" customHeight="1">
      <c r="A98" s="7"/>
      <c r="B98" s="15" t="s">
        <v>21</v>
      </c>
      <c r="E98" s="11"/>
      <c r="F98" s="11"/>
      <c r="H98" s="67">
        <v>35230.449999999997</v>
      </c>
      <c r="I98" s="67">
        <v>34148.75</v>
      </c>
      <c r="J98" s="67">
        <v>35580.699999999997</v>
      </c>
      <c r="K98" s="67">
        <v>36390.870000000003</v>
      </c>
      <c r="L98" s="67">
        <v>42571.09</v>
      </c>
      <c r="M98" s="67">
        <v>34312.71</v>
      </c>
      <c r="N98" s="67">
        <v>47595.23</v>
      </c>
      <c r="O98" s="67">
        <v>33988.660000000003</v>
      </c>
      <c r="P98" s="67">
        <v>36626.83</v>
      </c>
      <c r="Q98" s="67">
        <v>43613.3</v>
      </c>
      <c r="R98" s="67">
        <v>38924.589999999997</v>
      </c>
      <c r="S98" s="67">
        <v>39328.230000000003</v>
      </c>
      <c r="T98" s="67">
        <v>458311.40999999992</v>
      </c>
      <c r="AI98" s="12"/>
      <c r="AJ98" s="2"/>
      <c r="AK98" s="100"/>
    </row>
    <row r="99" spans="1:44" ht="12" customHeight="1">
      <c r="A99" s="7"/>
      <c r="B99" s="15"/>
      <c r="E99" s="11"/>
      <c r="F99" s="11"/>
      <c r="H99" s="68"/>
      <c r="I99" s="68"/>
      <c r="J99" s="68"/>
      <c r="K99" s="68"/>
      <c r="L99" s="68"/>
      <c r="M99" s="68"/>
      <c r="N99" s="68"/>
      <c r="O99" s="68"/>
      <c r="P99" s="68"/>
      <c r="Q99" s="68"/>
      <c r="R99" s="68"/>
      <c r="S99" s="68"/>
      <c r="T99" s="68"/>
      <c r="AI99" s="12"/>
      <c r="AJ99" s="2"/>
      <c r="AK99" s="100"/>
    </row>
    <row r="100" spans="1:44" s="2" customFormat="1" ht="12" customHeight="1">
      <c r="A100" s="17" t="s">
        <v>22</v>
      </c>
      <c r="B100" s="17" t="s">
        <v>22</v>
      </c>
      <c r="C100" s="11"/>
      <c r="D100" s="11"/>
      <c r="E100" s="11"/>
      <c r="F100" s="11"/>
      <c r="G100" s="11"/>
      <c r="H100" s="12"/>
      <c r="I100" s="12"/>
      <c r="J100" s="12"/>
      <c r="K100" s="12"/>
      <c r="L100" s="12"/>
      <c r="M100" s="12"/>
      <c r="N100" s="12"/>
      <c r="O100" s="12"/>
      <c r="P100" s="12"/>
      <c r="Q100" s="12"/>
      <c r="R100" s="12"/>
      <c r="S100" s="12"/>
      <c r="T100" s="12"/>
      <c r="U100" s="11"/>
      <c r="V100" s="20"/>
      <c r="W100" s="20"/>
      <c r="X100" s="20"/>
      <c r="Y100" s="20"/>
      <c r="Z100" s="20"/>
      <c r="AA100" s="20"/>
      <c r="AB100" s="20"/>
      <c r="AC100" s="20"/>
      <c r="AD100" s="20"/>
      <c r="AE100" s="20"/>
      <c r="AF100" s="20"/>
      <c r="AG100" s="20"/>
      <c r="AH100" s="20"/>
    </row>
    <row r="101" spans="1:44" s="2" customFormat="1" ht="12" customHeight="1">
      <c r="A101" s="27" t="s">
        <v>249</v>
      </c>
      <c r="B101" s="27" t="s">
        <v>251</v>
      </c>
      <c r="C101" s="11"/>
      <c r="D101" s="11"/>
      <c r="E101" s="11"/>
      <c r="F101" s="11"/>
      <c r="G101" s="11"/>
      <c r="H101" s="12">
        <v>0</v>
      </c>
      <c r="I101" s="12">
        <v>-20.75</v>
      </c>
      <c r="J101" s="12">
        <v>-1.23</v>
      </c>
      <c r="K101" s="12">
        <v>-14.57</v>
      </c>
      <c r="L101" s="12">
        <v>-25.94</v>
      </c>
      <c r="M101" s="12">
        <v>-32.47</v>
      </c>
      <c r="N101" s="12">
        <v>-71.87</v>
      </c>
      <c r="O101" s="12">
        <v>0</v>
      </c>
      <c r="P101" s="12">
        <v>-72.28</v>
      </c>
      <c r="Q101" s="12">
        <v>-9.86</v>
      </c>
      <c r="R101" s="12">
        <v>-388.17</v>
      </c>
      <c r="S101" s="12">
        <v>0</v>
      </c>
      <c r="T101" s="12">
        <v>-637.14</v>
      </c>
      <c r="U101" s="11"/>
      <c r="V101" s="20"/>
      <c r="W101" s="20"/>
      <c r="X101" s="20"/>
      <c r="Y101" s="20"/>
      <c r="Z101" s="20"/>
      <c r="AA101" s="20"/>
      <c r="AB101" s="20"/>
      <c r="AC101" s="20"/>
      <c r="AD101" s="20"/>
      <c r="AE101" s="20"/>
      <c r="AF101" s="20"/>
      <c r="AG101" s="20"/>
      <c r="AH101" s="20"/>
    </row>
    <row r="102" spans="1:44" s="2" customFormat="1" ht="12" customHeight="1">
      <c r="A102" s="27" t="s">
        <v>461</v>
      </c>
      <c r="B102" s="27" t="s">
        <v>462</v>
      </c>
      <c r="C102" s="11"/>
      <c r="D102" s="11"/>
      <c r="E102" s="11"/>
      <c r="F102" s="11"/>
      <c r="G102" s="11"/>
      <c r="H102" s="12">
        <v>0</v>
      </c>
      <c r="I102" s="12">
        <v>0</v>
      </c>
      <c r="J102" s="12">
        <v>0</v>
      </c>
      <c r="K102" s="12">
        <v>0</v>
      </c>
      <c r="L102" s="12">
        <v>0</v>
      </c>
      <c r="M102" s="12">
        <v>0</v>
      </c>
      <c r="N102" s="12">
        <v>0</v>
      </c>
      <c r="O102" s="12">
        <v>0</v>
      </c>
      <c r="P102" s="12">
        <v>0</v>
      </c>
      <c r="Q102" s="12">
        <v>0</v>
      </c>
      <c r="R102" s="12">
        <v>0</v>
      </c>
      <c r="S102" s="12">
        <v>0</v>
      </c>
      <c r="T102" s="12">
        <v>0</v>
      </c>
      <c r="U102" s="11"/>
      <c r="V102" s="20"/>
      <c r="W102" s="20"/>
      <c r="X102" s="20"/>
      <c r="Y102" s="20"/>
      <c r="Z102" s="20"/>
      <c r="AA102" s="20"/>
      <c r="AB102" s="20"/>
      <c r="AC102" s="20"/>
      <c r="AD102" s="20"/>
      <c r="AE102" s="20"/>
      <c r="AF102" s="20"/>
      <c r="AG102" s="20"/>
      <c r="AH102" s="20"/>
    </row>
    <row r="103" spans="1:44" s="2" customFormat="1" ht="12" customHeight="1">
      <c r="A103" s="27" t="s">
        <v>23</v>
      </c>
      <c r="B103" s="27" t="s">
        <v>24</v>
      </c>
      <c r="C103" s="11"/>
      <c r="D103" s="11"/>
      <c r="E103" s="11"/>
      <c r="F103" s="11"/>
      <c r="G103" s="11"/>
      <c r="H103" s="12">
        <v>655.03</v>
      </c>
      <c r="I103" s="12">
        <v>624.71</v>
      </c>
      <c r="J103" s="12">
        <v>599.48</v>
      </c>
      <c r="K103" s="12">
        <v>636.74</v>
      </c>
      <c r="L103" s="12">
        <v>571.64</v>
      </c>
      <c r="M103" s="12">
        <v>704.24</v>
      </c>
      <c r="N103" s="12">
        <v>665.47</v>
      </c>
      <c r="O103" s="12">
        <v>642.14</v>
      </c>
      <c r="P103" s="12">
        <v>536.23</v>
      </c>
      <c r="Q103" s="12">
        <v>411.28999999999996</v>
      </c>
      <c r="R103" s="12">
        <v>445.52</v>
      </c>
      <c r="S103" s="12">
        <v>500.86</v>
      </c>
      <c r="T103" s="12">
        <v>6993.3499999999995</v>
      </c>
      <c r="U103" s="11"/>
      <c r="V103" s="20"/>
      <c r="W103" s="20"/>
      <c r="X103" s="20"/>
      <c r="Y103" s="20"/>
      <c r="Z103" s="20"/>
      <c r="AA103" s="20"/>
      <c r="AB103" s="20"/>
      <c r="AC103" s="20"/>
      <c r="AD103" s="20"/>
      <c r="AE103" s="20"/>
      <c r="AF103" s="20"/>
      <c r="AG103" s="20"/>
      <c r="AH103" s="20"/>
    </row>
    <row r="104" spans="1:44" s="2" customFormat="1" ht="12" customHeight="1">
      <c r="A104" s="27" t="s">
        <v>436</v>
      </c>
      <c r="B104" s="27" t="s">
        <v>437</v>
      </c>
      <c r="C104" s="11"/>
      <c r="D104" s="11"/>
      <c r="E104" s="11"/>
      <c r="F104" s="11"/>
      <c r="G104" s="11"/>
      <c r="H104" s="12">
        <v>0</v>
      </c>
      <c r="I104" s="12">
        <v>0</v>
      </c>
      <c r="J104" s="12">
        <v>0</v>
      </c>
      <c r="K104" s="12">
        <v>0</v>
      </c>
      <c r="L104" s="12">
        <v>0</v>
      </c>
      <c r="M104" s="12">
        <v>0</v>
      </c>
      <c r="N104" s="12">
        <v>0</v>
      </c>
      <c r="O104" s="12">
        <v>0</v>
      </c>
      <c r="P104" s="12">
        <v>0</v>
      </c>
      <c r="Q104" s="12">
        <v>0</v>
      </c>
      <c r="R104" s="12">
        <v>0</v>
      </c>
      <c r="S104" s="12">
        <v>0</v>
      </c>
      <c r="T104" s="12">
        <v>0</v>
      </c>
      <c r="U104" s="11"/>
      <c r="V104" s="20"/>
      <c r="W104" s="20"/>
      <c r="X104" s="20"/>
      <c r="Y104" s="20"/>
      <c r="Z104" s="20"/>
      <c r="AA104" s="20"/>
      <c r="AB104" s="20"/>
      <c r="AC104" s="20"/>
      <c r="AD104" s="20"/>
      <c r="AE104" s="20"/>
      <c r="AF104" s="20"/>
      <c r="AG104" s="20"/>
      <c r="AH104" s="20"/>
    </row>
    <row r="105" spans="1:44" s="2" customFormat="1" ht="12" customHeight="1">
      <c r="A105" s="27" t="s">
        <v>250</v>
      </c>
      <c r="B105" s="27" t="s">
        <v>252</v>
      </c>
      <c r="C105" s="11">
        <v>12.17</v>
      </c>
      <c r="D105" s="11">
        <v>12.17</v>
      </c>
      <c r="E105" s="11">
        <v>12.17</v>
      </c>
      <c r="F105" s="11">
        <v>12.17</v>
      </c>
      <c r="G105" s="11"/>
      <c r="H105" s="12">
        <v>0</v>
      </c>
      <c r="I105" s="12">
        <v>0</v>
      </c>
      <c r="J105" s="12">
        <v>0</v>
      </c>
      <c r="K105" s="12">
        <v>0</v>
      </c>
      <c r="L105" s="12">
        <v>0</v>
      </c>
      <c r="M105" s="12">
        <v>0</v>
      </c>
      <c r="N105" s="12">
        <v>0</v>
      </c>
      <c r="O105" s="12">
        <v>0</v>
      </c>
      <c r="P105" s="12">
        <v>0</v>
      </c>
      <c r="Q105" s="12">
        <v>0</v>
      </c>
      <c r="R105" s="12">
        <v>0</v>
      </c>
      <c r="S105" s="12">
        <v>0</v>
      </c>
      <c r="T105" s="12">
        <v>0</v>
      </c>
      <c r="U105" s="11"/>
      <c r="V105" s="20"/>
      <c r="W105" s="20"/>
      <c r="X105" s="20"/>
      <c r="Y105" s="20"/>
      <c r="Z105" s="20"/>
      <c r="AA105" s="20"/>
      <c r="AB105" s="20"/>
      <c r="AC105" s="20"/>
      <c r="AD105" s="20"/>
      <c r="AE105" s="20"/>
      <c r="AF105" s="20"/>
      <c r="AG105" s="20"/>
      <c r="AH105" s="20"/>
    </row>
    <row r="106" spans="1:44" s="2" customFormat="1" ht="12" customHeight="1">
      <c r="A106" s="14"/>
      <c r="B106" s="14"/>
      <c r="C106" s="11"/>
      <c r="D106" s="11"/>
      <c r="E106" s="11"/>
      <c r="F106" s="11"/>
      <c r="G106" s="11"/>
      <c r="H106" s="12"/>
      <c r="I106" s="12"/>
      <c r="J106" s="12"/>
      <c r="K106" s="12"/>
      <c r="L106" s="12"/>
      <c r="M106" s="12"/>
      <c r="N106" s="12"/>
      <c r="O106" s="12"/>
      <c r="P106" s="12"/>
      <c r="Q106" s="12"/>
      <c r="R106" s="12"/>
      <c r="S106" s="12"/>
      <c r="T106" s="12"/>
      <c r="U106" s="11"/>
      <c r="V106" s="20"/>
      <c r="W106" s="20"/>
      <c r="X106" s="20"/>
      <c r="Y106" s="20"/>
      <c r="Z106" s="20"/>
      <c r="AA106" s="20"/>
      <c r="AB106" s="20"/>
      <c r="AC106" s="20"/>
      <c r="AD106" s="20"/>
      <c r="AE106" s="20"/>
      <c r="AF106" s="20"/>
      <c r="AG106" s="20"/>
      <c r="AH106" s="20"/>
    </row>
    <row r="107" spans="1:44" s="2" customFormat="1" ht="12" customHeight="1">
      <c r="A107" s="7"/>
      <c r="B107" s="15" t="s">
        <v>25</v>
      </c>
      <c r="C107" s="11"/>
      <c r="D107" s="11"/>
      <c r="E107" s="11"/>
      <c r="F107" s="11"/>
      <c r="G107" s="11"/>
      <c r="H107" s="67">
        <v>655.03</v>
      </c>
      <c r="I107" s="67">
        <v>603.96</v>
      </c>
      <c r="J107" s="67">
        <v>598.25</v>
      </c>
      <c r="K107" s="67">
        <v>622.16999999999996</v>
      </c>
      <c r="L107" s="67">
        <v>545.69999999999993</v>
      </c>
      <c r="M107" s="67">
        <v>671.77</v>
      </c>
      <c r="N107" s="67">
        <v>593.6</v>
      </c>
      <c r="O107" s="67">
        <v>642.14</v>
      </c>
      <c r="P107" s="67">
        <v>463.95000000000005</v>
      </c>
      <c r="Q107" s="67">
        <v>401.42999999999995</v>
      </c>
      <c r="R107" s="67">
        <v>57.349999999999966</v>
      </c>
      <c r="S107" s="67">
        <v>500.86</v>
      </c>
      <c r="T107" s="67">
        <v>6356.2099999999991</v>
      </c>
      <c r="U107" s="11"/>
      <c r="V107" s="20"/>
      <c r="W107" s="20"/>
      <c r="X107" s="20"/>
      <c r="Y107" s="20"/>
      <c r="Z107" s="20"/>
      <c r="AA107" s="20"/>
      <c r="AB107" s="20"/>
      <c r="AC107" s="20"/>
      <c r="AD107" s="20"/>
      <c r="AE107" s="20"/>
      <c r="AF107" s="20"/>
      <c r="AG107" s="20"/>
      <c r="AH107" s="20"/>
    </row>
    <row r="108" spans="1:44" ht="12" customHeight="1" thickBot="1">
      <c r="A108" s="7"/>
      <c r="B108" s="15"/>
    </row>
    <row r="109" spans="1:44" ht="12" customHeight="1" thickBot="1">
      <c r="A109" s="21"/>
      <c r="B109" s="26" t="s">
        <v>26</v>
      </c>
      <c r="H109" s="67">
        <v>243240.06499999997</v>
      </c>
      <c r="I109" s="67">
        <v>242205.05000000002</v>
      </c>
      <c r="J109" s="67">
        <v>247043.22499999998</v>
      </c>
      <c r="K109" s="67">
        <v>239009.60500000001</v>
      </c>
      <c r="L109" s="67">
        <v>255211.16</v>
      </c>
      <c r="M109" s="67">
        <v>236059.49</v>
      </c>
      <c r="N109" s="67">
        <v>255700.86</v>
      </c>
      <c r="O109" s="67">
        <v>233108.82</v>
      </c>
      <c r="P109" s="67">
        <v>240591.69999999995</v>
      </c>
      <c r="Q109" s="67">
        <v>256146.02999999997</v>
      </c>
      <c r="R109" s="67">
        <v>260560.685</v>
      </c>
      <c r="S109" s="67">
        <v>253888.95999999996</v>
      </c>
      <c r="T109" s="67">
        <v>2962765.6500000004</v>
      </c>
      <c r="AH109" s="128">
        <v>3580.9521182243529</v>
      </c>
      <c r="AL109" s="77">
        <v>2236.62954168128</v>
      </c>
      <c r="AM109" s="2"/>
      <c r="AN109" s="77">
        <v>751.81798122725286</v>
      </c>
      <c r="AO109" s="2"/>
      <c r="AP109" s="77">
        <v>121.67251658134246</v>
      </c>
      <c r="AR109" s="77">
        <v>3110.1200394898751</v>
      </c>
    </row>
    <row r="110" spans="1:44">
      <c r="A110" s="21"/>
      <c r="B110" s="21"/>
      <c r="H110" s="46">
        <v>243240.06499999997</v>
      </c>
      <c r="I110" s="46">
        <v>242205.05</v>
      </c>
      <c r="J110" s="46">
        <v>247043.22499999998</v>
      </c>
      <c r="K110" s="46">
        <v>239009.60499999998</v>
      </c>
      <c r="L110" s="46">
        <v>255211.15999999997</v>
      </c>
      <c r="M110" s="46">
        <v>236059.49000000002</v>
      </c>
      <c r="N110" s="46">
        <v>255700.85999999996</v>
      </c>
      <c r="O110" s="46">
        <v>233108.82000000004</v>
      </c>
      <c r="P110" s="46">
        <v>240591.7</v>
      </c>
      <c r="Q110" s="46">
        <v>256146.02999999997</v>
      </c>
      <c r="R110" s="46">
        <v>260560.685</v>
      </c>
      <c r="S110" s="46">
        <v>253888.96000000008</v>
      </c>
      <c r="T110" s="46">
        <v>2962765.65</v>
      </c>
      <c r="V110" s="118"/>
      <c r="W110" s="118"/>
      <c r="X110" s="118"/>
      <c r="Y110" s="118"/>
      <c r="Z110" s="118"/>
      <c r="AA110" s="118"/>
      <c r="AB110" s="118"/>
      <c r="AC110" s="118"/>
      <c r="AD110" s="118"/>
      <c r="AE110" s="118"/>
      <c r="AF110" s="118"/>
      <c r="AG110" s="118"/>
      <c r="AH110" s="118"/>
    </row>
    <row r="111" spans="1:44" s="24" customFormat="1">
      <c r="A111" s="132"/>
      <c r="B111" s="132"/>
      <c r="H111" s="24">
        <v>0</v>
      </c>
      <c r="I111" s="24">
        <v>0</v>
      </c>
      <c r="J111" s="24">
        <v>0</v>
      </c>
      <c r="K111" s="24">
        <v>0</v>
      </c>
      <c r="L111" s="24">
        <v>0</v>
      </c>
      <c r="M111" s="24">
        <v>0</v>
      </c>
      <c r="N111" s="24">
        <v>0</v>
      </c>
      <c r="O111" s="24">
        <v>0</v>
      </c>
      <c r="P111" s="24">
        <v>0</v>
      </c>
      <c r="Q111" s="24">
        <v>0</v>
      </c>
      <c r="R111" s="24">
        <v>0</v>
      </c>
      <c r="S111" s="24">
        <v>0</v>
      </c>
      <c r="T111" s="24">
        <v>0</v>
      </c>
      <c r="V111" s="133"/>
      <c r="W111" s="133"/>
      <c r="X111" s="133"/>
      <c r="Y111" s="133"/>
      <c r="Z111" s="133"/>
      <c r="AA111" s="133"/>
      <c r="AB111" s="133"/>
      <c r="AC111" s="133"/>
      <c r="AD111" s="133"/>
      <c r="AE111" s="133"/>
      <c r="AF111" s="133"/>
      <c r="AG111" s="133"/>
      <c r="AH111" s="133"/>
    </row>
    <row r="112" spans="1:44">
      <c r="Q112" s="24"/>
      <c r="T112" s="91">
        <v>0</v>
      </c>
    </row>
    <row r="115" spans="8:22">
      <c r="H115" s="139">
        <v>8.2098989165747885E-2</v>
      </c>
      <c r="I115" s="139">
        <v>8.1749648339550576E-2</v>
      </c>
      <c r="J115" s="139">
        <v>8.3382641148144809E-2</v>
      </c>
      <c r="K115" s="139">
        <v>8.0671113829067109E-2</v>
      </c>
      <c r="L115" s="139">
        <v>8.6139502798677298E-2</v>
      </c>
      <c r="M115" s="139">
        <v>7.9675383707786679E-2</v>
      </c>
      <c r="N115" s="139">
        <v>8.6304787555505774E-2</v>
      </c>
      <c r="O115" s="139">
        <v>7.8679466261531703E-2</v>
      </c>
      <c r="P115" s="139">
        <v>8.1205106451804593E-2</v>
      </c>
      <c r="Q115" s="139">
        <v>8.6455042436447846E-2</v>
      </c>
      <c r="R115" s="139">
        <v>8.7945087725720059E-2</v>
      </c>
      <c r="S115" s="139">
        <v>8.5693230580015697E-2</v>
      </c>
      <c r="T115" s="139">
        <v>1</v>
      </c>
      <c r="U115" s="27"/>
      <c r="V115" s="1" t="s">
        <v>499</v>
      </c>
    </row>
  </sheetData>
  <mergeCells count="3">
    <mergeCell ref="AK4:AL4"/>
    <mergeCell ref="AM4:AN4"/>
    <mergeCell ref="AO4:AP4"/>
  </mergeCells>
  <pageMargins left="0.7" right="0.7" top="0.75" bottom="0.75" header="0.3" footer="0.3"/>
  <pageSetup scale="25" fitToHeight="0" orientation="landscape" r:id="rId1"/>
  <headerFooter>
    <oddHeader>&amp;R&amp;F
&amp;A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79998168889431442"/>
    <pageSetUpPr fitToPage="1"/>
  </sheetPr>
  <dimension ref="A1:AQ99"/>
  <sheetViews>
    <sheetView showGridLines="0" view="pageBreakPreview" topLeftCell="A33" zoomScale="85" zoomScaleNormal="100" zoomScaleSheetLayoutView="85" workbookViewId="0">
      <selection activeCell="D5" sqref="D5"/>
    </sheetView>
  </sheetViews>
  <sheetFormatPr defaultColWidth="9.140625" defaultRowHeight="12.75" outlineLevelCol="1"/>
  <cols>
    <col min="1" max="1" width="22.7109375" style="27" customWidth="1"/>
    <col min="2" max="2" width="29.140625" style="27" bestFit="1" customWidth="1"/>
    <col min="3" max="3" width="12.140625" style="27" hidden="1" customWidth="1" outlineLevel="1"/>
    <col min="4" max="4" width="12.140625" style="27" bestFit="1" customWidth="1" collapsed="1"/>
    <col min="5" max="5" width="12.140625" style="27" customWidth="1"/>
    <col min="6" max="6" width="2" style="27" customWidth="1"/>
    <col min="7" max="12" width="8.7109375" style="64" customWidth="1" outlineLevel="1"/>
    <col min="13" max="13" width="9" style="64" customWidth="1" outlineLevel="1"/>
    <col min="14" max="18" width="8.7109375" style="64" customWidth="1" outlineLevel="1"/>
    <col min="19" max="19" width="9" style="64" bestFit="1" customWidth="1"/>
    <col min="20" max="20" width="2" style="27" customWidth="1"/>
    <col min="21" max="32" width="9.140625" style="27" customWidth="1" outlineLevel="1"/>
    <col min="33" max="16384" width="9.140625" style="27"/>
  </cols>
  <sheetData>
    <row r="1" spans="1:41" ht="12" customHeight="1">
      <c r="A1" s="1" t="s">
        <v>253</v>
      </c>
      <c r="B1" s="28"/>
      <c r="C1" s="29"/>
      <c r="D1" s="29"/>
      <c r="E1" s="29"/>
      <c r="F1" s="28"/>
      <c r="G1" s="121" t="s">
        <v>431</v>
      </c>
      <c r="H1" s="121"/>
      <c r="I1" s="121"/>
      <c r="J1" s="121"/>
      <c r="K1" s="121"/>
      <c r="L1" s="121"/>
      <c r="M1" s="121"/>
      <c r="N1" s="121"/>
      <c r="O1" s="121"/>
      <c r="P1" s="121"/>
      <c r="Q1" s="121"/>
      <c r="R1" s="121"/>
      <c r="S1" s="121"/>
      <c r="T1" s="28"/>
    </row>
    <row r="2" spans="1:41" ht="12" customHeight="1">
      <c r="A2" s="1" t="s">
        <v>270</v>
      </c>
      <c r="B2" s="28"/>
      <c r="C2" s="29"/>
      <c r="D2" s="29"/>
      <c r="E2" s="29"/>
      <c r="F2" s="28"/>
      <c r="G2" s="37"/>
      <c r="H2" s="37"/>
      <c r="I2" s="37"/>
      <c r="J2" s="37"/>
      <c r="K2" s="37"/>
      <c r="L2" s="37"/>
      <c r="M2" s="37"/>
      <c r="N2" s="37"/>
      <c r="O2" s="37"/>
      <c r="P2" s="37"/>
      <c r="Q2" s="37"/>
      <c r="R2" s="37"/>
      <c r="S2" s="37"/>
      <c r="T2" s="28"/>
    </row>
    <row r="3" spans="1:41" ht="12" customHeight="1">
      <c r="A3" s="30" t="s">
        <v>546</v>
      </c>
      <c r="B3" s="28"/>
      <c r="C3" s="29"/>
      <c r="D3" s="29"/>
      <c r="E3" s="29"/>
      <c r="F3" s="28"/>
      <c r="G3" s="37"/>
      <c r="H3" s="37"/>
      <c r="I3" s="37"/>
      <c r="J3" s="37"/>
      <c r="K3" s="37"/>
      <c r="L3" s="37"/>
      <c r="M3" s="37"/>
      <c r="N3" s="37"/>
      <c r="O3" s="37"/>
      <c r="P3" s="37"/>
      <c r="Q3" s="37"/>
      <c r="R3" s="37"/>
      <c r="S3" s="37"/>
      <c r="T3" s="28"/>
    </row>
    <row r="4" spans="1:41" ht="27.75" customHeight="1">
      <c r="A4" s="28"/>
      <c r="B4" s="31"/>
      <c r="C4" s="235" t="s">
        <v>502</v>
      </c>
      <c r="D4" s="209" t="s">
        <v>503</v>
      </c>
      <c r="E4" s="212" t="s">
        <v>548</v>
      </c>
      <c r="F4" s="2"/>
      <c r="G4" s="208" t="s">
        <v>534</v>
      </c>
      <c r="H4" s="208" t="s">
        <v>535</v>
      </c>
      <c r="I4" s="208" t="s">
        <v>536</v>
      </c>
      <c r="J4" s="208" t="s">
        <v>537</v>
      </c>
      <c r="K4" s="208" t="s">
        <v>538</v>
      </c>
      <c r="L4" s="208" t="s">
        <v>539</v>
      </c>
      <c r="M4" s="208" t="s">
        <v>540</v>
      </c>
      <c r="N4" s="63" t="s">
        <v>541</v>
      </c>
      <c r="O4" s="63" t="s">
        <v>542</v>
      </c>
      <c r="P4" s="63" t="s">
        <v>543</v>
      </c>
      <c r="Q4" s="63" t="s">
        <v>544</v>
      </c>
      <c r="R4" s="63" t="s">
        <v>430</v>
      </c>
      <c r="S4" s="211" t="s">
        <v>0</v>
      </c>
      <c r="T4" s="2"/>
      <c r="U4" s="214" t="s">
        <v>534</v>
      </c>
      <c r="V4" s="214" t="s">
        <v>535</v>
      </c>
      <c r="W4" s="214" t="s">
        <v>536</v>
      </c>
      <c r="X4" s="214" t="s">
        <v>537</v>
      </c>
      <c r="Y4" s="214" t="s">
        <v>538</v>
      </c>
      <c r="Z4" s="214" t="s">
        <v>539</v>
      </c>
      <c r="AA4" s="214" t="s">
        <v>540</v>
      </c>
      <c r="AB4" s="217" t="s">
        <v>541</v>
      </c>
      <c r="AC4" s="217" t="s">
        <v>542</v>
      </c>
      <c r="AD4" s="217" t="s">
        <v>543</v>
      </c>
      <c r="AE4" s="217" t="s">
        <v>544</v>
      </c>
      <c r="AF4" s="217" t="s">
        <v>430</v>
      </c>
      <c r="AG4" s="219" t="s">
        <v>385</v>
      </c>
      <c r="AJ4" s="250" t="s">
        <v>509</v>
      </c>
      <c r="AK4" s="251"/>
      <c r="AL4" s="250" t="s">
        <v>510</v>
      </c>
      <c r="AM4" s="251"/>
      <c r="AN4" s="250" t="s">
        <v>511</v>
      </c>
      <c r="AO4" s="251"/>
    </row>
    <row r="5" spans="1:41" ht="12" customHeight="1">
      <c r="A5" s="32" t="s">
        <v>1</v>
      </c>
      <c r="B5" s="31" t="s">
        <v>2</v>
      </c>
      <c r="C5" s="236">
        <v>44927</v>
      </c>
      <c r="D5" s="210">
        <v>45078</v>
      </c>
      <c r="E5" s="213">
        <v>45292</v>
      </c>
      <c r="F5" s="5"/>
      <c r="G5" s="208" t="s">
        <v>3</v>
      </c>
      <c r="H5" s="208" t="s">
        <v>3</v>
      </c>
      <c r="I5" s="208" t="s">
        <v>3</v>
      </c>
      <c r="J5" s="208" t="s">
        <v>3</v>
      </c>
      <c r="K5" s="208" t="s">
        <v>3</v>
      </c>
      <c r="L5" s="208" t="s">
        <v>3</v>
      </c>
      <c r="M5" s="208" t="s">
        <v>3</v>
      </c>
      <c r="N5" s="63" t="s">
        <v>3</v>
      </c>
      <c r="O5" s="63" t="s">
        <v>3</v>
      </c>
      <c r="P5" s="63" t="s">
        <v>3</v>
      </c>
      <c r="Q5" s="63" t="s">
        <v>3</v>
      </c>
      <c r="R5" s="63" t="s">
        <v>3</v>
      </c>
      <c r="S5" s="211" t="s">
        <v>3</v>
      </c>
      <c r="T5" s="5"/>
      <c r="U5" s="215" t="s">
        <v>4</v>
      </c>
      <c r="V5" s="215" t="s">
        <v>4</v>
      </c>
      <c r="W5" s="215" t="s">
        <v>4</v>
      </c>
      <c r="X5" s="215" t="s">
        <v>4</v>
      </c>
      <c r="Y5" s="215" t="s">
        <v>4</v>
      </c>
      <c r="Z5" s="215" t="s">
        <v>4</v>
      </c>
      <c r="AA5" s="215" t="s">
        <v>4</v>
      </c>
      <c r="AB5" s="218" t="s">
        <v>4</v>
      </c>
      <c r="AC5" s="218" t="s">
        <v>4</v>
      </c>
      <c r="AD5" s="218" t="s">
        <v>4</v>
      </c>
      <c r="AE5" s="218" t="s">
        <v>4</v>
      </c>
      <c r="AF5" s="218" t="s">
        <v>4</v>
      </c>
      <c r="AG5" s="216" t="s">
        <v>4</v>
      </c>
      <c r="AJ5" s="175" t="s">
        <v>512</v>
      </c>
      <c r="AK5" s="176" t="s">
        <v>513</v>
      </c>
      <c r="AL5" s="175" t="s">
        <v>512</v>
      </c>
      <c r="AM5" s="176" t="s">
        <v>513</v>
      </c>
      <c r="AN5" s="175" t="s">
        <v>512</v>
      </c>
      <c r="AO5" s="176" t="s">
        <v>513</v>
      </c>
    </row>
    <row r="6" spans="1:41" ht="12" customHeight="1"/>
    <row r="7" spans="1:41" s="28" customFormat="1" ht="12" customHeight="1">
      <c r="C7" s="29"/>
      <c r="D7" s="29"/>
      <c r="E7" s="29"/>
      <c r="G7" s="37"/>
      <c r="H7" s="37"/>
      <c r="I7" s="37"/>
      <c r="J7" s="37"/>
      <c r="K7" s="37"/>
      <c r="L7" s="37"/>
      <c r="M7" s="37"/>
      <c r="N7" s="37"/>
      <c r="O7" s="37"/>
      <c r="P7" s="37"/>
      <c r="Q7" s="37"/>
      <c r="R7" s="37"/>
      <c r="S7" s="37"/>
      <c r="U7" s="27"/>
      <c r="V7" s="27"/>
      <c r="W7" s="27"/>
      <c r="X7" s="27"/>
      <c r="Y7" s="27"/>
      <c r="Z7" s="27"/>
      <c r="AA7" s="27"/>
      <c r="AB7" s="27"/>
      <c r="AC7" s="27"/>
      <c r="AD7" s="27"/>
      <c r="AE7" s="27"/>
      <c r="AF7" s="27"/>
      <c r="AG7" s="27"/>
    </row>
    <row r="8" spans="1:41" s="28" customFormat="1" ht="12" customHeight="1">
      <c r="C8" s="29"/>
      <c r="D8" s="29"/>
      <c r="E8" s="29"/>
      <c r="F8" s="33"/>
      <c r="G8" s="37"/>
      <c r="H8" s="37"/>
      <c r="I8" s="37"/>
      <c r="J8" s="37"/>
      <c r="K8" s="37"/>
      <c r="L8" s="37"/>
      <c r="M8" s="37"/>
      <c r="N8" s="37"/>
      <c r="O8" s="37"/>
      <c r="P8" s="37"/>
      <c r="Q8" s="37"/>
      <c r="R8" s="37"/>
      <c r="S8" s="37"/>
      <c r="T8" s="33"/>
      <c r="U8" s="27"/>
      <c r="V8" s="27"/>
      <c r="W8" s="27"/>
      <c r="X8" s="27"/>
      <c r="Y8" s="27"/>
      <c r="Z8" s="27"/>
      <c r="AA8" s="27"/>
      <c r="AB8" s="27"/>
      <c r="AC8" s="27"/>
      <c r="AD8" s="27"/>
      <c r="AE8" s="27"/>
      <c r="AF8" s="27"/>
      <c r="AG8" s="27"/>
    </row>
    <row r="9" spans="1:41" s="28" customFormat="1" ht="12" customHeight="1">
      <c r="A9" s="34" t="s">
        <v>5</v>
      </c>
      <c r="B9" s="34" t="s">
        <v>5</v>
      </c>
      <c r="C9" s="29"/>
      <c r="D9" s="29"/>
      <c r="E9" s="29"/>
      <c r="F9" s="33"/>
      <c r="G9" s="37"/>
      <c r="H9" s="37"/>
      <c r="I9" s="37"/>
      <c r="J9" s="37"/>
      <c r="K9" s="37"/>
      <c r="L9" s="37"/>
      <c r="M9" s="37"/>
      <c r="N9" s="37"/>
      <c r="O9" s="37"/>
      <c r="P9" s="37"/>
      <c r="Q9" s="37"/>
      <c r="R9" s="37"/>
      <c r="S9" s="37"/>
      <c r="T9" s="33"/>
      <c r="U9" s="27"/>
      <c r="V9" s="27"/>
      <c r="W9" s="27"/>
      <c r="X9" s="27"/>
      <c r="Y9" s="27"/>
      <c r="Z9" s="27"/>
      <c r="AA9" s="27"/>
      <c r="AB9" s="27"/>
      <c r="AC9" s="27"/>
      <c r="AD9" s="27"/>
      <c r="AE9" s="27"/>
      <c r="AF9" s="27"/>
      <c r="AG9" s="27"/>
    </row>
    <row r="10" spans="1:41" s="28" customFormat="1" ht="12" customHeight="1">
      <c r="A10" s="34"/>
      <c r="B10" s="34"/>
      <c r="C10" s="130"/>
      <c r="D10" s="130"/>
      <c r="E10" s="130"/>
      <c r="F10" s="33"/>
      <c r="G10" s="37"/>
      <c r="H10" s="37"/>
      <c r="I10" s="37"/>
      <c r="J10" s="37"/>
      <c r="K10" s="37"/>
      <c r="L10" s="37"/>
      <c r="M10" s="37"/>
      <c r="N10" s="37"/>
      <c r="O10" s="37"/>
      <c r="P10" s="37"/>
      <c r="Q10" s="37"/>
      <c r="R10" s="37"/>
      <c r="S10" s="37"/>
      <c r="T10" s="33"/>
      <c r="U10" s="27"/>
      <c r="V10" s="27"/>
      <c r="W10" s="27"/>
      <c r="X10" s="27"/>
      <c r="Y10" s="27"/>
      <c r="Z10" s="27"/>
      <c r="AA10" s="27"/>
      <c r="AB10" s="27"/>
      <c r="AC10" s="27"/>
      <c r="AD10" s="27"/>
      <c r="AE10" s="27"/>
      <c r="AF10" s="27"/>
      <c r="AG10" s="27"/>
    </row>
    <row r="11" spans="1:41" s="28" customFormat="1" ht="12" customHeight="1">
      <c r="A11" s="35" t="s">
        <v>6</v>
      </c>
      <c r="B11" s="35" t="s">
        <v>6</v>
      </c>
      <c r="C11" s="36"/>
      <c r="D11" s="36"/>
      <c r="E11" s="36"/>
      <c r="F11" s="36"/>
      <c r="G11" s="37"/>
      <c r="H11" s="37"/>
      <c r="I11" s="37"/>
      <c r="J11" s="37"/>
      <c r="K11" s="37"/>
      <c r="L11" s="37"/>
      <c r="M11" s="37"/>
      <c r="N11" s="37"/>
      <c r="O11" s="37"/>
      <c r="P11" s="37"/>
      <c r="Q11" s="37"/>
      <c r="R11" s="37"/>
      <c r="S11" s="37"/>
      <c r="T11" s="36"/>
      <c r="U11" s="20"/>
      <c r="V11" s="20"/>
      <c r="W11" s="20"/>
      <c r="X11" s="20"/>
      <c r="Y11" s="20"/>
      <c r="Z11" s="20"/>
      <c r="AA11" s="20"/>
      <c r="AB11" s="20"/>
      <c r="AC11" s="20"/>
      <c r="AD11" s="20"/>
      <c r="AE11" s="20"/>
      <c r="AF11" s="20"/>
      <c r="AG11" s="20"/>
    </row>
    <row r="12" spans="1:41" s="28" customFormat="1" ht="12" customHeight="1">
      <c r="A12" s="27" t="s">
        <v>63</v>
      </c>
      <c r="B12" s="27" t="s">
        <v>38</v>
      </c>
      <c r="C12" s="36">
        <v>11.09</v>
      </c>
      <c r="D12" s="36">
        <v>11.75</v>
      </c>
      <c r="E12" s="36">
        <v>14.688189834160479</v>
      </c>
      <c r="F12" s="36"/>
      <c r="G12" s="37">
        <v>6321.5</v>
      </c>
      <c r="H12" s="37">
        <v>6274.5</v>
      </c>
      <c r="I12" s="37">
        <v>6262.75</v>
      </c>
      <c r="J12" s="37">
        <v>6251</v>
      </c>
      <c r="K12" s="37">
        <v>6192.25</v>
      </c>
      <c r="L12" s="37">
        <v>6110</v>
      </c>
      <c r="M12" s="37">
        <v>6110</v>
      </c>
      <c r="N12" s="37">
        <v>7535.97</v>
      </c>
      <c r="O12" s="37">
        <v>7491.9</v>
      </c>
      <c r="P12" s="37">
        <v>7477.21</v>
      </c>
      <c r="Q12" s="37">
        <v>7418.45</v>
      </c>
      <c r="R12" s="37">
        <v>7389.07</v>
      </c>
      <c r="S12" s="37">
        <v>80834.600000000006</v>
      </c>
      <c r="T12" s="36"/>
      <c r="U12" s="83">
        <v>538</v>
      </c>
      <c r="V12" s="83">
        <v>534</v>
      </c>
      <c r="W12" s="83">
        <v>533</v>
      </c>
      <c r="X12" s="83">
        <v>532</v>
      </c>
      <c r="Y12" s="83">
        <v>527</v>
      </c>
      <c r="Z12" s="83">
        <v>520</v>
      </c>
      <c r="AA12" s="83">
        <v>520</v>
      </c>
      <c r="AB12" s="83">
        <v>513.06322188684646</v>
      </c>
      <c r="AC12" s="83">
        <v>510.06285216820987</v>
      </c>
      <c r="AD12" s="83">
        <v>509.0627289286644</v>
      </c>
      <c r="AE12" s="83">
        <v>505.06223597048233</v>
      </c>
      <c r="AF12" s="83">
        <v>503.06198949139133</v>
      </c>
      <c r="AG12" s="133">
        <v>520.35941903713285</v>
      </c>
      <c r="AI12" s="97"/>
      <c r="AJ12" s="28">
        <v>1</v>
      </c>
      <c r="AK12" s="183">
        <v>520.35941903713285</v>
      </c>
    </row>
    <row r="13" spans="1:41" s="28" customFormat="1" ht="12" customHeight="1">
      <c r="A13" s="27" t="s">
        <v>404</v>
      </c>
      <c r="B13" s="27" t="s">
        <v>405</v>
      </c>
      <c r="C13" s="36">
        <v>16.399999999999999</v>
      </c>
      <c r="D13" s="36">
        <v>17.7</v>
      </c>
      <c r="E13" s="36">
        <v>22.120787375006266</v>
      </c>
      <c r="F13" s="36"/>
      <c r="G13" s="37">
        <v>584.1</v>
      </c>
      <c r="H13" s="37">
        <v>566.4</v>
      </c>
      <c r="I13" s="37">
        <v>548.70000000000005</v>
      </c>
      <c r="J13" s="37">
        <v>548.70000000000005</v>
      </c>
      <c r="K13" s="37">
        <v>548.70000000000005</v>
      </c>
      <c r="L13" s="37">
        <v>548.70000000000005</v>
      </c>
      <c r="M13" s="37">
        <v>566.4</v>
      </c>
      <c r="N13" s="37">
        <v>729.96</v>
      </c>
      <c r="O13" s="37">
        <v>729.96</v>
      </c>
      <c r="P13" s="37">
        <v>707.84</v>
      </c>
      <c r="Q13" s="37">
        <v>796.32</v>
      </c>
      <c r="R13" s="37">
        <v>818.44</v>
      </c>
      <c r="S13" s="37">
        <v>7694.2199999999993</v>
      </c>
      <c r="T13" s="36"/>
      <c r="U13" s="83">
        <v>33</v>
      </c>
      <c r="V13" s="83">
        <v>32</v>
      </c>
      <c r="W13" s="83">
        <v>31.000000000000004</v>
      </c>
      <c r="X13" s="83">
        <v>31.000000000000004</v>
      </c>
      <c r="Y13" s="83">
        <v>31.000000000000004</v>
      </c>
      <c r="Z13" s="83">
        <v>31.000000000000004</v>
      </c>
      <c r="AA13" s="83">
        <v>32</v>
      </c>
      <c r="AB13" s="83">
        <v>32.998825386512415</v>
      </c>
      <c r="AC13" s="83">
        <v>32.998825386512415</v>
      </c>
      <c r="AD13" s="83">
        <v>31.99886098086052</v>
      </c>
      <c r="AE13" s="83">
        <v>35.998718603468085</v>
      </c>
      <c r="AF13" s="83">
        <v>36.998683009119979</v>
      </c>
      <c r="AG13" s="126">
        <v>32.66615944720612</v>
      </c>
      <c r="AI13" s="97"/>
      <c r="AJ13" s="28">
        <v>2</v>
      </c>
      <c r="AK13" s="237">
        <v>65.332318894412239</v>
      </c>
    </row>
    <row r="14" spans="1:41" s="28" customFormat="1" ht="12" customHeight="1">
      <c r="A14" s="27" t="s">
        <v>402</v>
      </c>
      <c r="B14" s="27" t="s">
        <v>403</v>
      </c>
      <c r="C14" s="36">
        <v>19.079999999999998</v>
      </c>
      <c r="D14" s="36">
        <v>21.06</v>
      </c>
      <c r="E14" s="36">
        <v>26.327215040430694</v>
      </c>
      <c r="F14" s="36"/>
      <c r="G14" s="37">
        <v>231.66</v>
      </c>
      <c r="H14" s="37">
        <v>252.72</v>
      </c>
      <c r="I14" s="37">
        <v>252.72</v>
      </c>
      <c r="J14" s="37">
        <v>252.72</v>
      </c>
      <c r="K14" s="37">
        <v>252.72</v>
      </c>
      <c r="L14" s="37">
        <v>252.72</v>
      </c>
      <c r="M14" s="37">
        <v>252.72</v>
      </c>
      <c r="N14" s="37">
        <v>342.29</v>
      </c>
      <c r="O14" s="37">
        <v>342.29</v>
      </c>
      <c r="P14" s="37">
        <v>342.29</v>
      </c>
      <c r="Q14" s="37">
        <v>342.29</v>
      </c>
      <c r="R14" s="37">
        <v>342.29</v>
      </c>
      <c r="S14" s="37">
        <v>3459.43</v>
      </c>
      <c r="T14" s="36"/>
      <c r="U14" s="83">
        <v>11</v>
      </c>
      <c r="V14" s="83">
        <v>12</v>
      </c>
      <c r="W14" s="83">
        <v>12</v>
      </c>
      <c r="X14" s="83">
        <v>12</v>
      </c>
      <c r="Y14" s="83">
        <v>12</v>
      </c>
      <c r="Z14" s="83">
        <v>12</v>
      </c>
      <c r="AA14" s="83">
        <v>12</v>
      </c>
      <c r="AB14" s="83">
        <v>13.001375172966279</v>
      </c>
      <c r="AC14" s="83">
        <v>13.001375172966279</v>
      </c>
      <c r="AD14" s="83">
        <v>13.001375172966279</v>
      </c>
      <c r="AE14" s="83">
        <v>13.001375172966279</v>
      </c>
      <c r="AF14" s="83">
        <v>13.001375172966279</v>
      </c>
      <c r="AG14" s="126">
        <v>12.333906322069282</v>
      </c>
      <c r="AI14" s="97"/>
      <c r="AJ14" s="28">
        <v>2</v>
      </c>
      <c r="AK14" s="183">
        <v>24.667812644138564</v>
      </c>
    </row>
    <row r="15" spans="1:41" s="28" customFormat="1" ht="12" customHeight="1">
      <c r="A15" s="27" t="s">
        <v>64</v>
      </c>
      <c r="B15" s="27" t="s">
        <v>39</v>
      </c>
      <c r="C15" s="36">
        <v>13.24</v>
      </c>
      <c r="D15" s="36">
        <v>14.19</v>
      </c>
      <c r="E15" s="36">
        <v>17.738837681987739</v>
      </c>
      <c r="F15" s="36"/>
      <c r="G15" s="37">
        <v>5122.59</v>
      </c>
      <c r="H15" s="37">
        <v>5165.16</v>
      </c>
      <c r="I15" s="37">
        <v>5207.7299999999996</v>
      </c>
      <c r="J15" s="37">
        <v>5236.1099999999997</v>
      </c>
      <c r="K15" s="37">
        <v>5250.3</v>
      </c>
      <c r="L15" s="37">
        <v>5335.44</v>
      </c>
      <c r="M15" s="37">
        <v>5349.63</v>
      </c>
      <c r="N15" s="37">
        <v>6673.79</v>
      </c>
      <c r="O15" s="37">
        <v>6741.2</v>
      </c>
      <c r="P15" s="37">
        <v>6812.16</v>
      </c>
      <c r="Q15" s="37">
        <v>6812.16</v>
      </c>
      <c r="R15" s="37">
        <v>6847.64</v>
      </c>
      <c r="S15" s="37">
        <v>70553.91</v>
      </c>
      <c r="T15" s="36"/>
      <c r="U15" s="83">
        <v>361</v>
      </c>
      <c r="V15" s="83">
        <v>364</v>
      </c>
      <c r="W15" s="83">
        <v>367</v>
      </c>
      <c r="X15" s="83">
        <v>369</v>
      </c>
      <c r="Y15" s="83">
        <v>370</v>
      </c>
      <c r="Z15" s="83">
        <v>376</v>
      </c>
      <c r="AA15" s="83">
        <v>377</v>
      </c>
      <c r="AB15" s="83">
        <v>376.22476284208062</v>
      </c>
      <c r="AC15" s="83">
        <v>380.0248990859817</v>
      </c>
      <c r="AD15" s="83">
        <v>384.02516118162362</v>
      </c>
      <c r="AE15" s="83">
        <v>384.02516118162362</v>
      </c>
      <c r="AF15" s="83">
        <v>386.02529222944457</v>
      </c>
      <c r="AG15" s="126">
        <v>374.52710637672953</v>
      </c>
      <c r="AI15" s="97"/>
      <c r="AJ15" s="28">
        <v>1</v>
      </c>
      <c r="AK15" s="183">
        <v>374.52710637672953</v>
      </c>
    </row>
    <row r="16" spans="1:41" s="28" customFormat="1" ht="12" customHeight="1">
      <c r="A16" s="27" t="s">
        <v>66</v>
      </c>
      <c r="B16" s="27" t="s">
        <v>41</v>
      </c>
      <c r="C16" s="36">
        <v>2.2200000000000002</v>
      </c>
      <c r="D16" s="36">
        <v>2.2200000000000002</v>
      </c>
      <c r="E16" s="36">
        <v>3.0561082768632657</v>
      </c>
      <c r="F16" s="36"/>
      <c r="G16" s="37">
        <v>881.25</v>
      </c>
      <c r="H16" s="37">
        <v>1203.2</v>
      </c>
      <c r="I16" s="37">
        <v>1073.95</v>
      </c>
      <c r="J16" s="37">
        <v>871.85</v>
      </c>
      <c r="K16" s="37">
        <v>1186.75</v>
      </c>
      <c r="L16" s="37">
        <v>935.3</v>
      </c>
      <c r="M16" s="37">
        <v>817.8</v>
      </c>
      <c r="N16" s="37">
        <v>1326.89</v>
      </c>
      <c r="O16" s="37">
        <v>902.7</v>
      </c>
      <c r="P16" s="37">
        <v>1272.96</v>
      </c>
      <c r="Q16" s="37">
        <v>1425.96</v>
      </c>
      <c r="R16" s="37">
        <v>826.2</v>
      </c>
      <c r="S16" s="37">
        <v>12724.810000000001</v>
      </c>
      <c r="T16" s="36"/>
      <c r="U16" s="83"/>
      <c r="V16" s="83"/>
      <c r="W16" s="83"/>
      <c r="X16" s="83"/>
      <c r="Y16" s="83"/>
      <c r="Z16" s="83"/>
      <c r="AA16" s="83"/>
      <c r="AB16" s="83"/>
      <c r="AC16" s="83"/>
      <c r="AD16" s="83"/>
      <c r="AE16" s="83"/>
      <c r="AF16" s="83"/>
      <c r="AG16" s="83"/>
      <c r="AI16" s="97"/>
    </row>
    <row r="17" spans="1:41" s="28" customFormat="1" ht="12" customHeight="1">
      <c r="A17" s="27" t="s">
        <v>76</v>
      </c>
      <c r="B17" s="27" t="s">
        <v>51</v>
      </c>
      <c r="C17" s="36">
        <v>4.67</v>
      </c>
      <c r="D17" s="36">
        <v>4.67</v>
      </c>
      <c r="E17" s="36">
        <v>5.84</v>
      </c>
      <c r="F17" s="36"/>
      <c r="G17" s="37">
        <v>9.34</v>
      </c>
      <c r="H17" s="37">
        <v>9.34</v>
      </c>
      <c r="I17" s="37">
        <v>18.68</v>
      </c>
      <c r="J17" s="37">
        <v>0</v>
      </c>
      <c r="K17" s="37">
        <v>14.01</v>
      </c>
      <c r="L17" s="37">
        <v>9.34</v>
      </c>
      <c r="M17" s="37">
        <v>4.67</v>
      </c>
      <c r="N17" s="37">
        <v>11.68</v>
      </c>
      <c r="O17" s="37">
        <v>5.84</v>
      </c>
      <c r="P17" s="37">
        <v>0</v>
      </c>
      <c r="Q17" s="37">
        <v>5.84</v>
      </c>
      <c r="R17" s="37">
        <v>11.68</v>
      </c>
      <c r="S17" s="37">
        <v>100.42000000000002</v>
      </c>
      <c r="T17" s="36"/>
      <c r="U17" s="20"/>
      <c r="V17" s="20"/>
      <c r="W17" s="20"/>
      <c r="X17" s="20"/>
      <c r="Y17" s="20"/>
      <c r="Z17" s="20"/>
      <c r="AA17" s="20"/>
      <c r="AB17" s="20"/>
      <c r="AC17" s="20"/>
      <c r="AD17" s="20"/>
      <c r="AE17" s="20"/>
      <c r="AF17" s="20"/>
      <c r="AG17" s="20"/>
      <c r="AI17" s="97"/>
    </row>
    <row r="18" spans="1:41" s="28" customFormat="1" ht="12" customHeight="1">
      <c r="A18" s="27" t="s">
        <v>410</v>
      </c>
      <c r="B18" s="27" t="s">
        <v>411</v>
      </c>
      <c r="C18" s="36">
        <v>4.3600000000000003</v>
      </c>
      <c r="D18" s="36">
        <v>4.24</v>
      </c>
      <c r="E18" s="36">
        <v>4.59</v>
      </c>
      <c r="F18" s="36"/>
      <c r="G18" s="37">
        <v>4.24</v>
      </c>
      <c r="H18" s="37">
        <v>4.24</v>
      </c>
      <c r="I18" s="37">
        <v>4.24</v>
      </c>
      <c r="J18" s="37">
        <v>4.24</v>
      </c>
      <c r="K18" s="37">
        <v>4.59</v>
      </c>
      <c r="L18" s="37">
        <v>4.59</v>
      </c>
      <c r="M18" s="37">
        <v>4.59</v>
      </c>
      <c r="N18" s="37">
        <v>4.59</v>
      </c>
      <c r="O18" s="37">
        <v>4.59</v>
      </c>
      <c r="P18" s="37">
        <v>4.59</v>
      </c>
      <c r="Q18" s="37">
        <v>9.18</v>
      </c>
      <c r="R18" s="37">
        <v>9.18</v>
      </c>
      <c r="S18" s="37">
        <v>62.86</v>
      </c>
      <c r="T18" s="36"/>
      <c r="U18" s="20"/>
      <c r="V18" s="20"/>
      <c r="W18" s="20"/>
      <c r="X18" s="20"/>
      <c r="Y18" s="20"/>
      <c r="Z18" s="20"/>
      <c r="AA18" s="20"/>
      <c r="AB18" s="20"/>
      <c r="AC18" s="20"/>
      <c r="AD18" s="20"/>
      <c r="AE18" s="20"/>
      <c r="AF18" s="20"/>
      <c r="AG18" s="20"/>
      <c r="AI18" s="97"/>
    </row>
    <row r="19" spans="1:41" s="28" customFormat="1" ht="12" customHeight="1">
      <c r="A19" s="27" t="s">
        <v>78</v>
      </c>
      <c r="B19" s="27" t="s">
        <v>53</v>
      </c>
      <c r="C19" s="36">
        <v>0</v>
      </c>
      <c r="D19" s="36">
        <v>0</v>
      </c>
      <c r="E19" s="36"/>
      <c r="F19" s="36"/>
      <c r="G19" s="37">
        <v>1431.72</v>
      </c>
      <c r="H19" s="37">
        <v>1465.93</v>
      </c>
      <c r="I19" s="37">
        <v>1489.15</v>
      </c>
      <c r="J19" s="37">
        <v>0</v>
      </c>
      <c r="K19" s="37">
        <v>0</v>
      </c>
      <c r="L19" s="37">
        <v>1557.57</v>
      </c>
      <c r="M19" s="37">
        <v>1489.15</v>
      </c>
      <c r="N19" s="37">
        <v>1889.58</v>
      </c>
      <c r="O19" s="37">
        <v>1889.58</v>
      </c>
      <c r="P19" s="37">
        <v>1918.21</v>
      </c>
      <c r="Q19" s="37">
        <v>2032.36</v>
      </c>
      <c r="R19" s="37">
        <v>2075.12</v>
      </c>
      <c r="S19" s="37">
        <v>17238.37</v>
      </c>
      <c r="T19" s="36"/>
      <c r="U19" s="20"/>
      <c r="V19" s="20"/>
      <c r="W19" s="20"/>
      <c r="X19" s="20"/>
      <c r="Y19" s="20"/>
      <c r="Z19" s="20"/>
      <c r="AA19" s="20"/>
      <c r="AB19" s="20"/>
      <c r="AC19" s="20"/>
      <c r="AD19" s="20"/>
      <c r="AE19" s="20"/>
      <c r="AF19" s="20"/>
      <c r="AG19" s="20"/>
      <c r="AI19" s="97"/>
    </row>
    <row r="20" spans="1:41" s="28" customFormat="1" ht="12" customHeight="1" thickBot="1">
      <c r="A20" s="38"/>
      <c r="B20" s="38"/>
      <c r="C20" s="36"/>
      <c r="D20" s="36"/>
      <c r="E20" s="36"/>
      <c r="F20" s="36"/>
      <c r="G20" s="37"/>
      <c r="H20" s="37"/>
      <c r="I20" s="37"/>
      <c r="J20" s="37"/>
      <c r="K20" s="37"/>
      <c r="L20" s="37"/>
      <c r="M20" s="37"/>
      <c r="N20" s="37"/>
      <c r="O20" s="37"/>
      <c r="P20" s="37"/>
      <c r="Q20" s="37"/>
      <c r="R20" s="37"/>
      <c r="S20" s="37"/>
      <c r="T20" s="36"/>
      <c r="U20" s="20"/>
      <c r="V20" s="20"/>
      <c r="W20" s="20"/>
      <c r="X20" s="20"/>
      <c r="Y20" s="20"/>
      <c r="Z20" s="20"/>
      <c r="AA20" s="20"/>
      <c r="AB20" s="20"/>
      <c r="AC20" s="20"/>
      <c r="AD20" s="20"/>
      <c r="AE20" s="20"/>
      <c r="AF20" s="20"/>
      <c r="AG20" s="20"/>
      <c r="AI20" s="97"/>
    </row>
    <row r="21" spans="1:41" s="28" customFormat="1" ht="12" customHeight="1" thickBot="1">
      <c r="B21" s="39" t="s">
        <v>7</v>
      </c>
      <c r="C21" s="36"/>
      <c r="D21" s="36"/>
      <c r="E21" s="36"/>
      <c r="F21" s="36"/>
      <c r="G21" s="65">
        <v>14586.4</v>
      </c>
      <c r="H21" s="65">
        <v>14941.49</v>
      </c>
      <c r="I21" s="65">
        <v>14857.92</v>
      </c>
      <c r="J21" s="65">
        <v>13164.619999999999</v>
      </c>
      <c r="K21" s="65">
        <v>13449.320000000002</v>
      </c>
      <c r="L21" s="65">
        <v>14753.66</v>
      </c>
      <c r="M21" s="65">
        <v>14594.96</v>
      </c>
      <c r="N21" s="65">
        <v>18514.75</v>
      </c>
      <c r="O21" s="65">
        <v>18108.060000000005</v>
      </c>
      <c r="P21" s="65">
        <v>18535.259999999998</v>
      </c>
      <c r="Q21" s="65">
        <v>18842.560000000001</v>
      </c>
      <c r="R21" s="65">
        <v>18319.620000000003</v>
      </c>
      <c r="S21" s="65">
        <v>192668.62</v>
      </c>
      <c r="T21" s="36"/>
      <c r="U21" s="125"/>
      <c r="V21" s="125"/>
      <c r="W21" s="125"/>
      <c r="X21" s="125"/>
      <c r="Y21" s="125"/>
      <c r="Z21" s="125"/>
      <c r="AA21" s="125"/>
      <c r="AB21" s="125"/>
      <c r="AC21" s="125"/>
      <c r="AD21" s="125"/>
      <c r="AE21" s="125"/>
      <c r="AF21" s="125"/>
      <c r="AG21" s="117">
        <v>939.88659118313785</v>
      </c>
      <c r="AI21" s="97"/>
      <c r="AK21" s="117">
        <v>984.8866569524132</v>
      </c>
      <c r="AM21" s="117">
        <v>0</v>
      </c>
      <c r="AO21" s="117">
        <v>0</v>
      </c>
    </row>
    <row r="22" spans="1:41" s="28" customFormat="1" ht="12" customHeight="1">
      <c r="A22" s="34"/>
      <c r="B22" s="40"/>
      <c r="C22" s="36"/>
      <c r="D22" s="36"/>
      <c r="E22" s="36"/>
      <c r="F22" s="36"/>
      <c r="G22" s="37"/>
      <c r="H22" s="37"/>
      <c r="I22" s="37"/>
      <c r="J22" s="37"/>
      <c r="K22" s="37"/>
      <c r="L22" s="37"/>
      <c r="M22" s="37"/>
      <c r="N22" s="37"/>
      <c r="O22" s="37"/>
      <c r="P22" s="37"/>
      <c r="Q22" s="37"/>
      <c r="R22" s="37"/>
      <c r="S22" s="37"/>
      <c r="T22" s="36"/>
      <c r="U22" s="20"/>
      <c r="V22" s="20"/>
      <c r="W22" s="20"/>
      <c r="X22" s="20"/>
      <c r="Y22" s="20"/>
      <c r="Z22" s="20"/>
      <c r="AA22" s="20"/>
      <c r="AB22" s="20"/>
      <c r="AC22" s="20"/>
      <c r="AD22" s="20"/>
      <c r="AE22" s="20"/>
      <c r="AF22" s="20"/>
      <c r="AG22" s="20"/>
      <c r="AI22" s="97"/>
    </row>
    <row r="23" spans="1:41" s="28" customFormat="1" ht="12" customHeight="1">
      <c r="A23" s="35" t="s">
        <v>8</v>
      </c>
      <c r="B23" s="35" t="s">
        <v>8</v>
      </c>
      <c r="C23" s="36"/>
      <c r="D23" s="36"/>
      <c r="E23" s="36"/>
      <c r="F23" s="36"/>
      <c r="G23" s="37"/>
      <c r="H23" s="37"/>
      <c r="I23" s="37"/>
      <c r="J23" s="37"/>
      <c r="K23" s="37"/>
      <c r="L23" s="37"/>
      <c r="M23" s="37"/>
      <c r="N23" s="37"/>
      <c r="O23" s="37"/>
      <c r="P23" s="37"/>
      <c r="Q23" s="37"/>
      <c r="R23" s="37"/>
      <c r="S23" s="37"/>
      <c r="T23" s="36"/>
      <c r="U23" s="20"/>
      <c r="V23" s="20"/>
      <c r="W23" s="20"/>
      <c r="X23" s="20"/>
      <c r="Y23" s="20"/>
      <c r="Z23" s="20"/>
      <c r="AA23" s="20"/>
      <c r="AB23" s="20"/>
      <c r="AC23" s="20"/>
      <c r="AD23" s="20"/>
      <c r="AE23" s="20"/>
      <c r="AF23" s="20"/>
      <c r="AG23" s="20"/>
      <c r="AI23" s="97"/>
    </row>
    <row r="24" spans="1:41" s="28" customFormat="1" ht="12" customHeight="1">
      <c r="A24" s="42"/>
      <c r="B24" s="27"/>
      <c r="C24" s="36"/>
      <c r="D24" s="36"/>
      <c r="E24" s="36"/>
      <c r="F24" s="36"/>
      <c r="G24" s="37"/>
      <c r="H24" s="37"/>
      <c r="I24" s="37"/>
      <c r="J24" s="37"/>
      <c r="K24" s="37"/>
      <c r="L24" s="37"/>
      <c r="M24" s="37"/>
      <c r="N24" s="37"/>
      <c r="O24" s="37"/>
      <c r="P24" s="37"/>
      <c r="Q24" s="37"/>
      <c r="R24" s="37"/>
      <c r="S24" s="37"/>
      <c r="T24" s="36"/>
      <c r="U24" s="20"/>
      <c r="V24" s="20"/>
      <c r="W24" s="20"/>
      <c r="X24" s="20"/>
      <c r="Y24" s="20"/>
      <c r="Z24" s="20"/>
      <c r="AA24" s="20"/>
      <c r="AB24" s="20"/>
      <c r="AC24" s="20"/>
      <c r="AD24" s="20"/>
      <c r="AE24" s="20"/>
      <c r="AF24" s="20"/>
      <c r="AG24" s="20"/>
      <c r="AI24" s="97"/>
    </row>
    <row r="25" spans="1:41" s="28" customFormat="1" ht="12" customHeight="1">
      <c r="B25" s="39" t="s">
        <v>9</v>
      </c>
      <c r="C25" s="36"/>
      <c r="D25" s="36"/>
      <c r="E25" s="36"/>
      <c r="F25" s="36"/>
      <c r="G25" s="65">
        <v>0</v>
      </c>
      <c r="H25" s="65">
        <v>0</v>
      </c>
      <c r="I25" s="65">
        <v>0</v>
      </c>
      <c r="J25" s="65">
        <v>0</v>
      </c>
      <c r="K25" s="65">
        <v>0</v>
      </c>
      <c r="L25" s="65">
        <v>0</v>
      </c>
      <c r="M25" s="65">
        <v>0</v>
      </c>
      <c r="N25" s="65">
        <v>0</v>
      </c>
      <c r="O25" s="65">
        <v>0</v>
      </c>
      <c r="P25" s="65">
        <v>0</v>
      </c>
      <c r="Q25" s="65">
        <v>0</v>
      </c>
      <c r="R25" s="65">
        <v>0</v>
      </c>
      <c r="S25" s="65">
        <v>0</v>
      </c>
      <c r="T25" s="36"/>
      <c r="U25" s="7"/>
      <c r="V25" s="7"/>
      <c r="W25" s="7"/>
      <c r="X25" s="7"/>
      <c r="Y25" s="7"/>
      <c r="Z25" s="7"/>
      <c r="AA25" s="7"/>
      <c r="AB25" s="7"/>
      <c r="AC25" s="7"/>
      <c r="AD25" s="7"/>
      <c r="AE25" s="7"/>
      <c r="AF25" s="7"/>
      <c r="AG25" s="7"/>
      <c r="AI25" s="97"/>
    </row>
    <row r="26" spans="1:41" s="28" customFormat="1" ht="12" customHeight="1">
      <c r="B26" s="39"/>
      <c r="C26" s="36"/>
      <c r="D26" s="36"/>
      <c r="E26" s="36"/>
      <c r="F26" s="36"/>
      <c r="G26" s="37"/>
      <c r="H26" s="37"/>
      <c r="I26" s="37"/>
      <c r="J26" s="37"/>
      <c r="K26" s="37"/>
      <c r="L26" s="37"/>
      <c r="M26" s="37"/>
      <c r="N26" s="37"/>
      <c r="O26" s="37"/>
      <c r="P26" s="37"/>
      <c r="Q26" s="37"/>
      <c r="R26" s="37"/>
      <c r="S26" s="37"/>
      <c r="T26" s="36"/>
      <c r="U26" s="20"/>
      <c r="V26" s="20"/>
      <c r="W26" s="20"/>
      <c r="X26" s="20"/>
      <c r="Y26" s="20"/>
      <c r="Z26" s="20"/>
      <c r="AA26" s="20"/>
      <c r="AB26" s="20"/>
      <c r="AC26" s="20"/>
      <c r="AD26" s="20"/>
      <c r="AE26" s="20"/>
      <c r="AF26" s="20"/>
      <c r="AG26" s="20"/>
      <c r="AI26" s="97"/>
    </row>
    <row r="27" spans="1:41" s="28" customFormat="1" ht="12" customHeight="1" thickBot="1">
      <c r="A27" s="30" t="s">
        <v>10</v>
      </c>
      <c r="B27" s="30" t="s">
        <v>10</v>
      </c>
      <c r="C27" s="36"/>
      <c r="D27" s="36"/>
      <c r="E27" s="36"/>
      <c r="F27" s="36"/>
      <c r="G27" s="37"/>
      <c r="H27" s="37"/>
      <c r="I27" s="37"/>
      <c r="J27" s="37"/>
      <c r="K27" s="37"/>
      <c r="L27" s="37"/>
      <c r="M27" s="37"/>
      <c r="N27" s="37"/>
      <c r="O27" s="37"/>
      <c r="P27" s="37"/>
      <c r="Q27" s="37"/>
      <c r="R27" s="37"/>
      <c r="S27" s="37"/>
      <c r="T27" s="36"/>
      <c r="U27" s="7"/>
      <c r="V27" s="7"/>
      <c r="W27" s="7"/>
      <c r="X27" s="7"/>
      <c r="Y27" s="7"/>
      <c r="Z27" s="7"/>
      <c r="AA27" s="7"/>
      <c r="AB27" s="7"/>
      <c r="AC27" s="7"/>
      <c r="AD27" s="7"/>
      <c r="AE27" s="7"/>
      <c r="AF27" s="7"/>
      <c r="AG27" s="7"/>
      <c r="AI27" s="97"/>
    </row>
    <row r="28" spans="1:41" s="28" customFormat="1" ht="12" customHeight="1" thickBot="1">
      <c r="A28" s="27" t="s">
        <v>81</v>
      </c>
      <c r="B28" s="27" t="s">
        <v>82</v>
      </c>
      <c r="C28" s="36">
        <v>8.9</v>
      </c>
      <c r="D28" s="36">
        <v>8.9</v>
      </c>
      <c r="E28" s="36">
        <v>11.119911532114147</v>
      </c>
      <c r="F28" s="36"/>
      <c r="G28" s="37">
        <v>2892.5</v>
      </c>
      <c r="H28" s="37">
        <v>2874.7</v>
      </c>
      <c r="I28" s="37">
        <v>2883.6</v>
      </c>
      <c r="J28" s="37">
        <v>2874.7</v>
      </c>
      <c r="K28" s="37">
        <v>2874.7</v>
      </c>
      <c r="L28" s="37">
        <v>2892.5</v>
      </c>
      <c r="M28" s="37">
        <v>2892.5</v>
      </c>
      <c r="N28" s="37">
        <v>3580.64</v>
      </c>
      <c r="O28" s="37">
        <v>3547.28</v>
      </c>
      <c r="P28" s="37">
        <v>3491.68</v>
      </c>
      <c r="Q28" s="37">
        <v>3502.8</v>
      </c>
      <c r="R28" s="37">
        <v>3502.8</v>
      </c>
      <c r="S28" s="37">
        <v>37810.400000000001</v>
      </c>
      <c r="T28" s="36"/>
      <c r="U28" s="83">
        <v>325</v>
      </c>
      <c r="V28" s="83">
        <v>322.99999999999994</v>
      </c>
      <c r="W28" s="83">
        <v>324</v>
      </c>
      <c r="X28" s="83">
        <v>322.99999999999994</v>
      </c>
      <c r="Y28" s="83">
        <v>322.99999999999994</v>
      </c>
      <c r="Z28" s="83">
        <v>325</v>
      </c>
      <c r="AA28" s="83">
        <v>325</v>
      </c>
      <c r="AB28" s="83">
        <v>322.00256177031287</v>
      </c>
      <c r="AC28" s="83">
        <v>319.00253790288764</v>
      </c>
      <c r="AD28" s="83">
        <v>314.00249812384544</v>
      </c>
      <c r="AE28" s="83">
        <v>315.00250607965393</v>
      </c>
      <c r="AF28" s="83">
        <v>315.00250607965393</v>
      </c>
      <c r="AG28" s="127">
        <v>321.08438416302943</v>
      </c>
      <c r="AI28" s="97"/>
      <c r="AJ28" s="28">
        <v>1</v>
      </c>
      <c r="AK28" s="117">
        <v>321.08438416302943</v>
      </c>
      <c r="AM28" s="117">
        <v>0</v>
      </c>
      <c r="AO28" s="117">
        <v>0</v>
      </c>
    </row>
    <row r="29" spans="1:41" s="28" customFormat="1" ht="12" customHeight="1">
      <c r="A29" s="27"/>
      <c r="B29" s="27"/>
      <c r="C29" s="36"/>
      <c r="D29" s="36"/>
      <c r="E29" s="36"/>
      <c r="F29" s="41"/>
      <c r="G29" s="37"/>
      <c r="H29" s="37"/>
      <c r="I29" s="37"/>
      <c r="J29" s="37"/>
      <c r="K29" s="37"/>
      <c r="L29" s="37"/>
      <c r="M29" s="37"/>
      <c r="N29" s="37"/>
      <c r="O29" s="37"/>
      <c r="P29" s="37"/>
      <c r="Q29" s="37"/>
      <c r="R29" s="37"/>
      <c r="S29" s="37"/>
      <c r="T29" s="41"/>
      <c r="U29" s="20"/>
      <c r="V29" s="20"/>
      <c r="W29" s="20"/>
      <c r="X29" s="20"/>
      <c r="Y29" s="20"/>
      <c r="Z29" s="20"/>
      <c r="AA29" s="20"/>
      <c r="AB29" s="20"/>
      <c r="AC29" s="20"/>
      <c r="AD29" s="20"/>
      <c r="AE29" s="20"/>
      <c r="AF29" s="20"/>
      <c r="AG29" s="20"/>
      <c r="AI29" s="97"/>
    </row>
    <row r="30" spans="1:41" s="28" customFormat="1" ht="12" customHeight="1">
      <c r="B30" s="39" t="s">
        <v>11</v>
      </c>
      <c r="C30" s="36"/>
      <c r="D30" s="36"/>
      <c r="E30" s="36"/>
      <c r="F30" s="44"/>
      <c r="G30" s="65">
        <v>2892.5</v>
      </c>
      <c r="H30" s="65">
        <v>2874.7</v>
      </c>
      <c r="I30" s="65">
        <v>2883.6</v>
      </c>
      <c r="J30" s="65">
        <v>2874.7</v>
      </c>
      <c r="K30" s="65">
        <v>2874.7</v>
      </c>
      <c r="L30" s="65">
        <v>2892.5</v>
      </c>
      <c r="M30" s="65">
        <v>2892.5</v>
      </c>
      <c r="N30" s="65">
        <v>3580.64</v>
      </c>
      <c r="O30" s="65">
        <v>3547.28</v>
      </c>
      <c r="P30" s="65">
        <v>3491.68</v>
      </c>
      <c r="Q30" s="65">
        <v>3502.8</v>
      </c>
      <c r="R30" s="65">
        <v>3502.8</v>
      </c>
      <c r="S30" s="65">
        <v>37810.400000000001</v>
      </c>
      <c r="T30" s="44"/>
      <c r="U30" s="20"/>
      <c r="V30" s="20"/>
      <c r="W30" s="20"/>
      <c r="X30" s="20"/>
      <c r="Y30" s="20"/>
      <c r="Z30" s="20"/>
      <c r="AA30" s="20"/>
      <c r="AB30" s="20"/>
      <c r="AC30" s="20"/>
      <c r="AD30" s="20"/>
      <c r="AE30" s="20"/>
      <c r="AF30" s="20"/>
      <c r="AG30" s="20"/>
      <c r="AI30" s="97"/>
    </row>
    <row r="31" spans="1:41" s="28" customFormat="1" ht="12" customHeight="1">
      <c r="C31" s="36"/>
      <c r="D31" s="36"/>
      <c r="E31" s="36"/>
      <c r="F31" s="36"/>
      <c r="G31" s="37"/>
      <c r="H31" s="37"/>
      <c r="I31" s="37"/>
      <c r="J31" s="37"/>
      <c r="K31" s="37"/>
      <c r="L31" s="37"/>
      <c r="M31" s="37"/>
      <c r="N31" s="37"/>
      <c r="O31" s="37"/>
      <c r="P31" s="37"/>
      <c r="Q31" s="37"/>
      <c r="R31" s="37"/>
      <c r="S31" s="37"/>
      <c r="T31" s="36"/>
      <c r="U31" s="20"/>
      <c r="V31" s="20"/>
      <c r="W31" s="20"/>
      <c r="X31" s="20"/>
      <c r="Y31" s="20"/>
      <c r="Z31" s="20"/>
      <c r="AA31" s="20"/>
      <c r="AB31" s="20"/>
      <c r="AC31" s="20"/>
      <c r="AD31" s="20"/>
      <c r="AE31" s="20"/>
      <c r="AF31" s="20"/>
      <c r="AG31" s="20"/>
      <c r="AI31" s="97"/>
    </row>
    <row r="32" spans="1:41" ht="12" customHeight="1">
      <c r="A32" s="34" t="s">
        <v>12</v>
      </c>
      <c r="B32" s="34" t="s">
        <v>12</v>
      </c>
      <c r="E32" s="36"/>
      <c r="U32" s="20"/>
      <c r="V32" s="20"/>
      <c r="W32" s="20"/>
      <c r="X32" s="20"/>
      <c r="Y32" s="20"/>
      <c r="Z32" s="20"/>
      <c r="AA32" s="20"/>
      <c r="AB32" s="20"/>
      <c r="AC32" s="20"/>
      <c r="AD32" s="20"/>
      <c r="AE32" s="20"/>
      <c r="AF32" s="20"/>
      <c r="AG32" s="20"/>
      <c r="AI32" s="97"/>
    </row>
    <row r="33" spans="1:39" ht="12" customHeight="1">
      <c r="A33" s="34"/>
      <c r="B33" s="34"/>
      <c r="E33" s="36"/>
      <c r="U33" s="20"/>
      <c r="V33" s="20"/>
      <c r="W33" s="20"/>
      <c r="X33" s="20"/>
      <c r="Y33" s="20"/>
      <c r="Z33" s="20"/>
      <c r="AA33" s="20"/>
      <c r="AB33" s="20"/>
      <c r="AC33" s="20"/>
      <c r="AD33" s="20"/>
      <c r="AE33" s="20"/>
      <c r="AF33" s="20"/>
      <c r="AG33" s="20"/>
      <c r="AI33" s="97"/>
    </row>
    <row r="34" spans="1:39" s="28" customFormat="1" ht="12" customHeight="1">
      <c r="A34" s="35" t="s">
        <v>13</v>
      </c>
      <c r="B34" s="35" t="s">
        <v>13</v>
      </c>
      <c r="C34" s="36"/>
      <c r="D34" s="36"/>
      <c r="E34" s="36"/>
      <c r="F34" s="36"/>
      <c r="G34" s="37"/>
      <c r="H34" s="37"/>
      <c r="I34" s="37"/>
      <c r="J34" s="37"/>
      <c r="K34" s="37"/>
      <c r="L34" s="37"/>
      <c r="M34" s="37"/>
      <c r="N34" s="37"/>
      <c r="O34" s="37"/>
      <c r="P34" s="37"/>
      <c r="Q34" s="37"/>
      <c r="R34" s="37"/>
      <c r="S34" s="37"/>
      <c r="T34" s="36"/>
      <c r="U34" s="20"/>
      <c r="V34" s="20"/>
      <c r="W34" s="20"/>
      <c r="X34" s="20"/>
      <c r="Y34" s="20"/>
      <c r="Z34" s="20"/>
      <c r="AA34" s="20"/>
      <c r="AB34" s="20"/>
      <c r="AC34" s="20"/>
      <c r="AD34" s="20"/>
      <c r="AE34" s="20"/>
      <c r="AF34" s="20"/>
      <c r="AG34" s="20"/>
      <c r="AI34" s="97"/>
    </row>
    <row r="35" spans="1:39" s="28" customFormat="1" ht="12" customHeight="1">
      <c r="A35" s="27" t="s">
        <v>86</v>
      </c>
      <c r="B35" s="27" t="s">
        <v>138</v>
      </c>
      <c r="C35" s="36">
        <v>62.13</v>
      </c>
      <c r="D35" s="36">
        <v>65.59</v>
      </c>
      <c r="E35" s="36">
        <v>81.987110745275658</v>
      </c>
      <c r="F35" s="36"/>
      <c r="G35" s="37">
        <v>2689.19</v>
      </c>
      <c r="H35" s="37">
        <v>2754.78</v>
      </c>
      <c r="I35" s="37">
        <v>2754.78</v>
      </c>
      <c r="J35" s="37">
        <v>2754.78</v>
      </c>
      <c r="K35" s="37">
        <v>2820.37</v>
      </c>
      <c r="L35" s="37">
        <v>2820.37</v>
      </c>
      <c r="M35" s="37">
        <v>2820.37</v>
      </c>
      <c r="N35" s="37">
        <v>3525.57</v>
      </c>
      <c r="O35" s="37">
        <v>3525.57</v>
      </c>
      <c r="P35" s="37">
        <v>3443.58</v>
      </c>
      <c r="Q35" s="37">
        <v>3525.57</v>
      </c>
      <c r="R35" s="37">
        <v>3525.57</v>
      </c>
      <c r="S35" s="37">
        <v>36960.5</v>
      </c>
      <c r="T35" s="36"/>
      <c r="U35" s="83">
        <v>41</v>
      </c>
      <c r="V35" s="83">
        <v>42</v>
      </c>
      <c r="W35" s="83">
        <v>42</v>
      </c>
      <c r="X35" s="83">
        <v>42</v>
      </c>
      <c r="Y35" s="83">
        <v>42.999999999999993</v>
      </c>
      <c r="Z35" s="83">
        <v>42.999999999999993</v>
      </c>
      <c r="AA35" s="83">
        <v>42.999999999999993</v>
      </c>
      <c r="AB35" s="83">
        <v>43.001515335179121</v>
      </c>
      <c r="AC35" s="83">
        <v>43.001515335179121</v>
      </c>
      <c r="AD35" s="83">
        <v>42.001480094826114</v>
      </c>
      <c r="AE35" s="83">
        <v>43.001515335179121</v>
      </c>
      <c r="AF35" s="83">
        <v>43.001515335179121</v>
      </c>
      <c r="AG35" s="122">
        <v>42.500628452961884</v>
      </c>
      <c r="AI35" s="97"/>
      <c r="AJ35" s="92"/>
      <c r="AL35" s="28">
        <v>1</v>
      </c>
      <c r="AM35" s="180">
        <v>42.500628452961884</v>
      </c>
    </row>
    <row r="36" spans="1:39" s="28" customFormat="1" ht="12" customHeight="1">
      <c r="A36" s="27" t="s">
        <v>87</v>
      </c>
      <c r="B36" s="27" t="s">
        <v>139</v>
      </c>
      <c r="C36" s="36">
        <v>109.09</v>
      </c>
      <c r="D36" s="36">
        <v>116.02</v>
      </c>
      <c r="E36" s="36">
        <v>145.02404380204447</v>
      </c>
      <c r="F36" s="36"/>
      <c r="G36" s="37">
        <v>1276.22</v>
      </c>
      <c r="H36" s="37">
        <v>1276.22</v>
      </c>
      <c r="I36" s="37">
        <v>1276.22</v>
      </c>
      <c r="J36" s="37">
        <v>1276.22</v>
      </c>
      <c r="K36" s="37">
        <v>1276.22</v>
      </c>
      <c r="L36" s="37">
        <v>1276.22</v>
      </c>
      <c r="M36" s="37">
        <v>1276.22</v>
      </c>
      <c r="N36" s="37">
        <v>1595.22</v>
      </c>
      <c r="O36" s="37">
        <v>1595.22</v>
      </c>
      <c r="P36" s="37">
        <v>1595.22</v>
      </c>
      <c r="Q36" s="37">
        <v>1595.22</v>
      </c>
      <c r="R36" s="37">
        <v>1595.22</v>
      </c>
      <c r="S36" s="37">
        <v>16909.64</v>
      </c>
      <c r="T36" s="36"/>
      <c r="U36" s="83">
        <v>11</v>
      </c>
      <c r="V36" s="83">
        <v>11</v>
      </c>
      <c r="W36" s="83">
        <v>11</v>
      </c>
      <c r="X36" s="83">
        <v>11</v>
      </c>
      <c r="Y36" s="83">
        <v>11</v>
      </c>
      <c r="Z36" s="83">
        <v>11</v>
      </c>
      <c r="AA36" s="83">
        <v>11</v>
      </c>
      <c r="AB36" s="83">
        <v>10.999693279670577</v>
      </c>
      <c r="AC36" s="83">
        <v>10.999693279670577</v>
      </c>
      <c r="AD36" s="83">
        <v>10.999693279670577</v>
      </c>
      <c r="AE36" s="83">
        <v>10.999693279670577</v>
      </c>
      <c r="AF36" s="83">
        <v>10.999693279670577</v>
      </c>
      <c r="AG36" s="83">
        <v>10.999872199862741</v>
      </c>
      <c r="AI36" s="97"/>
      <c r="AJ36" s="92"/>
      <c r="AL36" s="28">
        <v>1</v>
      </c>
      <c r="AM36" s="180">
        <v>10.999872199862741</v>
      </c>
    </row>
    <row r="37" spans="1:39" s="28" customFormat="1" ht="12" customHeight="1">
      <c r="A37" s="27" t="s">
        <v>88</v>
      </c>
      <c r="B37" s="27" t="s">
        <v>140</v>
      </c>
      <c r="C37" s="36">
        <v>156.05000000000001</v>
      </c>
      <c r="D37" s="36">
        <v>156.05000000000001</v>
      </c>
      <c r="E37" s="36">
        <v>208.07686393676966</v>
      </c>
      <c r="F37" s="36"/>
      <c r="G37" s="37">
        <v>156.05000000000001</v>
      </c>
      <c r="H37" s="37">
        <v>156.05000000000001</v>
      </c>
      <c r="I37" s="37">
        <v>156.05000000000001</v>
      </c>
      <c r="J37" s="37">
        <v>156.05000000000001</v>
      </c>
      <c r="K37" s="37">
        <v>156.05000000000001</v>
      </c>
      <c r="L37" s="37">
        <v>156.05000000000001</v>
      </c>
      <c r="M37" s="37">
        <v>156.05000000000001</v>
      </c>
      <c r="N37" s="37">
        <v>208.08</v>
      </c>
      <c r="O37" s="37">
        <v>208.08</v>
      </c>
      <c r="P37" s="37">
        <v>208.08</v>
      </c>
      <c r="Q37" s="37">
        <v>208.08</v>
      </c>
      <c r="R37" s="37">
        <v>208.08</v>
      </c>
      <c r="S37" s="37">
        <v>2132.7499999999995</v>
      </c>
      <c r="T37" s="36"/>
      <c r="U37" s="83">
        <v>1</v>
      </c>
      <c r="V37" s="83">
        <v>1</v>
      </c>
      <c r="W37" s="83">
        <v>1</v>
      </c>
      <c r="X37" s="83">
        <v>1</v>
      </c>
      <c r="Y37" s="83">
        <v>1</v>
      </c>
      <c r="Z37" s="83">
        <v>1</v>
      </c>
      <c r="AA37" s="83">
        <v>1</v>
      </c>
      <c r="AB37" s="83">
        <v>1.0000150716575165</v>
      </c>
      <c r="AC37" s="83">
        <v>1.0000150716575165</v>
      </c>
      <c r="AD37" s="83">
        <v>1.0000150716575165</v>
      </c>
      <c r="AE37" s="83">
        <v>1.0000150716575165</v>
      </c>
      <c r="AF37" s="83">
        <v>1.0000150716575165</v>
      </c>
      <c r="AG37" s="83">
        <v>1.0000062798572986</v>
      </c>
      <c r="AI37" s="97"/>
      <c r="AJ37" s="92"/>
      <c r="AL37" s="28">
        <v>1</v>
      </c>
      <c r="AM37" s="180">
        <v>1.0000062798572986</v>
      </c>
    </row>
    <row r="38" spans="1:39" s="28" customFormat="1" ht="12" customHeight="1">
      <c r="A38" s="27" t="s">
        <v>91</v>
      </c>
      <c r="B38" s="27" t="s">
        <v>143</v>
      </c>
      <c r="C38" s="36">
        <v>108.1</v>
      </c>
      <c r="D38" s="36">
        <v>114.65</v>
      </c>
      <c r="E38" s="36">
        <v>143.30866941994728</v>
      </c>
      <c r="F38" s="36"/>
      <c r="G38" s="37">
        <v>1490.45</v>
      </c>
      <c r="H38" s="37">
        <v>1375.8</v>
      </c>
      <c r="I38" s="37">
        <v>1375.8</v>
      </c>
      <c r="J38" s="37">
        <v>1375.8</v>
      </c>
      <c r="K38" s="37">
        <v>1375.8</v>
      </c>
      <c r="L38" s="37">
        <v>1375.8</v>
      </c>
      <c r="M38" s="37">
        <v>1375.8</v>
      </c>
      <c r="N38" s="37">
        <v>1719.72</v>
      </c>
      <c r="O38" s="37">
        <v>1719.72</v>
      </c>
      <c r="P38" s="37">
        <v>1719.72</v>
      </c>
      <c r="Q38" s="37">
        <v>1719.72</v>
      </c>
      <c r="R38" s="37">
        <v>1719.72</v>
      </c>
      <c r="S38" s="37">
        <v>18343.849999999999</v>
      </c>
      <c r="T38" s="36"/>
      <c r="U38" s="83">
        <v>13</v>
      </c>
      <c r="V38" s="83">
        <v>11.999999999999998</v>
      </c>
      <c r="W38" s="83">
        <v>11.999999999999998</v>
      </c>
      <c r="X38" s="83">
        <v>11.999999999999998</v>
      </c>
      <c r="Y38" s="83">
        <v>11.999999999999998</v>
      </c>
      <c r="Z38" s="83">
        <v>11.999999999999998</v>
      </c>
      <c r="AA38" s="83">
        <v>11.999999999999998</v>
      </c>
      <c r="AB38" s="83">
        <v>12.000111416571638</v>
      </c>
      <c r="AC38" s="83">
        <v>12.000111416571638</v>
      </c>
      <c r="AD38" s="83">
        <v>12.000111416571638</v>
      </c>
      <c r="AE38" s="83">
        <v>12.000111416571638</v>
      </c>
      <c r="AF38" s="83">
        <v>12.000111416571638</v>
      </c>
      <c r="AG38" s="83">
        <v>12.083379756904849</v>
      </c>
      <c r="AI38" s="97"/>
      <c r="AJ38" s="92"/>
      <c r="AL38" s="28">
        <v>1</v>
      </c>
      <c r="AM38" s="180">
        <v>12.083379756904849</v>
      </c>
    </row>
    <row r="39" spans="1:39" s="28" customFormat="1" ht="12" customHeight="1">
      <c r="A39" s="27" t="s">
        <v>92</v>
      </c>
      <c r="B39" s="27" t="s">
        <v>350</v>
      </c>
      <c r="C39" s="36">
        <v>203.7</v>
      </c>
      <c r="D39" s="36">
        <v>216.81</v>
      </c>
      <c r="E39" s="36">
        <v>271.0132631729673</v>
      </c>
      <c r="F39" s="36"/>
      <c r="G39" s="37">
        <v>216.81</v>
      </c>
      <c r="H39" s="37">
        <v>433.62</v>
      </c>
      <c r="I39" s="37">
        <v>433.62</v>
      </c>
      <c r="J39" s="37">
        <v>433.62</v>
      </c>
      <c r="K39" s="37">
        <v>433.62</v>
      </c>
      <c r="L39" s="37">
        <v>433.62</v>
      </c>
      <c r="M39" s="37">
        <v>216.81</v>
      </c>
      <c r="N39" s="37">
        <v>271.01</v>
      </c>
      <c r="O39" s="37">
        <v>542.02</v>
      </c>
      <c r="P39" s="37">
        <v>542.02</v>
      </c>
      <c r="Q39" s="37">
        <v>542.02</v>
      </c>
      <c r="R39" s="37">
        <v>542.02</v>
      </c>
      <c r="S39" s="37">
        <v>5040.8099999999995</v>
      </c>
      <c r="T39" s="36"/>
      <c r="U39" s="83">
        <v>1</v>
      </c>
      <c r="V39" s="83">
        <v>2</v>
      </c>
      <c r="W39" s="83">
        <v>2</v>
      </c>
      <c r="X39" s="83">
        <v>2</v>
      </c>
      <c r="Y39" s="83">
        <v>2</v>
      </c>
      <c r="Z39" s="83">
        <v>2</v>
      </c>
      <c r="AA39" s="83">
        <v>1</v>
      </c>
      <c r="AB39" s="83">
        <v>0.99998795936062645</v>
      </c>
      <c r="AC39" s="83">
        <v>1.9999759187212529</v>
      </c>
      <c r="AD39" s="83">
        <v>1.9999759187212529</v>
      </c>
      <c r="AE39" s="83">
        <v>1.9999759187212529</v>
      </c>
      <c r="AF39" s="83">
        <v>1.9999759187212529</v>
      </c>
      <c r="AG39" s="83">
        <v>1.7499909695204703</v>
      </c>
      <c r="AI39" s="97"/>
      <c r="AJ39" s="92"/>
      <c r="AL39" s="28">
        <v>1</v>
      </c>
      <c r="AM39" s="180">
        <v>1.7499909695204703</v>
      </c>
    </row>
    <row r="40" spans="1:39" s="28" customFormat="1" ht="11.25" customHeight="1">
      <c r="A40" s="27" t="s">
        <v>93</v>
      </c>
      <c r="B40" s="27" t="s">
        <v>391</v>
      </c>
      <c r="C40" s="36"/>
      <c r="D40" s="36">
        <v>318.95325721556247</v>
      </c>
      <c r="E40" s="36">
        <v>398.69157151945308</v>
      </c>
      <c r="F40" s="36"/>
      <c r="G40" s="37">
        <v>0</v>
      </c>
      <c r="H40" s="37">
        <v>0</v>
      </c>
      <c r="I40" s="37">
        <v>0</v>
      </c>
      <c r="J40" s="37">
        <v>0</v>
      </c>
      <c r="K40" s="37">
        <v>0</v>
      </c>
      <c r="L40" s="37">
        <v>109.2</v>
      </c>
      <c r="M40" s="37">
        <v>109.2</v>
      </c>
      <c r="N40" s="37">
        <v>398.69</v>
      </c>
      <c r="O40" s="37">
        <v>398.69</v>
      </c>
      <c r="P40" s="37">
        <v>398.69</v>
      </c>
      <c r="Q40" s="37">
        <v>398.69</v>
      </c>
      <c r="R40" s="37">
        <v>398.69</v>
      </c>
      <c r="S40" s="37">
        <v>2211.85</v>
      </c>
      <c r="T40" s="36"/>
      <c r="U40" s="83">
        <v>0</v>
      </c>
      <c r="V40" s="83">
        <v>0</v>
      </c>
      <c r="W40" s="83">
        <v>0</v>
      </c>
      <c r="X40" s="83">
        <v>0</v>
      </c>
      <c r="Y40" s="83">
        <v>0</v>
      </c>
      <c r="Z40" s="83">
        <v>0.34236991637366443</v>
      </c>
      <c r="AA40" s="83">
        <v>0.34236991637366443</v>
      </c>
      <c r="AB40" s="83">
        <v>0.99999605830781146</v>
      </c>
      <c r="AC40" s="83">
        <v>0.99999605830781146</v>
      </c>
      <c r="AD40" s="83">
        <v>0.99999605830781146</v>
      </c>
      <c r="AE40" s="83">
        <v>0.99999605830781146</v>
      </c>
      <c r="AF40" s="83">
        <v>0.99999605830781146</v>
      </c>
      <c r="AG40" s="83">
        <v>0.47372667702386551</v>
      </c>
      <c r="AI40" s="97"/>
      <c r="AJ40" s="92"/>
      <c r="AL40" s="28">
        <v>1</v>
      </c>
      <c r="AM40" s="180">
        <v>0.47372667702386551</v>
      </c>
    </row>
    <row r="41" spans="1:39" s="28" customFormat="1" ht="11.25" customHeight="1">
      <c r="A41" s="27" t="s">
        <v>95</v>
      </c>
      <c r="B41" s="27" t="s">
        <v>147</v>
      </c>
      <c r="C41" s="36">
        <v>141.91999999999999</v>
      </c>
      <c r="D41" s="36">
        <v>150.41999999999999</v>
      </c>
      <c r="E41" s="36">
        <v>188.0266919565276</v>
      </c>
      <c r="F41" s="36"/>
      <c r="G41" s="37">
        <v>902.52</v>
      </c>
      <c r="H41" s="37">
        <v>902.52</v>
      </c>
      <c r="I41" s="37">
        <v>902.52</v>
      </c>
      <c r="J41" s="37">
        <v>902.52</v>
      </c>
      <c r="K41" s="37">
        <v>902.52</v>
      </c>
      <c r="L41" s="37">
        <v>902.52</v>
      </c>
      <c r="M41" s="37">
        <v>1052.94</v>
      </c>
      <c r="N41" s="37">
        <v>1316.21</v>
      </c>
      <c r="O41" s="37">
        <v>1128.18</v>
      </c>
      <c r="P41" s="37">
        <v>1128.18</v>
      </c>
      <c r="Q41" s="37">
        <v>1128.18</v>
      </c>
      <c r="R41" s="37">
        <v>1128.18</v>
      </c>
      <c r="S41" s="37">
        <v>12296.990000000002</v>
      </c>
      <c r="T41" s="36"/>
      <c r="U41" s="83">
        <v>6</v>
      </c>
      <c r="V41" s="83">
        <v>6</v>
      </c>
      <c r="W41" s="83">
        <v>6</v>
      </c>
      <c r="X41" s="83">
        <v>6</v>
      </c>
      <c r="Y41" s="83">
        <v>6</v>
      </c>
      <c r="Z41" s="83">
        <v>6</v>
      </c>
      <c r="AA41" s="83">
        <v>7.0000000000000009</v>
      </c>
      <c r="AB41" s="83">
        <v>7.0001231543461513</v>
      </c>
      <c r="AC41" s="83">
        <v>6.0001055608681293</v>
      </c>
      <c r="AD41" s="83">
        <v>6.0001055608681293</v>
      </c>
      <c r="AE41" s="83">
        <v>6.0001055608681293</v>
      </c>
      <c r="AF41" s="83">
        <v>6.0001055608681293</v>
      </c>
      <c r="AG41" s="83">
        <v>6.1667121164848888</v>
      </c>
      <c r="AI41" s="97"/>
      <c r="AJ41" s="92"/>
      <c r="AL41" s="28">
        <v>1</v>
      </c>
      <c r="AM41" s="180">
        <v>6.1667121164848888</v>
      </c>
    </row>
    <row r="42" spans="1:39" s="28" customFormat="1" ht="11.25" customHeight="1">
      <c r="A42" s="27" t="s">
        <v>96</v>
      </c>
      <c r="B42" s="27" t="s">
        <v>352</v>
      </c>
      <c r="C42" s="36">
        <v>275.86</v>
      </c>
      <c r="D42" s="36">
        <v>275.86</v>
      </c>
      <c r="E42" s="36">
        <v>366.0894392437404</v>
      </c>
      <c r="F42" s="36"/>
      <c r="G42" s="37">
        <v>275.86</v>
      </c>
      <c r="H42" s="37">
        <v>275.86</v>
      </c>
      <c r="I42" s="37">
        <v>275.86</v>
      </c>
      <c r="J42" s="37">
        <v>275.86</v>
      </c>
      <c r="K42" s="37">
        <v>275.86</v>
      </c>
      <c r="L42" s="37">
        <v>275.86</v>
      </c>
      <c r="M42" s="37">
        <v>275.86</v>
      </c>
      <c r="N42" s="37">
        <v>366.09</v>
      </c>
      <c r="O42" s="37">
        <v>366.09</v>
      </c>
      <c r="P42" s="37">
        <v>366.09</v>
      </c>
      <c r="Q42" s="37">
        <v>366.09</v>
      </c>
      <c r="R42" s="37">
        <v>366.09</v>
      </c>
      <c r="S42" s="37">
        <v>3761.4700000000012</v>
      </c>
      <c r="T42" s="36"/>
      <c r="U42" s="83">
        <v>1</v>
      </c>
      <c r="V42" s="83">
        <v>1</v>
      </c>
      <c r="W42" s="83">
        <v>1</v>
      </c>
      <c r="X42" s="83">
        <v>1</v>
      </c>
      <c r="Y42" s="83">
        <v>1</v>
      </c>
      <c r="Z42" s="83">
        <v>1</v>
      </c>
      <c r="AA42" s="83">
        <v>1</v>
      </c>
      <c r="AB42" s="83">
        <v>1.0000015317466155</v>
      </c>
      <c r="AC42" s="83">
        <v>1.0000015317466155</v>
      </c>
      <c r="AD42" s="83">
        <v>1.0000015317466155</v>
      </c>
      <c r="AE42" s="83">
        <v>1.0000015317466155</v>
      </c>
      <c r="AF42" s="83">
        <v>1.0000015317466155</v>
      </c>
      <c r="AG42" s="83">
        <v>1.0000006382277566</v>
      </c>
      <c r="AI42" s="97"/>
      <c r="AJ42" s="92"/>
      <c r="AL42" s="28">
        <v>1</v>
      </c>
      <c r="AM42" s="180">
        <v>1.0000006382277566</v>
      </c>
    </row>
    <row r="43" spans="1:39" s="28" customFormat="1" ht="12" customHeight="1">
      <c r="A43" s="27" t="s">
        <v>99</v>
      </c>
      <c r="B43" s="27" t="s">
        <v>151</v>
      </c>
      <c r="C43" s="36">
        <v>188.9</v>
      </c>
      <c r="D43" s="36">
        <v>200.55</v>
      </c>
      <c r="E43" s="36">
        <v>250.69281118163468</v>
      </c>
      <c r="F43" s="36"/>
      <c r="G43" s="37">
        <v>2206.0500000000002</v>
      </c>
      <c r="H43" s="37">
        <v>3409.35</v>
      </c>
      <c r="I43" s="37">
        <v>3409.35</v>
      </c>
      <c r="J43" s="37">
        <v>3409.35</v>
      </c>
      <c r="K43" s="37">
        <v>3409.35</v>
      </c>
      <c r="L43" s="37">
        <v>3409.35</v>
      </c>
      <c r="M43" s="37">
        <v>3409.35</v>
      </c>
      <c r="N43" s="37">
        <v>4261.7299999999996</v>
      </c>
      <c r="O43" s="37">
        <v>4512.42</v>
      </c>
      <c r="P43" s="37">
        <v>4512.42</v>
      </c>
      <c r="Q43" s="37">
        <v>4512.42</v>
      </c>
      <c r="R43" s="37">
        <v>4512.42</v>
      </c>
      <c r="S43" s="37">
        <v>44973.55999999999</v>
      </c>
      <c r="T43" s="36"/>
      <c r="U43" s="83">
        <v>11</v>
      </c>
      <c r="V43" s="83">
        <v>17</v>
      </c>
      <c r="W43" s="83">
        <v>17</v>
      </c>
      <c r="X43" s="83">
        <v>17</v>
      </c>
      <c r="Y43" s="83">
        <v>17</v>
      </c>
      <c r="Z43" s="83">
        <v>17</v>
      </c>
      <c r="AA43" s="83">
        <v>17</v>
      </c>
      <c r="AB43" s="83">
        <v>16.99980936793694</v>
      </c>
      <c r="AC43" s="83">
        <v>17.999798154286172</v>
      </c>
      <c r="AD43" s="83">
        <v>17.999798154286172</v>
      </c>
      <c r="AE43" s="83">
        <v>17.999798154286172</v>
      </c>
      <c r="AF43" s="83">
        <v>17.999798154286172</v>
      </c>
      <c r="AG43" s="83">
        <v>16.833250165423468</v>
      </c>
      <c r="AI43" s="97"/>
      <c r="AJ43" s="92"/>
      <c r="AL43" s="28">
        <v>1</v>
      </c>
      <c r="AM43" s="180">
        <v>16.833250165423468</v>
      </c>
    </row>
    <row r="44" spans="1:39" s="28" customFormat="1" ht="12" customHeight="1">
      <c r="A44" s="27" t="s">
        <v>100</v>
      </c>
      <c r="B44" s="27" t="s">
        <v>294</v>
      </c>
      <c r="C44" s="36">
        <v>367.14</v>
      </c>
      <c r="D44" s="36">
        <v>390.43</v>
      </c>
      <c r="E44" s="36">
        <v>488.0388383275822</v>
      </c>
      <c r="F44" s="36"/>
      <c r="G44" s="37">
        <v>3123.44</v>
      </c>
      <c r="H44" s="37">
        <v>780.86</v>
      </c>
      <c r="I44" s="37">
        <v>780.86</v>
      </c>
      <c r="J44" s="37">
        <v>780.86</v>
      </c>
      <c r="K44" s="37">
        <v>780.86</v>
      </c>
      <c r="L44" s="37">
        <v>780.86</v>
      </c>
      <c r="M44" s="37">
        <v>780.86</v>
      </c>
      <c r="N44" s="37">
        <v>976.08</v>
      </c>
      <c r="O44" s="37">
        <v>976.08</v>
      </c>
      <c r="P44" s="37">
        <v>976.08</v>
      </c>
      <c r="Q44" s="37">
        <v>976.08</v>
      </c>
      <c r="R44" s="37">
        <v>976.08</v>
      </c>
      <c r="S44" s="37">
        <v>12688.999999999998</v>
      </c>
      <c r="T44" s="36"/>
      <c r="U44" s="83">
        <v>8</v>
      </c>
      <c r="V44" s="83">
        <v>2</v>
      </c>
      <c r="W44" s="83">
        <v>2</v>
      </c>
      <c r="X44" s="83">
        <v>2</v>
      </c>
      <c r="Y44" s="83">
        <v>2</v>
      </c>
      <c r="Z44" s="83">
        <v>2</v>
      </c>
      <c r="AA44" s="83">
        <v>2</v>
      </c>
      <c r="AB44" s="83">
        <v>2.0000047605736535</v>
      </c>
      <c r="AC44" s="83">
        <v>2.0000047605736535</v>
      </c>
      <c r="AD44" s="83">
        <v>2.0000047605736535</v>
      </c>
      <c r="AE44" s="83">
        <v>2.0000047605736535</v>
      </c>
      <c r="AF44" s="83">
        <v>2.0000047605736535</v>
      </c>
      <c r="AG44" s="83">
        <v>2.5000019835723553</v>
      </c>
      <c r="AI44" s="97"/>
      <c r="AJ44" s="92"/>
      <c r="AL44" s="28">
        <v>1</v>
      </c>
      <c r="AM44" s="180">
        <v>2.5000019835723553</v>
      </c>
    </row>
    <row r="45" spans="1:39" s="28" customFormat="1" ht="12" customHeight="1">
      <c r="A45" s="27" t="s">
        <v>116</v>
      </c>
      <c r="B45" s="27" t="s">
        <v>168</v>
      </c>
      <c r="C45" s="36">
        <v>11.09</v>
      </c>
      <c r="D45" s="36">
        <v>11.75</v>
      </c>
      <c r="E45" s="36">
        <v>14.688189834160479</v>
      </c>
      <c r="F45" s="36"/>
      <c r="G45" s="37">
        <v>176.25</v>
      </c>
      <c r="H45" s="37">
        <v>176.25</v>
      </c>
      <c r="I45" s="37">
        <v>188</v>
      </c>
      <c r="J45" s="37">
        <v>176.25</v>
      </c>
      <c r="K45" s="37">
        <v>176.25</v>
      </c>
      <c r="L45" s="37">
        <v>176.25</v>
      </c>
      <c r="M45" s="37">
        <v>176.25</v>
      </c>
      <c r="N45" s="37">
        <v>220.35</v>
      </c>
      <c r="O45" s="37">
        <v>220.35</v>
      </c>
      <c r="P45" s="37">
        <v>220.35</v>
      </c>
      <c r="Q45" s="37">
        <v>235.04</v>
      </c>
      <c r="R45" s="37">
        <v>220.35</v>
      </c>
      <c r="S45" s="37">
        <v>2361.9399999999996</v>
      </c>
      <c r="T45" s="36"/>
      <c r="U45" s="83">
        <v>15</v>
      </c>
      <c r="V45" s="83">
        <v>15</v>
      </c>
      <c r="W45" s="83">
        <v>16</v>
      </c>
      <c r="X45" s="83">
        <v>15</v>
      </c>
      <c r="Y45" s="83">
        <v>15</v>
      </c>
      <c r="Z45" s="83">
        <v>15</v>
      </c>
      <c r="AA45" s="83">
        <v>15</v>
      </c>
      <c r="AB45" s="83">
        <v>15.001848593182643</v>
      </c>
      <c r="AC45" s="83">
        <v>15.001848593182643</v>
      </c>
      <c r="AD45" s="83">
        <v>15.001848593182643</v>
      </c>
      <c r="AE45" s="83">
        <v>16.001971832728152</v>
      </c>
      <c r="AF45" s="83">
        <v>15.001848593182643</v>
      </c>
      <c r="AG45" s="83">
        <v>15.167447183788227</v>
      </c>
      <c r="AI45" s="97"/>
      <c r="AJ45" s="60">
        <v>1</v>
      </c>
      <c r="AK45" s="184">
        <v>15.167447183788227</v>
      </c>
      <c r="AM45" s="180">
        <v>0</v>
      </c>
    </row>
    <row r="46" spans="1:39" s="28" customFormat="1" ht="12" customHeight="1">
      <c r="A46" s="27" t="s">
        <v>117</v>
      </c>
      <c r="B46" s="27" t="s">
        <v>169</v>
      </c>
      <c r="C46" s="36">
        <v>13.24</v>
      </c>
      <c r="D46" s="36">
        <v>14.19</v>
      </c>
      <c r="E46" s="36">
        <v>17.738837681987739</v>
      </c>
      <c r="F46" s="36"/>
      <c r="G46" s="37">
        <v>141.9</v>
      </c>
      <c r="H46" s="37">
        <v>141.9</v>
      </c>
      <c r="I46" s="37">
        <v>156.09</v>
      </c>
      <c r="J46" s="37">
        <v>141.9</v>
      </c>
      <c r="K46" s="37">
        <v>141.9</v>
      </c>
      <c r="L46" s="37">
        <v>141.9</v>
      </c>
      <c r="M46" s="37">
        <v>141.9</v>
      </c>
      <c r="N46" s="37">
        <v>159.66</v>
      </c>
      <c r="O46" s="37">
        <v>177.4</v>
      </c>
      <c r="P46" s="37">
        <v>195.14</v>
      </c>
      <c r="Q46" s="37">
        <v>195.14</v>
      </c>
      <c r="R46" s="37">
        <v>212.88</v>
      </c>
      <c r="S46" s="37">
        <v>1947.71</v>
      </c>
      <c r="T46" s="36"/>
      <c r="U46" s="83">
        <v>10</v>
      </c>
      <c r="V46" s="83">
        <v>10</v>
      </c>
      <c r="W46" s="83">
        <v>11</v>
      </c>
      <c r="X46" s="83">
        <v>10</v>
      </c>
      <c r="Y46" s="83">
        <v>10</v>
      </c>
      <c r="Z46" s="83">
        <v>10</v>
      </c>
      <c r="AA46" s="83">
        <v>10</v>
      </c>
      <c r="AB46" s="83">
        <v>9.0005897151943035</v>
      </c>
      <c r="AC46" s="83">
        <v>10.000655239104782</v>
      </c>
      <c r="AD46" s="83">
        <v>11.000720763015259</v>
      </c>
      <c r="AE46" s="83">
        <v>11.000720763015259</v>
      </c>
      <c r="AF46" s="83">
        <v>12.000786286925738</v>
      </c>
      <c r="AG46" s="83">
        <v>10.333622730604615</v>
      </c>
      <c r="AI46" s="97"/>
      <c r="AJ46" s="60">
        <v>1</v>
      </c>
      <c r="AK46" s="184">
        <v>10.333622730604615</v>
      </c>
      <c r="AM46" s="180">
        <v>0</v>
      </c>
    </row>
    <row r="47" spans="1:39" s="28" customFormat="1" ht="12" customHeight="1">
      <c r="A47" s="27" t="s">
        <v>109</v>
      </c>
      <c r="B47" s="27" t="s">
        <v>161</v>
      </c>
      <c r="C47" s="36">
        <v>54.68</v>
      </c>
      <c r="D47" s="36">
        <v>54.68</v>
      </c>
      <c r="E47" s="36">
        <v>54.68</v>
      </c>
      <c r="F47" s="36"/>
      <c r="G47" s="37">
        <v>0</v>
      </c>
      <c r="H47" s="37">
        <v>0</v>
      </c>
      <c r="I47" s="37">
        <v>0</v>
      </c>
      <c r="J47" s="37">
        <v>0</v>
      </c>
      <c r="K47" s="37">
        <v>0</v>
      </c>
      <c r="L47" s="37">
        <v>0</v>
      </c>
      <c r="M47" s="37">
        <v>0</v>
      </c>
      <c r="N47" s="37">
        <v>0</v>
      </c>
      <c r="O47" s="37">
        <v>0</v>
      </c>
      <c r="P47" s="37">
        <v>0</v>
      </c>
      <c r="Q47" s="37">
        <v>0</v>
      </c>
      <c r="R47" s="37">
        <v>0</v>
      </c>
      <c r="S47" s="37">
        <v>0</v>
      </c>
      <c r="T47" s="36"/>
      <c r="U47" s="83">
        <v>0</v>
      </c>
      <c r="V47" s="83">
        <v>0</v>
      </c>
      <c r="W47" s="83">
        <v>0</v>
      </c>
      <c r="X47" s="83">
        <v>0</v>
      </c>
      <c r="Y47" s="83">
        <v>0</v>
      </c>
      <c r="Z47" s="83">
        <v>0</v>
      </c>
      <c r="AA47" s="83">
        <v>0</v>
      </c>
      <c r="AB47" s="83">
        <v>0</v>
      </c>
      <c r="AC47" s="83">
        <v>0</v>
      </c>
      <c r="AD47" s="83">
        <v>0</v>
      </c>
      <c r="AE47" s="83">
        <v>0</v>
      </c>
      <c r="AF47" s="83">
        <v>0</v>
      </c>
      <c r="AG47" s="83">
        <v>0</v>
      </c>
      <c r="AI47" s="97"/>
      <c r="AJ47" s="60"/>
      <c r="AL47" s="28">
        <v>1</v>
      </c>
      <c r="AM47" s="180">
        <v>0</v>
      </c>
    </row>
    <row r="48" spans="1:39" s="28" customFormat="1" ht="12" customHeight="1">
      <c r="A48" s="27" t="s">
        <v>110</v>
      </c>
      <c r="B48" s="27" t="s">
        <v>162</v>
      </c>
      <c r="C48" s="36">
        <v>54.68</v>
      </c>
      <c r="D48" s="36">
        <v>54.68</v>
      </c>
      <c r="E48" s="36">
        <v>36.58</v>
      </c>
      <c r="F48" s="36"/>
      <c r="G48" s="37">
        <v>0</v>
      </c>
      <c r="H48" s="37">
        <v>0</v>
      </c>
      <c r="I48" s="37">
        <v>0</v>
      </c>
      <c r="J48" s="37">
        <v>36.58</v>
      </c>
      <c r="K48" s="37">
        <v>0</v>
      </c>
      <c r="L48" s="37">
        <v>0</v>
      </c>
      <c r="M48" s="37">
        <v>0</v>
      </c>
      <c r="N48" s="37">
        <v>0</v>
      </c>
      <c r="O48" s="37">
        <v>0</v>
      </c>
      <c r="P48" s="37">
        <v>0</v>
      </c>
      <c r="Q48" s="37">
        <v>0</v>
      </c>
      <c r="R48" s="37">
        <v>0</v>
      </c>
      <c r="S48" s="37">
        <v>36.58</v>
      </c>
      <c r="T48" s="36"/>
      <c r="U48" s="83">
        <v>0</v>
      </c>
      <c r="V48" s="83">
        <v>0</v>
      </c>
      <c r="W48" s="83">
        <v>0</v>
      </c>
      <c r="X48" s="83">
        <v>0.66898317483540592</v>
      </c>
      <c r="Y48" s="83">
        <v>0</v>
      </c>
      <c r="Z48" s="83">
        <v>0</v>
      </c>
      <c r="AA48" s="83">
        <v>0</v>
      </c>
      <c r="AB48" s="83">
        <v>0</v>
      </c>
      <c r="AC48" s="83">
        <v>0</v>
      </c>
      <c r="AD48" s="83">
        <v>0</v>
      </c>
      <c r="AE48" s="83">
        <v>0</v>
      </c>
      <c r="AF48" s="83">
        <v>0</v>
      </c>
      <c r="AG48" s="83">
        <v>5.5748597902950496E-2</v>
      </c>
      <c r="AI48" s="97"/>
      <c r="AJ48" s="60"/>
      <c r="AL48" s="28">
        <v>1</v>
      </c>
      <c r="AM48" s="180">
        <v>5.5748597902950496E-2</v>
      </c>
    </row>
    <row r="49" spans="1:41" s="28" customFormat="1" ht="12" customHeight="1">
      <c r="A49" s="27" t="s">
        <v>335</v>
      </c>
      <c r="B49" s="27" t="s">
        <v>177</v>
      </c>
      <c r="C49" s="36">
        <v>54</v>
      </c>
      <c r="D49" s="36">
        <v>54</v>
      </c>
      <c r="E49" s="36">
        <v>54</v>
      </c>
      <c r="F49" s="36"/>
      <c r="G49" s="37">
        <v>0</v>
      </c>
      <c r="H49" s="37">
        <v>0</v>
      </c>
      <c r="I49" s="37">
        <v>0</v>
      </c>
      <c r="J49" s="37">
        <v>0</v>
      </c>
      <c r="K49" s="37">
        <v>0</v>
      </c>
      <c r="L49" s="37">
        <v>0</v>
      </c>
      <c r="M49" s="37">
        <v>0</v>
      </c>
      <c r="N49" s="37">
        <v>0</v>
      </c>
      <c r="O49" s="37">
        <v>0</v>
      </c>
      <c r="P49" s="37">
        <v>0</v>
      </c>
      <c r="Q49" s="37">
        <v>0</v>
      </c>
      <c r="R49" s="37">
        <v>0</v>
      </c>
      <c r="S49" s="37">
        <v>0</v>
      </c>
      <c r="T49" s="36"/>
      <c r="U49" s="83">
        <v>0</v>
      </c>
      <c r="V49" s="83">
        <v>0</v>
      </c>
      <c r="W49" s="83">
        <v>0</v>
      </c>
      <c r="X49" s="83">
        <v>0</v>
      </c>
      <c r="Y49" s="83">
        <v>0</v>
      </c>
      <c r="Z49" s="83">
        <v>0</v>
      </c>
      <c r="AA49" s="83">
        <v>0</v>
      </c>
      <c r="AB49" s="83">
        <v>0</v>
      </c>
      <c r="AC49" s="83">
        <v>0</v>
      </c>
      <c r="AD49" s="83">
        <v>0</v>
      </c>
      <c r="AE49" s="83">
        <v>0</v>
      </c>
      <c r="AF49" s="83">
        <v>0</v>
      </c>
      <c r="AG49" s="83">
        <v>0</v>
      </c>
      <c r="AI49" s="97"/>
      <c r="AJ49" s="92"/>
    </row>
    <row r="50" spans="1:41" s="28" customFormat="1" ht="12" customHeight="1">
      <c r="A50" s="27" t="s">
        <v>337</v>
      </c>
      <c r="B50" s="27" t="s">
        <v>178</v>
      </c>
      <c r="C50" s="36">
        <v>54</v>
      </c>
      <c r="D50" s="36">
        <v>54</v>
      </c>
      <c r="E50" s="36">
        <v>2.19</v>
      </c>
      <c r="F50" s="36"/>
      <c r="G50" s="37">
        <v>0</v>
      </c>
      <c r="H50" s="37">
        <v>0</v>
      </c>
      <c r="I50" s="37">
        <v>0</v>
      </c>
      <c r="J50" s="37">
        <v>8.76</v>
      </c>
      <c r="K50" s="37">
        <v>0</v>
      </c>
      <c r="L50" s="37">
        <v>0</v>
      </c>
      <c r="M50" s="37">
        <v>0</v>
      </c>
      <c r="N50" s="37">
        <v>0</v>
      </c>
      <c r="O50" s="37">
        <v>0</v>
      </c>
      <c r="P50" s="37">
        <v>0</v>
      </c>
      <c r="Q50" s="37">
        <v>0</v>
      </c>
      <c r="R50" s="37">
        <v>0</v>
      </c>
      <c r="S50" s="37">
        <v>8.76</v>
      </c>
      <c r="T50" s="36"/>
      <c r="U50" s="83">
        <v>0</v>
      </c>
      <c r="V50" s="83">
        <v>0</v>
      </c>
      <c r="W50" s="83">
        <v>0</v>
      </c>
      <c r="X50" s="83">
        <v>0.16222222222222221</v>
      </c>
      <c r="Y50" s="83">
        <v>0</v>
      </c>
      <c r="Z50" s="83">
        <v>0</v>
      </c>
      <c r="AA50" s="83">
        <v>0</v>
      </c>
      <c r="AB50" s="83">
        <v>0</v>
      </c>
      <c r="AC50" s="83">
        <v>0</v>
      </c>
      <c r="AD50" s="83">
        <v>0</v>
      </c>
      <c r="AE50" s="83">
        <v>0</v>
      </c>
      <c r="AF50" s="83">
        <v>0</v>
      </c>
      <c r="AG50" s="83">
        <v>1.3518518518518518E-2</v>
      </c>
      <c r="AI50" s="97"/>
      <c r="AJ50" s="92"/>
    </row>
    <row r="51" spans="1:41" s="28" customFormat="1" ht="12" customHeight="1">
      <c r="A51" s="27" t="s">
        <v>118</v>
      </c>
      <c r="B51" s="27" t="s">
        <v>179</v>
      </c>
      <c r="C51" s="36">
        <v>11.64</v>
      </c>
      <c r="D51" s="36">
        <v>11.64</v>
      </c>
      <c r="E51" s="36">
        <v>16.424402661918446</v>
      </c>
      <c r="F51" s="36"/>
      <c r="G51" s="37">
        <v>13.14</v>
      </c>
      <c r="H51" s="37">
        <v>13.14</v>
      </c>
      <c r="I51" s="37">
        <v>0</v>
      </c>
      <c r="J51" s="37">
        <v>0</v>
      </c>
      <c r="K51" s="37">
        <v>0</v>
      </c>
      <c r="L51" s="37">
        <v>0</v>
      </c>
      <c r="M51" s="37">
        <v>0</v>
      </c>
      <c r="N51" s="37">
        <v>0</v>
      </c>
      <c r="O51" s="37">
        <v>16.420000000000002</v>
      </c>
      <c r="P51" s="37">
        <v>0</v>
      </c>
      <c r="Q51" s="37">
        <v>16.420000000000002</v>
      </c>
      <c r="R51" s="37">
        <v>0</v>
      </c>
      <c r="S51" s="37">
        <v>59.120000000000005</v>
      </c>
      <c r="T51" s="36"/>
      <c r="U51" s="20"/>
      <c r="V51" s="20"/>
      <c r="W51" s="20"/>
      <c r="X51" s="20"/>
      <c r="Y51" s="20"/>
      <c r="Z51" s="20"/>
      <c r="AA51" s="20"/>
      <c r="AB51" s="20"/>
      <c r="AC51" s="20"/>
      <c r="AD51" s="20"/>
      <c r="AE51" s="20"/>
      <c r="AF51" s="20"/>
      <c r="AG51" s="20"/>
      <c r="AI51" s="97"/>
      <c r="AJ51" s="92"/>
    </row>
    <row r="52" spans="1:41" s="28" customFormat="1" ht="12" customHeight="1">
      <c r="A52" s="27" t="s">
        <v>119</v>
      </c>
      <c r="B52" s="27" t="s">
        <v>180</v>
      </c>
      <c r="C52" s="36">
        <v>19.600000000000001</v>
      </c>
      <c r="D52" s="36">
        <v>19.600000000000001</v>
      </c>
      <c r="E52" s="36">
        <v>27.12956245389131</v>
      </c>
      <c r="F52" s="36"/>
      <c r="G52" s="37">
        <v>21.7</v>
      </c>
      <c r="H52" s="37">
        <v>0</v>
      </c>
      <c r="I52" s="37">
        <v>0</v>
      </c>
      <c r="J52" s="37">
        <v>43.4</v>
      </c>
      <c r="K52" s="37">
        <v>21.7</v>
      </c>
      <c r="L52" s="37">
        <v>43.4</v>
      </c>
      <c r="M52" s="37">
        <v>0</v>
      </c>
      <c r="N52" s="37">
        <v>0</v>
      </c>
      <c r="O52" s="37">
        <v>0</v>
      </c>
      <c r="P52" s="37">
        <v>0</v>
      </c>
      <c r="Q52" s="37">
        <v>0</v>
      </c>
      <c r="R52" s="37">
        <v>27.13</v>
      </c>
      <c r="S52" s="37">
        <v>157.32999999999998</v>
      </c>
      <c r="T52" s="36"/>
      <c r="U52" s="20"/>
      <c r="V52" s="20"/>
      <c r="W52" s="20"/>
      <c r="X52" s="20"/>
      <c r="Y52" s="20"/>
      <c r="Z52" s="20"/>
      <c r="AA52" s="20"/>
      <c r="AB52" s="20"/>
      <c r="AC52" s="20"/>
      <c r="AD52" s="20"/>
      <c r="AE52" s="20"/>
      <c r="AF52" s="20"/>
      <c r="AG52" s="20"/>
      <c r="AI52" s="97"/>
      <c r="AJ52" s="92"/>
    </row>
    <row r="53" spans="1:41" s="28" customFormat="1" ht="12" customHeight="1">
      <c r="A53" s="27" t="s">
        <v>120</v>
      </c>
      <c r="B53" s="27" t="s">
        <v>181</v>
      </c>
      <c r="C53" s="36">
        <v>19.600000000000001</v>
      </c>
      <c r="D53" s="36">
        <v>19.600000000000001</v>
      </c>
      <c r="E53" s="36">
        <v>32.990854934825855</v>
      </c>
      <c r="F53" s="36"/>
      <c r="G53" s="37">
        <v>0</v>
      </c>
      <c r="H53" s="37">
        <v>0</v>
      </c>
      <c r="I53" s="37">
        <v>26.39</v>
      </c>
      <c r="J53" s="37">
        <v>0</v>
      </c>
      <c r="K53" s="37">
        <v>0</v>
      </c>
      <c r="L53" s="37">
        <v>0</v>
      </c>
      <c r="M53" s="37">
        <v>0</v>
      </c>
      <c r="N53" s="37">
        <v>0</v>
      </c>
      <c r="O53" s="37">
        <v>0</v>
      </c>
      <c r="P53" s="37">
        <v>0</v>
      </c>
      <c r="Q53" s="37">
        <v>0</v>
      </c>
      <c r="R53" s="37">
        <v>16.420000000000002</v>
      </c>
      <c r="S53" s="37">
        <v>42.81</v>
      </c>
      <c r="T53" s="36"/>
      <c r="U53" s="20"/>
      <c r="V53" s="20"/>
      <c r="W53" s="20"/>
      <c r="X53" s="20"/>
      <c r="Y53" s="20"/>
      <c r="Z53" s="20"/>
      <c r="AA53" s="20"/>
      <c r="AB53" s="20"/>
      <c r="AC53" s="20"/>
      <c r="AD53" s="20"/>
      <c r="AE53" s="20"/>
      <c r="AF53" s="20"/>
      <c r="AG53" s="20"/>
      <c r="AI53" s="97"/>
      <c r="AJ53" s="92"/>
    </row>
    <row r="54" spans="1:41" s="28" customFormat="1" ht="12" customHeight="1">
      <c r="A54" s="27" t="s">
        <v>121</v>
      </c>
      <c r="B54" s="27" t="s">
        <v>182</v>
      </c>
      <c r="C54" s="36"/>
      <c r="D54" s="36">
        <v>36.022483304659573</v>
      </c>
      <c r="E54" s="36">
        <v>45.028104130824467</v>
      </c>
      <c r="F54" s="36"/>
      <c r="G54" s="37">
        <v>0</v>
      </c>
      <c r="H54" s="37">
        <v>0</v>
      </c>
      <c r="I54" s="37">
        <v>0</v>
      </c>
      <c r="J54" s="37">
        <v>36.020000000000003</v>
      </c>
      <c r="K54" s="37">
        <v>36.020000000000003</v>
      </c>
      <c r="L54" s="37">
        <v>72.040000000000006</v>
      </c>
      <c r="M54" s="37">
        <v>0</v>
      </c>
      <c r="N54" s="37">
        <v>0</v>
      </c>
      <c r="O54" s="37">
        <v>45.03</v>
      </c>
      <c r="P54" s="37">
        <v>0</v>
      </c>
      <c r="Q54" s="37">
        <v>0</v>
      </c>
      <c r="R54" s="37">
        <v>0</v>
      </c>
      <c r="S54" s="37">
        <v>189.11</v>
      </c>
      <c r="T54" s="36"/>
      <c r="U54" s="20"/>
      <c r="V54" s="20"/>
      <c r="W54" s="20"/>
      <c r="X54" s="20"/>
      <c r="Y54" s="20"/>
      <c r="Z54" s="20"/>
      <c r="AA54" s="20"/>
      <c r="AB54" s="20"/>
      <c r="AC54" s="20"/>
      <c r="AD54" s="20"/>
      <c r="AE54" s="20"/>
      <c r="AF54" s="20"/>
      <c r="AG54" s="20"/>
      <c r="AI54" s="97"/>
      <c r="AJ54" s="92"/>
    </row>
    <row r="55" spans="1:41" s="28" customFormat="1" ht="12" customHeight="1">
      <c r="A55" s="27" t="s">
        <v>129</v>
      </c>
      <c r="B55" s="27" t="s">
        <v>397</v>
      </c>
      <c r="C55" s="36">
        <v>56.89</v>
      </c>
      <c r="D55" s="36">
        <v>56.89</v>
      </c>
      <c r="E55" s="36">
        <v>56.89</v>
      </c>
      <c r="F55" s="36"/>
      <c r="G55" s="37">
        <v>0</v>
      </c>
      <c r="H55" s="37">
        <v>0</v>
      </c>
      <c r="I55" s="37">
        <v>0</v>
      </c>
      <c r="J55" s="37">
        <v>0</v>
      </c>
      <c r="K55" s="37">
        <v>0</v>
      </c>
      <c r="L55" s="37">
        <v>0</v>
      </c>
      <c r="M55" s="37">
        <v>0</v>
      </c>
      <c r="N55" s="37">
        <v>0</v>
      </c>
      <c r="O55" s="37">
        <v>0</v>
      </c>
      <c r="P55" s="37">
        <v>0</v>
      </c>
      <c r="Q55" s="37">
        <v>0</v>
      </c>
      <c r="R55" s="37">
        <v>0</v>
      </c>
      <c r="S55" s="37">
        <v>0</v>
      </c>
      <c r="T55" s="36"/>
      <c r="U55" s="20"/>
      <c r="V55" s="20"/>
      <c r="W55" s="20"/>
      <c r="X55" s="20"/>
      <c r="Y55" s="20"/>
      <c r="Z55" s="20"/>
      <c r="AA55" s="20"/>
      <c r="AB55" s="20"/>
      <c r="AC55" s="20"/>
      <c r="AD55" s="20"/>
      <c r="AE55" s="20"/>
      <c r="AF55" s="20"/>
      <c r="AG55" s="20"/>
      <c r="AI55" s="97"/>
      <c r="AJ55" s="92"/>
    </row>
    <row r="56" spans="1:41" s="28" customFormat="1" ht="12" customHeight="1">
      <c r="A56" s="27" t="s">
        <v>408</v>
      </c>
      <c r="B56" s="27" t="s">
        <v>409</v>
      </c>
      <c r="C56" s="36">
        <v>45</v>
      </c>
      <c r="D56" s="36">
        <v>45</v>
      </c>
      <c r="E56" s="36">
        <v>51.19</v>
      </c>
      <c r="F56" s="36"/>
      <c r="G56" s="37">
        <v>0</v>
      </c>
      <c r="H56" s="37">
        <v>0</v>
      </c>
      <c r="I56" s="37">
        <v>0</v>
      </c>
      <c r="J56" s="37">
        <v>51.19</v>
      </c>
      <c r="K56" s="37">
        <v>0</v>
      </c>
      <c r="L56" s="37">
        <v>0</v>
      </c>
      <c r="M56" s="37">
        <v>0</v>
      </c>
      <c r="N56" s="37">
        <v>0</v>
      </c>
      <c r="O56" s="37">
        <v>0</v>
      </c>
      <c r="P56" s="37">
        <v>0</v>
      </c>
      <c r="Q56" s="37">
        <v>0</v>
      </c>
      <c r="R56" s="37">
        <v>0</v>
      </c>
      <c r="S56" s="37">
        <v>51.19</v>
      </c>
      <c r="T56" s="36"/>
      <c r="U56" s="20"/>
      <c r="V56" s="20"/>
      <c r="W56" s="20"/>
      <c r="X56" s="20"/>
      <c r="Y56" s="20"/>
      <c r="Z56" s="20"/>
      <c r="AA56" s="20"/>
      <c r="AB56" s="20"/>
      <c r="AC56" s="20"/>
      <c r="AD56" s="20"/>
      <c r="AE56" s="20"/>
      <c r="AF56" s="20"/>
      <c r="AG56" s="20"/>
      <c r="AI56" s="97"/>
      <c r="AJ56" s="92"/>
    </row>
    <row r="57" spans="1:41" s="28" customFormat="1" ht="12" customHeight="1">
      <c r="A57" s="27" t="s">
        <v>107</v>
      </c>
      <c r="B57" s="27" t="s">
        <v>159</v>
      </c>
      <c r="C57" s="36">
        <v>11.41</v>
      </c>
      <c r="D57" s="36">
        <v>11.41</v>
      </c>
      <c r="E57" s="36">
        <v>15.676918905744127</v>
      </c>
      <c r="F57" s="36"/>
      <c r="G57" s="37">
        <v>0</v>
      </c>
      <c r="H57" s="37">
        <v>0</v>
      </c>
      <c r="I57" s="37">
        <v>12.54</v>
      </c>
      <c r="J57" s="37">
        <v>25.08</v>
      </c>
      <c r="K57" s="37">
        <v>0</v>
      </c>
      <c r="L57" s="37">
        <v>0</v>
      </c>
      <c r="M57" s="37">
        <v>0</v>
      </c>
      <c r="N57" s="37">
        <v>0</v>
      </c>
      <c r="O57" s="37">
        <v>0</v>
      </c>
      <c r="P57" s="37">
        <v>0</v>
      </c>
      <c r="Q57" s="37">
        <v>0</v>
      </c>
      <c r="R57" s="37">
        <v>0</v>
      </c>
      <c r="S57" s="37">
        <v>37.619999999999997</v>
      </c>
      <c r="T57" s="36"/>
      <c r="U57" s="20"/>
      <c r="V57" s="20"/>
      <c r="W57" s="20"/>
      <c r="X57" s="20"/>
      <c r="Y57" s="20"/>
      <c r="Z57" s="20"/>
      <c r="AA57" s="20"/>
      <c r="AB57" s="20"/>
      <c r="AC57" s="20"/>
      <c r="AD57" s="20"/>
      <c r="AE57" s="20"/>
      <c r="AF57" s="20"/>
      <c r="AG57" s="20"/>
      <c r="AI57" s="97"/>
      <c r="AJ57" s="92"/>
    </row>
    <row r="58" spans="1:41" s="28" customFormat="1" ht="12" customHeight="1">
      <c r="A58" s="27" t="s">
        <v>331</v>
      </c>
      <c r="B58" s="27" t="s">
        <v>175</v>
      </c>
      <c r="C58" s="36">
        <v>1.48</v>
      </c>
      <c r="D58" s="36">
        <v>1.48</v>
      </c>
      <c r="E58" s="36">
        <v>1.9599354475207307</v>
      </c>
      <c r="F58" s="36"/>
      <c r="G58" s="37">
        <v>0</v>
      </c>
      <c r="H58" s="37">
        <v>15.7</v>
      </c>
      <c r="I58" s="37">
        <v>47.1</v>
      </c>
      <c r="J58" s="37">
        <v>47.1</v>
      </c>
      <c r="K58" s="37">
        <v>0</v>
      </c>
      <c r="L58" s="37">
        <v>0</v>
      </c>
      <c r="M58" s="37">
        <v>0</v>
      </c>
      <c r="N58" s="37">
        <v>0</v>
      </c>
      <c r="O58" s="37">
        <v>11.76</v>
      </c>
      <c r="P58" s="37">
        <v>41.16</v>
      </c>
      <c r="Q58" s="37">
        <v>0</v>
      </c>
      <c r="R58" s="37">
        <v>0</v>
      </c>
      <c r="S58" s="37">
        <v>162.82</v>
      </c>
      <c r="T58" s="36"/>
      <c r="U58" s="83"/>
      <c r="V58" s="83"/>
      <c r="W58" s="83"/>
      <c r="X58" s="83"/>
      <c r="Y58" s="83"/>
      <c r="Z58" s="83"/>
      <c r="AA58" s="83"/>
      <c r="AB58" s="83"/>
      <c r="AC58" s="83"/>
      <c r="AD58" s="83"/>
      <c r="AE58" s="83"/>
      <c r="AF58" s="83"/>
      <c r="AG58" s="83"/>
      <c r="AI58" s="97"/>
      <c r="AJ58" s="92"/>
    </row>
    <row r="59" spans="1:41" s="28" customFormat="1" ht="12" customHeight="1">
      <c r="A59" s="27" t="s">
        <v>339</v>
      </c>
      <c r="B59" s="27" t="s">
        <v>189</v>
      </c>
      <c r="C59" s="36">
        <v>20.18</v>
      </c>
      <c r="D59" s="36">
        <v>20.18</v>
      </c>
      <c r="E59" s="36">
        <v>25.220558223999404</v>
      </c>
      <c r="F59" s="36"/>
      <c r="G59" s="37">
        <v>0</v>
      </c>
      <c r="H59" s="37">
        <v>20.18</v>
      </c>
      <c r="I59" s="37">
        <v>0</v>
      </c>
      <c r="J59" s="37">
        <v>0</v>
      </c>
      <c r="K59" s="37">
        <v>0</v>
      </c>
      <c r="L59" s="37">
        <v>0</v>
      </c>
      <c r="M59" s="37">
        <v>0</v>
      </c>
      <c r="N59" s="37">
        <v>0</v>
      </c>
      <c r="O59" s="37">
        <v>25.22</v>
      </c>
      <c r="P59" s="37">
        <v>0</v>
      </c>
      <c r="Q59" s="37">
        <v>0</v>
      </c>
      <c r="R59" s="37">
        <v>0</v>
      </c>
      <c r="S59" s="37">
        <v>45.4</v>
      </c>
      <c r="T59" s="36"/>
      <c r="U59" s="83"/>
      <c r="V59" s="83"/>
      <c r="W59" s="83"/>
      <c r="X59" s="83"/>
      <c r="Y59" s="83"/>
      <c r="Z59" s="83"/>
      <c r="AA59" s="83"/>
      <c r="AB59" s="83"/>
      <c r="AC59" s="83"/>
      <c r="AD59" s="83"/>
      <c r="AE59" s="83"/>
      <c r="AF59" s="83"/>
      <c r="AG59" s="83"/>
      <c r="AI59" s="97"/>
      <c r="AJ59" s="92"/>
    </row>
    <row r="60" spans="1:41" s="28" customFormat="1" ht="12" customHeight="1">
      <c r="A60" s="27" t="s">
        <v>341</v>
      </c>
      <c r="B60" s="27" t="s">
        <v>191</v>
      </c>
      <c r="C60" s="36">
        <v>24.87</v>
      </c>
      <c r="D60" s="36">
        <v>24.87</v>
      </c>
      <c r="E60" s="36">
        <v>31.086753903731591</v>
      </c>
      <c r="F60" s="36"/>
      <c r="G60" s="37">
        <v>0</v>
      </c>
      <c r="H60" s="37">
        <v>0</v>
      </c>
      <c r="I60" s="37">
        <v>0</v>
      </c>
      <c r="J60" s="37">
        <v>0</v>
      </c>
      <c r="K60" s="37">
        <v>0</v>
      </c>
      <c r="L60" s="37">
        <v>0</v>
      </c>
      <c r="M60" s="37">
        <v>0</v>
      </c>
      <c r="N60" s="37">
        <v>0</v>
      </c>
      <c r="O60" s="37">
        <v>0</v>
      </c>
      <c r="P60" s="37">
        <v>0</v>
      </c>
      <c r="Q60" s="37">
        <v>0</v>
      </c>
      <c r="R60" s="37">
        <v>0</v>
      </c>
      <c r="S60" s="37">
        <v>0</v>
      </c>
      <c r="T60" s="36"/>
      <c r="U60" s="83"/>
      <c r="V60" s="83"/>
      <c r="W60" s="83"/>
      <c r="X60" s="83"/>
      <c r="Y60" s="83"/>
      <c r="Z60" s="83"/>
      <c r="AA60" s="83"/>
      <c r="AB60" s="83"/>
      <c r="AC60" s="83"/>
      <c r="AD60" s="83"/>
      <c r="AE60" s="83"/>
      <c r="AF60" s="83"/>
      <c r="AG60" s="83"/>
      <c r="AI60" s="97"/>
      <c r="AJ60" s="92"/>
    </row>
    <row r="61" spans="1:41" s="28" customFormat="1" ht="12" customHeight="1">
      <c r="A61" s="27" t="s">
        <v>342</v>
      </c>
      <c r="B61" s="27" t="s">
        <v>192</v>
      </c>
      <c r="C61" s="36">
        <v>24.87</v>
      </c>
      <c r="D61" s="36">
        <v>24.87</v>
      </c>
      <c r="E61" s="36">
        <v>36.109088488003465</v>
      </c>
      <c r="F61" s="36"/>
      <c r="G61" s="37">
        <v>0</v>
      </c>
      <c r="H61" s="37">
        <v>0</v>
      </c>
      <c r="I61" s="37">
        <v>0</v>
      </c>
      <c r="J61" s="37">
        <v>28.89</v>
      </c>
      <c r="K61" s="37">
        <v>0</v>
      </c>
      <c r="L61" s="37">
        <v>0</v>
      </c>
      <c r="M61" s="37">
        <v>0</v>
      </c>
      <c r="N61" s="37">
        <v>0</v>
      </c>
      <c r="O61" s="37">
        <v>0</v>
      </c>
      <c r="P61" s="37">
        <v>0</v>
      </c>
      <c r="Q61" s="37">
        <v>0</v>
      </c>
      <c r="R61" s="37">
        <v>0</v>
      </c>
      <c r="S61" s="37">
        <v>28.89</v>
      </c>
      <c r="T61" s="36"/>
      <c r="U61" s="83"/>
      <c r="V61" s="83"/>
      <c r="W61" s="83"/>
      <c r="X61" s="83"/>
      <c r="Y61" s="83"/>
      <c r="Z61" s="83"/>
      <c r="AA61" s="83"/>
      <c r="AB61" s="83"/>
      <c r="AC61" s="83"/>
      <c r="AD61" s="83"/>
      <c r="AE61" s="83"/>
      <c r="AF61" s="83"/>
      <c r="AG61" s="83"/>
      <c r="AI61" s="97"/>
      <c r="AJ61" s="92"/>
    </row>
    <row r="62" spans="1:41" s="28" customFormat="1" ht="12" customHeight="1">
      <c r="A62" s="27" t="s">
        <v>134</v>
      </c>
      <c r="B62" s="27" t="s">
        <v>387</v>
      </c>
      <c r="C62" s="36"/>
      <c r="D62" s="36"/>
      <c r="E62" s="36"/>
      <c r="F62" s="36"/>
      <c r="G62" s="37">
        <v>104.13</v>
      </c>
      <c r="H62" s="37">
        <v>86.43</v>
      </c>
      <c r="I62" s="37">
        <v>86.43</v>
      </c>
      <c r="J62" s="37">
        <v>0</v>
      </c>
      <c r="K62" s="37">
        <v>0</v>
      </c>
      <c r="L62" s="37">
        <v>86.43</v>
      </c>
      <c r="M62" s="37">
        <v>86.43</v>
      </c>
      <c r="N62" s="37">
        <v>79.38</v>
      </c>
      <c r="O62" s="37">
        <v>79.38</v>
      </c>
      <c r="P62" s="37">
        <v>79.38</v>
      </c>
      <c r="Q62" s="37">
        <v>79.38</v>
      </c>
      <c r="R62" s="37">
        <v>79.38</v>
      </c>
      <c r="S62" s="37">
        <v>846.75</v>
      </c>
      <c r="T62" s="36"/>
      <c r="U62" s="20"/>
      <c r="V62" s="20"/>
      <c r="W62" s="20"/>
      <c r="X62" s="20"/>
      <c r="Y62" s="20"/>
      <c r="Z62" s="20"/>
      <c r="AA62" s="20"/>
      <c r="AB62" s="20"/>
      <c r="AC62" s="20"/>
      <c r="AD62" s="20"/>
      <c r="AE62" s="20"/>
      <c r="AF62" s="20"/>
      <c r="AG62" s="20"/>
      <c r="AI62" s="97"/>
      <c r="AJ62" s="92"/>
    </row>
    <row r="63" spans="1:41" s="28" customFormat="1" ht="12" customHeight="1" thickBot="1">
      <c r="A63" s="45"/>
      <c r="B63" s="45"/>
      <c r="C63" s="36"/>
      <c r="D63" s="36"/>
      <c r="E63" s="36"/>
      <c r="F63" s="36"/>
      <c r="G63" s="37"/>
      <c r="H63" s="37"/>
      <c r="I63" s="37"/>
      <c r="J63" s="37"/>
      <c r="K63" s="37"/>
      <c r="L63" s="37"/>
      <c r="M63" s="37"/>
      <c r="N63" s="37"/>
      <c r="O63" s="37"/>
      <c r="P63" s="37"/>
      <c r="Q63" s="37"/>
      <c r="R63" s="37"/>
      <c r="S63" s="37"/>
      <c r="T63" s="36"/>
      <c r="U63" s="20"/>
      <c r="V63" s="20"/>
      <c r="W63" s="20"/>
      <c r="X63" s="20"/>
      <c r="Y63" s="20"/>
      <c r="Z63" s="20"/>
      <c r="AA63" s="20"/>
      <c r="AB63" s="20"/>
      <c r="AC63" s="20"/>
      <c r="AD63" s="20"/>
      <c r="AE63" s="20"/>
      <c r="AF63" s="20"/>
      <c r="AG63" s="20"/>
      <c r="AI63" s="97"/>
      <c r="AJ63" s="92"/>
    </row>
    <row r="64" spans="1:41" s="28" customFormat="1" ht="12" customHeight="1" thickBot="1">
      <c r="A64" s="45"/>
      <c r="B64" s="39" t="s">
        <v>14</v>
      </c>
      <c r="C64" s="36"/>
      <c r="D64" s="36"/>
      <c r="E64" s="36"/>
      <c r="F64" s="36"/>
      <c r="G64" s="65">
        <v>12793.71</v>
      </c>
      <c r="H64" s="65">
        <v>11818.66</v>
      </c>
      <c r="I64" s="65">
        <v>11881.61</v>
      </c>
      <c r="J64" s="65">
        <v>11960.23</v>
      </c>
      <c r="K64" s="65">
        <v>11806.52</v>
      </c>
      <c r="L64" s="65">
        <v>12059.87</v>
      </c>
      <c r="M64" s="65">
        <v>11878.04</v>
      </c>
      <c r="N64" s="65">
        <v>15097.789999999999</v>
      </c>
      <c r="O64" s="65">
        <v>15547.63</v>
      </c>
      <c r="P64" s="65">
        <v>15426.109999999999</v>
      </c>
      <c r="Q64" s="65">
        <v>15498.05</v>
      </c>
      <c r="R64" s="65">
        <v>15528.229999999998</v>
      </c>
      <c r="S64" s="65">
        <v>161296.44999999995</v>
      </c>
      <c r="T64" s="36"/>
      <c r="U64" s="115"/>
      <c r="V64" s="115"/>
      <c r="W64" s="115"/>
      <c r="X64" s="115"/>
      <c r="Y64" s="115"/>
      <c r="Z64" s="115"/>
      <c r="AA64" s="115"/>
      <c r="AB64" s="115"/>
      <c r="AC64" s="115"/>
      <c r="AD64" s="115"/>
      <c r="AE64" s="115"/>
      <c r="AF64" s="115"/>
      <c r="AG64" s="84">
        <v>120.8779062706539</v>
      </c>
      <c r="AI64" s="97"/>
      <c r="AJ64" s="92"/>
      <c r="AK64" s="117">
        <v>25.501069914392843</v>
      </c>
      <c r="AM64" s="117">
        <v>95.363317837742528</v>
      </c>
      <c r="AO64" s="117">
        <v>0</v>
      </c>
    </row>
    <row r="65" spans="1:41" s="28" customFormat="1" ht="12" customHeight="1">
      <c r="A65" s="45"/>
      <c r="B65" s="45"/>
      <c r="C65" s="36"/>
      <c r="D65" s="36"/>
      <c r="E65" s="36"/>
      <c r="F65" s="36"/>
      <c r="G65" s="37"/>
      <c r="H65" s="37"/>
      <c r="I65" s="37"/>
      <c r="J65" s="37"/>
      <c r="K65" s="37"/>
      <c r="L65" s="37"/>
      <c r="M65" s="37"/>
      <c r="N65" s="37"/>
      <c r="O65" s="37"/>
      <c r="P65" s="37"/>
      <c r="Q65" s="37"/>
      <c r="R65" s="37"/>
      <c r="S65" s="37"/>
      <c r="T65" s="36"/>
      <c r="U65" s="20"/>
      <c r="V65" s="20"/>
      <c r="W65" s="20"/>
      <c r="X65" s="20"/>
      <c r="Y65" s="20"/>
      <c r="Z65" s="20"/>
      <c r="AA65" s="20"/>
      <c r="AB65" s="20"/>
      <c r="AC65" s="20"/>
      <c r="AD65" s="20"/>
      <c r="AE65" s="20"/>
      <c r="AF65" s="20"/>
      <c r="AG65" s="20"/>
      <c r="AI65" s="97"/>
      <c r="AJ65" s="92"/>
    </row>
    <row r="66" spans="1:41" ht="12" customHeight="1">
      <c r="A66" s="35" t="s">
        <v>15</v>
      </c>
      <c r="B66" s="35" t="s">
        <v>15</v>
      </c>
      <c r="E66" s="36"/>
      <c r="U66" s="20"/>
      <c r="V66" s="20"/>
      <c r="W66" s="20"/>
      <c r="X66" s="20"/>
      <c r="Y66" s="20"/>
      <c r="Z66" s="20"/>
      <c r="AA66" s="20"/>
      <c r="AB66" s="20"/>
      <c r="AC66" s="20"/>
      <c r="AD66" s="20"/>
      <c r="AE66" s="20"/>
      <c r="AF66" s="20"/>
      <c r="AG66" s="20"/>
      <c r="AI66" s="97"/>
      <c r="AJ66" s="92"/>
      <c r="AK66" s="28"/>
    </row>
    <row r="67" spans="1:41" ht="12" customHeight="1">
      <c r="A67" s="28"/>
      <c r="B67" s="28"/>
      <c r="E67" s="36"/>
      <c r="U67" s="20"/>
      <c r="V67" s="20"/>
      <c r="W67" s="20"/>
      <c r="X67" s="20"/>
      <c r="Y67" s="20"/>
      <c r="Z67" s="20"/>
      <c r="AA67" s="20"/>
      <c r="AB67" s="20"/>
      <c r="AC67" s="20"/>
      <c r="AD67" s="20"/>
      <c r="AE67" s="20"/>
      <c r="AF67" s="20"/>
      <c r="AG67" s="20"/>
      <c r="AI67" s="97"/>
    </row>
    <row r="68" spans="1:41" ht="12" customHeight="1">
      <c r="A68" s="28"/>
      <c r="B68" s="39" t="s">
        <v>16</v>
      </c>
      <c r="E68" s="36"/>
      <c r="G68" s="65">
        <v>0</v>
      </c>
      <c r="H68" s="65">
        <v>0</v>
      </c>
      <c r="I68" s="65">
        <v>0</v>
      </c>
      <c r="J68" s="65">
        <v>0</v>
      </c>
      <c r="K68" s="65">
        <v>0</v>
      </c>
      <c r="L68" s="65">
        <v>0</v>
      </c>
      <c r="M68" s="65">
        <v>0</v>
      </c>
      <c r="N68" s="65">
        <v>0</v>
      </c>
      <c r="O68" s="65">
        <v>0</v>
      </c>
      <c r="P68" s="65">
        <v>0</v>
      </c>
      <c r="Q68" s="65">
        <v>0</v>
      </c>
      <c r="R68" s="65">
        <v>0</v>
      </c>
      <c r="S68" s="65">
        <v>0</v>
      </c>
      <c r="U68" s="20"/>
      <c r="V68" s="20"/>
      <c r="W68" s="20"/>
      <c r="X68" s="20"/>
      <c r="Y68" s="20"/>
      <c r="Z68" s="20"/>
      <c r="AA68" s="20"/>
      <c r="AB68" s="20"/>
      <c r="AC68" s="20"/>
      <c r="AD68" s="20"/>
      <c r="AE68" s="20"/>
      <c r="AF68" s="20"/>
      <c r="AG68" s="20"/>
      <c r="AI68" s="97"/>
    </row>
    <row r="69" spans="1:41" ht="12" customHeight="1">
      <c r="A69" s="28"/>
      <c r="B69" s="28"/>
      <c r="E69" s="36"/>
      <c r="O69" s="147"/>
      <c r="U69" s="20"/>
      <c r="V69" s="20"/>
      <c r="W69" s="20"/>
      <c r="X69" s="20"/>
      <c r="Y69" s="20"/>
      <c r="Z69" s="20"/>
      <c r="AA69" s="20"/>
      <c r="AB69" s="20"/>
      <c r="AC69" s="20"/>
      <c r="AD69" s="20"/>
      <c r="AE69" s="20"/>
      <c r="AF69" s="20"/>
      <c r="AG69" s="20"/>
      <c r="AI69" s="97"/>
    </row>
    <row r="70" spans="1:41" ht="12" customHeight="1">
      <c r="A70" s="34" t="s">
        <v>17</v>
      </c>
      <c r="B70" s="34" t="s">
        <v>17</v>
      </c>
      <c r="E70" s="36"/>
      <c r="U70" s="20"/>
      <c r="V70" s="20"/>
      <c r="W70" s="20"/>
      <c r="X70" s="20"/>
      <c r="Y70" s="20"/>
      <c r="Z70" s="20"/>
      <c r="AA70" s="20"/>
      <c r="AB70" s="20"/>
      <c r="AC70" s="20"/>
      <c r="AD70" s="20"/>
      <c r="AE70" s="20"/>
      <c r="AF70" s="20"/>
      <c r="AG70" s="20"/>
      <c r="AI70" s="97"/>
    </row>
    <row r="71" spans="1:41" ht="12" customHeight="1">
      <c r="A71" s="40"/>
      <c r="B71" s="40"/>
      <c r="E71" s="36"/>
      <c r="U71" s="20"/>
      <c r="V71" s="20"/>
      <c r="W71" s="20"/>
      <c r="X71" s="20"/>
      <c r="Y71" s="20"/>
      <c r="Z71" s="20"/>
      <c r="AA71" s="20"/>
      <c r="AB71" s="20"/>
      <c r="AC71" s="20"/>
      <c r="AD71" s="20"/>
      <c r="AE71" s="20"/>
      <c r="AF71" s="20"/>
      <c r="AG71" s="20"/>
      <c r="AI71" s="97"/>
    </row>
    <row r="72" spans="1:41" ht="12" customHeight="1">
      <c r="A72" s="30" t="s">
        <v>18</v>
      </c>
      <c r="B72" s="30" t="s">
        <v>18</v>
      </c>
      <c r="E72" s="36"/>
      <c r="U72" s="20"/>
      <c r="V72" s="20"/>
      <c r="W72" s="20"/>
      <c r="X72" s="20"/>
      <c r="Y72" s="20"/>
      <c r="Z72" s="20"/>
      <c r="AA72" s="20"/>
      <c r="AB72" s="20"/>
      <c r="AC72" s="20"/>
      <c r="AD72" s="20"/>
      <c r="AE72" s="20"/>
      <c r="AF72" s="20"/>
      <c r="AG72" s="20"/>
      <c r="AI72" s="97"/>
    </row>
    <row r="73" spans="1:41" ht="12" customHeight="1">
      <c r="A73" s="27" t="s">
        <v>200</v>
      </c>
      <c r="B73" s="27" t="s">
        <v>223</v>
      </c>
      <c r="C73" s="36">
        <v>71.526015307040268</v>
      </c>
      <c r="D73" s="36">
        <v>73.67</v>
      </c>
      <c r="E73" s="36">
        <v>92.089744707814347</v>
      </c>
      <c r="F73" s="36"/>
      <c r="G73" s="37">
        <v>515.69000000000005</v>
      </c>
      <c r="H73" s="37">
        <v>736.7</v>
      </c>
      <c r="I73" s="37">
        <v>515.69000000000005</v>
      </c>
      <c r="J73" s="37">
        <v>221.01</v>
      </c>
      <c r="K73" s="37">
        <v>221.01</v>
      </c>
      <c r="L73" s="37">
        <v>221.01</v>
      </c>
      <c r="M73" s="37">
        <v>147.34</v>
      </c>
      <c r="N73" s="37">
        <v>184.18</v>
      </c>
      <c r="O73" s="37">
        <v>184.18</v>
      </c>
      <c r="P73" s="37">
        <v>184.18</v>
      </c>
      <c r="Q73" s="37">
        <v>92.09</v>
      </c>
      <c r="R73" s="37">
        <v>184.18</v>
      </c>
      <c r="S73" s="37">
        <v>3407.26</v>
      </c>
      <c r="T73" s="36"/>
      <c r="U73" s="83"/>
      <c r="V73" s="83"/>
      <c r="W73" s="83"/>
      <c r="X73" s="83"/>
      <c r="Y73" s="83"/>
      <c r="Z73" s="83"/>
      <c r="AA73" s="83"/>
      <c r="AB73" s="83"/>
      <c r="AC73" s="83"/>
      <c r="AD73" s="83"/>
      <c r="AE73" s="83"/>
      <c r="AF73" s="83"/>
      <c r="AG73" s="83"/>
      <c r="AI73" s="97"/>
    </row>
    <row r="74" spans="1:41" ht="12" customHeight="1">
      <c r="A74" s="27" t="s">
        <v>201</v>
      </c>
      <c r="B74" s="27" t="s">
        <v>224</v>
      </c>
      <c r="C74" s="36">
        <v>82.34</v>
      </c>
      <c r="D74" s="36">
        <v>82.34</v>
      </c>
      <c r="E74" s="36">
        <v>102.92383232049841</v>
      </c>
      <c r="F74" s="36"/>
      <c r="G74" s="37">
        <v>576.38</v>
      </c>
      <c r="H74" s="37">
        <v>905.74</v>
      </c>
      <c r="I74" s="37">
        <v>741.06</v>
      </c>
      <c r="J74" s="37">
        <v>658.72</v>
      </c>
      <c r="K74" s="37">
        <v>576.38</v>
      </c>
      <c r="L74" s="37">
        <v>411.7</v>
      </c>
      <c r="M74" s="37">
        <v>329.36</v>
      </c>
      <c r="N74" s="37">
        <v>411.68</v>
      </c>
      <c r="O74" s="37">
        <v>514.6</v>
      </c>
      <c r="P74" s="37">
        <v>514.6</v>
      </c>
      <c r="Q74" s="37">
        <v>514.6</v>
      </c>
      <c r="R74" s="37">
        <v>411.68</v>
      </c>
      <c r="S74" s="37">
        <v>6566.5000000000009</v>
      </c>
      <c r="T74" s="36"/>
      <c r="U74" s="83"/>
      <c r="V74" s="83"/>
      <c r="W74" s="83"/>
      <c r="X74" s="83"/>
      <c r="Y74" s="83"/>
      <c r="Z74" s="83"/>
      <c r="AA74" s="83"/>
      <c r="AB74" s="83"/>
      <c r="AC74" s="83"/>
      <c r="AD74" s="83"/>
      <c r="AE74" s="83"/>
      <c r="AF74" s="83"/>
      <c r="AG74" s="83"/>
      <c r="AI74" s="97"/>
    </row>
    <row r="75" spans="1:41" ht="12" customHeight="1">
      <c r="A75" s="27" t="s">
        <v>202</v>
      </c>
      <c r="B75" s="27" t="s">
        <v>225</v>
      </c>
      <c r="C75" s="36">
        <v>0</v>
      </c>
      <c r="D75" s="36">
        <v>0</v>
      </c>
      <c r="E75" s="36">
        <v>199.99507962409456</v>
      </c>
      <c r="F75" s="36"/>
      <c r="G75" s="37">
        <v>0</v>
      </c>
      <c r="H75" s="37">
        <v>0</v>
      </c>
      <c r="I75" s="37">
        <v>0</v>
      </c>
      <c r="J75" s="37">
        <v>0</v>
      </c>
      <c r="K75" s="37">
        <v>0</v>
      </c>
      <c r="L75" s="37">
        <v>0</v>
      </c>
      <c r="M75" s="37">
        <v>0</v>
      </c>
      <c r="N75" s="37">
        <v>0</v>
      </c>
      <c r="O75" s="37">
        <v>0</v>
      </c>
      <c r="P75" s="37">
        <v>0</v>
      </c>
      <c r="Q75" s="37">
        <v>800</v>
      </c>
      <c r="R75" s="37">
        <v>0</v>
      </c>
      <c r="S75" s="37">
        <v>800</v>
      </c>
      <c r="T75" s="36"/>
      <c r="U75" s="83"/>
      <c r="V75" s="83"/>
      <c r="W75" s="83"/>
      <c r="X75" s="83"/>
      <c r="Y75" s="83"/>
      <c r="Z75" s="83"/>
      <c r="AA75" s="83"/>
      <c r="AB75" s="83"/>
      <c r="AC75" s="83"/>
      <c r="AD75" s="83"/>
      <c r="AE75" s="83"/>
      <c r="AF75" s="83"/>
      <c r="AG75" s="83"/>
      <c r="AI75" s="97"/>
    </row>
    <row r="76" spans="1:41" ht="12" customHeight="1">
      <c r="A76" s="27" t="s">
        <v>205</v>
      </c>
      <c r="B76" s="27" t="s">
        <v>228</v>
      </c>
      <c r="C76" s="36">
        <v>157.46</v>
      </c>
      <c r="D76" s="36">
        <v>157.46</v>
      </c>
      <c r="E76" s="36">
        <v>196.82379518470333</v>
      </c>
      <c r="F76" s="36">
        <v>157.46</v>
      </c>
      <c r="G76" s="37">
        <v>0</v>
      </c>
      <c r="H76" s="37">
        <v>157.46</v>
      </c>
      <c r="I76" s="37">
        <v>157.46</v>
      </c>
      <c r="J76" s="37">
        <v>0</v>
      </c>
      <c r="K76" s="37">
        <v>0</v>
      </c>
      <c r="L76" s="37">
        <v>157.46</v>
      </c>
      <c r="M76" s="37">
        <v>0</v>
      </c>
      <c r="N76" s="37">
        <v>0</v>
      </c>
      <c r="O76" s="37">
        <v>196.82</v>
      </c>
      <c r="P76" s="37">
        <v>0</v>
      </c>
      <c r="Q76" s="37">
        <v>196.82</v>
      </c>
      <c r="R76" s="37">
        <v>0</v>
      </c>
      <c r="S76" s="37">
        <v>866.02</v>
      </c>
      <c r="T76" s="36"/>
      <c r="U76" s="83"/>
      <c r="V76" s="83"/>
      <c r="W76" s="83"/>
      <c r="X76" s="83"/>
      <c r="Y76" s="83"/>
      <c r="Z76" s="83"/>
      <c r="AA76" s="83"/>
      <c r="AB76" s="83"/>
      <c r="AC76" s="83"/>
      <c r="AD76" s="83"/>
      <c r="AE76" s="83"/>
      <c r="AF76" s="83"/>
      <c r="AG76" s="83"/>
      <c r="AI76" s="97"/>
    </row>
    <row r="77" spans="1:41" ht="12" customHeight="1">
      <c r="A77" s="27" t="s">
        <v>210</v>
      </c>
      <c r="B77" s="27" t="s">
        <v>233</v>
      </c>
      <c r="C77" s="36">
        <v>71.526015307040268</v>
      </c>
      <c r="D77" s="36">
        <v>71.526015307040268</v>
      </c>
      <c r="E77" s="36"/>
      <c r="F77" s="36">
        <v>71.526015307040268</v>
      </c>
      <c r="G77" s="37">
        <v>0</v>
      </c>
      <c r="H77" s="37">
        <v>0</v>
      </c>
      <c r="I77" s="37">
        <v>0</v>
      </c>
      <c r="J77" s="37">
        <v>0</v>
      </c>
      <c r="K77" s="37">
        <v>0</v>
      </c>
      <c r="L77" s="37">
        <v>0</v>
      </c>
      <c r="M77" s="37">
        <v>0</v>
      </c>
      <c r="N77" s="37">
        <v>0</v>
      </c>
      <c r="O77" s="37">
        <v>0</v>
      </c>
      <c r="P77" s="37">
        <v>0</v>
      </c>
      <c r="Q77" s="37">
        <v>0</v>
      </c>
      <c r="R77" s="37">
        <v>0</v>
      </c>
      <c r="S77" s="37">
        <v>0</v>
      </c>
      <c r="T77" s="36"/>
      <c r="U77" s="83"/>
      <c r="V77" s="83"/>
      <c r="W77" s="83"/>
      <c r="X77" s="83"/>
      <c r="Y77" s="83"/>
      <c r="Z77" s="83"/>
      <c r="AA77" s="83"/>
      <c r="AB77" s="83"/>
      <c r="AC77" s="83"/>
      <c r="AD77" s="83"/>
      <c r="AE77" s="83"/>
      <c r="AF77" s="83"/>
      <c r="AG77" s="83"/>
      <c r="AI77" s="97"/>
    </row>
    <row r="78" spans="1:41" ht="12" customHeight="1">
      <c r="A78" s="27" t="s">
        <v>214</v>
      </c>
      <c r="B78" s="27" t="s">
        <v>237</v>
      </c>
      <c r="C78" s="36">
        <v>43.35</v>
      </c>
      <c r="D78" s="36">
        <v>43.35</v>
      </c>
      <c r="E78" s="36">
        <v>54.184048726250218</v>
      </c>
      <c r="F78" s="36"/>
      <c r="G78" s="37">
        <v>216.75</v>
      </c>
      <c r="H78" s="37">
        <v>216.75</v>
      </c>
      <c r="I78" s="37">
        <v>173.4</v>
      </c>
      <c r="J78" s="37">
        <v>130.05000000000001</v>
      </c>
      <c r="K78" s="37">
        <v>130.05000000000001</v>
      </c>
      <c r="L78" s="37">
        <v>43.35</v>
      </c>
      <c r="M78" s="37">
        <v>43.35</v>
      </c>
      <c r="N78" s="37">
        <v>54.18</v>
      </c>
      <c r="O78" s="37">
        <v>54.18</v>
      </c>
      <c r="P78" s="37">
        <v>54.18</v>
      </c>
      <c r="Q78" s="37">
        <v>54.18</v>
      </c>
      <c r="R78" s="37">
        <v>108.36</v>
      </c>
      <c r="S78" s="37">
        <v>1278.78</v>
      </c>
      <c r="T78" s="36"/>
      <c r="U78" s="83">
        <v>5</v>
      </c>
      <c r="V78" s="83">
        <v>5</v>
      </c>
      <c r="W78" s="83">
        <v>4</v>
      </c>
      <c r="X78" s="83">
        <v>3</v>
      </c>
      <c r="Y78" s="83">
        <v>3</v>
      </c>
      <c r="Z78" s="83">
        <v>1</v>
      </c>
      <c r="AA78" s="83">
        <v>1</v>
      </c>
      <c r="AB78" s="83">
        <v>0.9999252782627841</v>
      </c>
      <c r="AC78" s="83">
        <v>0.9999252782627841</v>
      </c>
      <c r="AD78" s="83">
        <v>0.9999252782627841</v>
      </c>
      <c r="AE78" s="83">
        <v>0.9999252782627841</v>
      </c>
      <c r="AF78" s="83">
        <v>1.9998505565255682</v>
      </c>
      <c r="AG78" s="83">
        <v>2.3332959724647249</v>
      </c>
      <c r="AI78" s="97"/>
      <c r="AN78" s="27">
        <v>1</v>
      </c>
      <c r="AO78" s="76">
        <v>2.3332959724647249</v>
      </c>
    </row>
    <row r="79" spans="1:41" ht="12" customHeight="1">
      <c r="A79" s="27" t="s">
        <v>215</v>
      </c>
      <c r="B79" s="27" t="s">
        <v>238</v>
      </c>
      <c r="C79" s="36">
        <v>50.57</v>
      </c>
      <c r="D79" s="36">
        <v>50.57</v>
      </c>
      <c r="E79" s="36">
        <v>63.207918182543565</v>
      </c>
      <c r="F79" s="36"/>
      <c r="G79" s="37">
        <v>252.85</v>
      </c>
      <c r="H79" s="37">
        <v>303.42</v>
      </c>
      <c r="I79" s="37">
        <v>303.42</v>
      </c>
      <c r="J79" s="37">
        <v>202.28</v>
      </c>
      <c r="K79" s="37">
        <v>202.28</v>
      </c>
      <c r="L79" s="37">
        <v>151.71</v>
      </c>
      <c r="M79" s="37">
        <v>101.14</v>
      </c>
      <c r="N79" s="37">
        <v>126.42</v>
      </c>
      <c r="O79" s="37">
        <v>189.63</v>
      </c>
      <c r="P79" s="37">
        <v>189.63</v>
      </c>
      <c r="Q79" s="37">
        <v>189.63</v>
      </c>
      <c r="R79" s="37">
        <v>189.63</v>
      </c>
      <c r="S79" s="37">
        <v>2402.0400000000004</v>
      </c>
      <c r="T79" s="36"/>
      <c r="U79" s="83">
        <v>5</v>
      </c>
      <c r="V79" s="83">
        <v>6</v>
      </c>
      <c r="W79" s="83">
        <v>6</v>
      </c>
      <c r="X79" s="83">
        <v>4</v>
      </c>
      <c r="Y79" s="83">
        <v>4</v>
      </c>
      <c r="Z79" s="83">
        <v>3</v>
      </c>
      <c r="AA79" s="83">
        <v>2</v>
      </c>
      <c r="AB79" s="83">
        <v>2.0000658720462972</v>
      </c>
      <c r="AC79" s="83">
        <v>3.0000988080694455</v>
      </c>
      <c r="AD79" s="83">
        <v>3.0000988080694455</v>
      </c>
      <c r="AE79" s="83">
        <v>3.0000988080694455</v>
      </c>
      <c r="AF79" s="83">
        <v>3.0000988080694455</v>
      </c>
      <c r="AG79" s="83">
        <v>3.6667050920270068</v>
      </c>
      <c r="AI79" s="97"/>
      <c r="AN79" s="27">
        <v>1</v>
      </c>
      <c r="AO79" s="76">
        <v>3.6667050920270068</v>
      </c>
    </row>
    <row r="80" spans="1:41" ht="12" customHeight="1">
      <c r="A80" s="27" t="s">
        <v>216</v>
      </c>
      <c r="B80" s="27" t="s">
        <v>239</v>
      </c>
      <c r="C80" s="36">
        <v>0</v>
      </c>
      <c r="D80" s="36">
        <v>0</v>
      </c>
      <c r="E80" s="36">
        <v>61.411310688982894</v>
      </c>
      <c r="F80" s="36"/>
      <c r="G80" s="37">
        <v>0</v>
      </c>
      <c r="H80" s="37">
        <v>0</v>
      </c>
      <c r="I80" s="37">
        <v>0</v>
      </c>
      <c r="J80" s="37">
        <v>0</v>
      </c>
      <c r="K80" s="37">
        <v>0</v>
      </c>
      <c r="L80" s="37">
        <v>0</v>
      </c>
      <c r="M80" s="37">
        <v>0</v>
      </c>
      <c r="N80" s="37">
        <v>0</v>
      </c>
      <c r="O80" s="37">
        <v>0</v>
      </c>
      <c r="P80" s="37">
        <v>0</v>
      </c>
      <c r="Q80" s="37">
        <v>122.82</v>
      </c>
      <c r="R80" s="37">
        <v>61.41</v>
      </c>
      <c r="S80" s="37">
        <v>184.23</v>
      </c>
      <c r="T80" s="36"/>
      <c r="U80" s="83"/>
      <c r="V80" s="83"/>
      <c r="W80" s="83"/>
      <c r="X80" s="83"/>
      <c r="Y80" s="83"/>
      <c r="Z80" s="83"/>
      <c r="AA80" s="83"/>
      <c r="AB80" s="83">
        <v>0</v>
      </c>
      <c r="AC80" s="83">
        <v>0</v>
      </c>
      <c r="AD80" s="83">
        <v>0</v>
      </c>
      <c r="AE80" s="83">
        <v>1.9999573144110363</v>
      </c>
      <c r="AF80" s="83">
        <v>0.99997865720551815</v>
      </c>
      <c r="AG80" s="20">
        <v>0.24999466430137954</v>
      </c>
      <c r="AI80" s="97"/>
      <c r="AN80" s="27">
        <v>1</v>
      </c>
      <c r="AO80" s="76">
        <v>0.24999466430137954</v>
      </c>
    </row>
    <row r="81" spans="1:43" ht="12" customHeight="1" thickBot="1">
      <c r="A81" s="28"/>
      <c r="B81" s="28"/>
      <c r="E81" s="36"/>
      <c r="U81" s="20"/>
      <c r="V81" s="20"/>
      <c r="W81" s="20"/>
      <c r="X81" s="20"/>
      <c r="Y81" s="20"/>
      <c r="Z81" s="20"/>
      <c r="AA81" s="20"/>
      <c r="AB81" s="20"/>
      <c r="AC81" s="20"/>
      <c r="AD81" s="20"/>
      <c r="AE81" s="20"/>
      <c r="AF81" s="20"/>
      <c r="AG81" s="20"/>
      <c r="AI81" s="97"/>
    </row>
    <row r="82" spans="1:43" ht="12" customHeight="1" thickBot="1">
      <c r="A82" s="28"/>
      <c r="B82" s="39" t="s">
        <v>19</v>
      </c>
      <c r="E82" s="36"/>
      <c r="G82" s="65">
        <v>1561.67</v>
      </c>
      <c r="H82" s="65">
        <v>2320.0700000000002</v>
      </c>
      <c r="I82" s="65">
        <v>1891.0300000000002</v>
      </c>
      <c r="J82" s="65">
        <v>1212.06</v>
      </c>
      <c r="K82" s="65">
        <v>1129.72</v>
      </c>
      <c r="L82" s="65">
        <v>985.23000000000013</v>
      </c>
      <c r="M82" s="65">
        <v>621.19000000000005</v>
      </c>
      <c r="N82" s="65">
        <v>776.45999999999992</v>
      </c>
      <c r="O82" s="65">
        <v>1139.4099999999999</v>
      </c>
      <c r="P82" s="65">
        <v>942.58999999999992</v>
      </c>
      <c r="Q82" s="65">
        <v>1970.14</v>
      </c>
      <c r="R82" s="65">
        <v>955.26</v>
      </c>
      <c r="S82" s="65">
        <v>15504.830000000004</v>
      </c>
      <c r="U82" s="115"/>
      <c r="V82" s="115"/>
      <c r="W82" s="115"/>
      <c r="X82" s="115"/>
      <c r="Y82" s="115"/>
      <c r="Z82" s="115"/>
      <c r="AA82" s="115"/>
      <c r="AB82" s="115"/>
      <c r="AC82" s="115"/>
      <c r="AD82" s="115"/>
      <c r="AE82" s="115"/>
      <c r="AF82" s="115"/>
      <c r="AG82" s="84">
        <v>6.2499957287931114</v>
      </c>
      <c r="AI82" s="97"/>
      <c r="AK82" s="117">
        <v>0</v>
      </c>
      <c r="AL82" s="28"/>
      <c r="AM82" s="117">
        <v>0</v>
      </c>
      <c r="AN82" s="28"/>
      <c r="AO82" s="117">
        <v>6.2499957287931114</v>
      </c>
    </row>
    <row r="83" spans="1:43" ht="12" customHeight="1">
      <c r="A83" s="28"/>
      <c r="B83" s="28"/>
      <c r="E83" s="36"/>
      <c r="U83" s="20"/>
      <c r="V83" s="20"/>
      <c r="W83" s="20"/>
      <c r="X83" s="20"/>
      <c r="Y83" s="20"/>
      <c r="Z83" s="20"/>
      <c r="AA83" s="20"/>
      <c r="AB83" s="20"/>
      <c r="AC83" s="20"/>
      <c r="AD83" s="20"/>
      <c r="AE83" s="20"/>
      <c r="AF83" s="20"/>
      <c r="AG83" s="20"/>
      <c r="AI83" s="97"/>
    </row>
    <row r="84" spans="1:43" ht="12" customHeight="1">
      <c r="A84" s="30" t="s">
        <v>20</v>
      </c>
      <c r="B84" s="30" t="s">
        <v>20</v>
      </c>
      <c r="E84" s="36"/>
      <c r="U84" s="20"/>
      <c r="V84" s="20"/>
      <c r="W84" s="20"/>
      <c r="X84" s="20"/>
      <c r="Y84" s="20"/>
      <c r="Z84" s="20"/>
      <c r="AA84" s="20"/>
      <c r="AB84" s="20"/>
      <c r="AC84" s="20"/>
      <c r="AD84" s="20"/>
      <c r="AE84" s="20"/>
      <c r="AF84" s="20"/>
      <c r="AG84" s="20"/>
      <c r="AI84" s="97"/>
    </row>
    <row r="85" spans="1:43" ht="12" customHeight="1">
      <c r="A85" s="27" t="s">
        <v>247</v>
      </c>
      <c r="B85" s="27" t="s">
        <v>248</v>
      </c>
      <c r="C85" s="11">
        <v>36.68</v>
      </c>
      <c r="D85" s="11">
        <v>42.47</v>
      </c>
      <c r="E85" s="36">
        <v>42.47</v>
      </c>
      <c r="F85" s="36"/>
      <c r="G85" s="37">
        <v>752.99</v>
      </c>
      <c r="H85" s="37">
        <v>1591.35</v>
      </c>
      <c r="I85" s="37">
        <v>1069.82</v>
      </c>
      <c r="J85" s="37">
        <v>502.84</v>
      </c>
      <c r="K85" s="37">
        <v>266.70999999999998</v>
      </c>
      <c r="L85" s="37">
        <v>727.94</v>
      </c>
      <c r="M85" s="37">
        <v>0</v>
      </c>
      <c r="N85" s="37">
        <v>0</v>
      </c>
      <c r="O85" s="37">
        <v>726.66</v>
      </c>
      <c r="P85" s="37">
        <v>278.60000000000002</v>
      </c>
      <c r="Q85" s="37">
        <v>1181.0899999999999</v>
      </c>
      <c r="R85" s="37">
        <v>276.89999999999998</v>
      </c>
      <c r="S85" s="37">
        <v>7374.9</v>
      </c>
      <c r="T85" s="36"/>
      <c r="U85" s="20"/>
      <c r="V85" s="20"/>
      <c r="W85" s="20"/>
      <c r="X85" s="20"/>
      <c r="Y85" s="20"/>
      <c r="Z85" s="20"/>
      <c r="AA85" s="20"/>
      <c r="AB85" s="20"/>
      <c r="AC85" s="20"/>
      <c r="AD85" s="20"/>
      <c r="AE85" s="20"/>
      <c r="AF85" s="20"/>
      <c r="AG85" s="20"/>
      <c r="AI85" s="97"/>
    </row>
    <row r="86" spans="1:43" ht="12" customHeight="1">
      <c r="U86" s="20"/>
      <c r="V86" s="20"/>
      <c r="W86" s="20"/>
      <c r="X86" s="20"/>
      <c r="Y86" s="20"/>
      <c r="Z86" s="20"/>
      <c r="AA86" s="20"/>
      <c r="AB86" s="20"/>
      <c r="AC86" s="20"/>
      <c r="AD86" s="20"/>
      <c r="AE86" s="20"/>
      <c r="AF86" s="20"/>
      <c r="AG86" s="20"/>
      <c r="AI86" s="97"/>
    </row>
    <row r="87" spans="1:43" ht="12" customHeight="1">
      <c r="A87" s="28"/>
      <c r="B87" s="39" t="s">
        <v>21</v>
      </c>
      <c r="G87" s="65">
        <v>752.99</v>
      </c>
      <c r="H87" s="65">
        <v>1591.35</v>
      </c>
      <c r="I87" s="65">
        <v>1069.82</v>
      </c>
      <c r="J87" s="65">
        <v>502.84</v>
      </c>
      <c r="K87" s="65">
        <v>266.70999999999998</v>
      </c>
      <c r="L87" s="65">
        <v>727.94</v>
      </c>
      <c r="M87" s="65">
        <v>0</v>
      </c>
      <c r="N87" s="65">
        <v>0</v>
      </c>
      <c r="O87" s="65">
        <v>726.66</v>
      </c>
      <c r="P87" s="65">
        <v>278.60000000000002</v>
      </c>
      <c r="Q87" s="65">
        <v>1181.0899999999999</v>
      </c>
      <c r="R87" s="65">
        <v>276.89999999999998</v>
      </c>
      <c r="S87" s="65">
        <v>7374.9</v>
      </c>
      <c r="U87" s="20"/>
      <c r="V87" s="20"/>
      <c r="W87" s="20"/>
      <c r="X87" s="20"/>
      <c r="Y87" s="20"/>
      <c r="Z87" s="20"/>
      <c r="AA87" s="20"/>
      <c r="AB87" s="20"/>
      <c r="AC87" s="20"/>
      <c r="AD87" s="20"/>
      <c r="AE87" s="20"/>
      <c r="AF87" s="20"/>
      <c r="AG87" s="20"/>
    </row>
    <row r="88" spans="1:43" ht="12" customHeight="1">
      <c r="A88" s="28"/>
      <c r="B88" s="39"/>
      <c r="G88" s="66"/>
      <c r="H88" s="66"/>
      <c r="I88" s="66"/>
      <c r="J88" s="66"/>
      <c r="K88" s="66"/>
      <c r="L88" s="66"/>
      <c r="M88" s="66"/>
      <c r="N88" s="66"/>
      <c r="O88" s="66"/>
      <c r="P88" s="66"/>
      <c r="Q88" s="66"/>
      <c r="R88" s="66"/>
      <c r="S88" s="66"/>
      <c r="U88" s="20"/>
      <c r="V88" s="20"/>
      <c r="W88" s="20"/>
      <c r="X88" s="20"/>
      <c r="Y88" s="20"/>
      <c r="Z88" s="20"/>
      <c r="AA88" s="20"/>
      <c r="AB88" s="20"/>
      <c r="AC88" s="20"/>
      <c r="AD88" s="20"/>
      <c r="AE88" s="20"/>
      <c r="AF88" s="20"/>
      <c r="AG88" s="20"/>
    </row>
    <row r="89" spans="1:43" s="28" customFormat="1" ht="12" customHeight="1">
      <c r="A89" s="40" t="s">
        <v>22</v>
      </c>
      <c r="B89" s="40" t="s">
        <v>22</v>
      </c>
      <c r="C89" s="36"/>
      <c r="D89" s="36"/>
      <c r="E89" s="36"/>
      <c r="F89" s="36"/>
      <c r="G89" s="37"/>
      <c r="H89" s="37"/>
      <c r="I89" s="37"/>
      <c r="J89" s="37"/>
      <c r="K89" s="37"/>
      <c r="L89" s="37"/>
      <c r="M89" s="37"/>
      <c r="N89" s="37"/>
      <c r="O89" s="37"/>
      <c r="P89" s="37"/>
      <c r="Q89" s="37"/>
      <c r="R89" s="37"/>
      <c r="S89" s="37"/>
      <c r="T89" s="36"/>
      <c r="U89" s="20"/>
      <c r="V89" s="20"/>
      <c r="W89" s="20"/>
      <c r="X89" s="20"/>
      <c r="Y89" s="20"/>
      <c r="Z89" s="20"/>
      <c r="AA89" s="20"/>
      <c r="AB89" s="20"/>
      <c r="AC89" s="20"/>
      <c r="AD89" s="20"/>
      <c r="AE89" s="20"/>
      <c r="AF89" s="20"/>
      <c r="AG89" s="20"/>
    </row>
    <row r="90" spans="1:43" s="28" customFormat="1" ht="12" customHeight="1">
      <c r="A90" s="27" t="s">
        <v>249</v>
      </c>
      <c r="B90" s="27" t="s">
        <v>251</v>
      </c>
      <c r="C90" s="36"/>
      <c r="D90" s="36"/>
      <c r="E90" s="36"/>
      <c r="F90" s="36"/>
      <c r="G90" s="37">
        <v>0</v>
      </c>
      <c r="H90" s="37">
        <v>0</v>
      </c>
      <c r="I90" s="37">
        <v>0</v>
      </c>
      <c r="J90" s="37">
        <v>0</v>
      </c>
      <c r="K90" s="37">
        <v>0</v>
      </c>
      <c r="L90" s="37">
        <v>0</v>
      </c>
      <c r="M90" s="37">
        <v>0</v>
      </c>
      <c r="N90" s="37">
        <v>0</v>
      </c>
      <c r="O90" s="37">
        <v>0</v>
      </c>
      <c r="P90" s="37">
        <v>0</v>
      </c>
      <c r="Q90" s="37">
        <v>0</v>
      </c>
      <c r="R90" s="37">
        <v>0</v>
      </c>
      <c r="S90" s="37">
        <v>0</v>
      </c>
      <c r="T90" s="36"/>
      <c r="U90" s="27"/>
      <c r="V90" s="27"/>
      <c r="W90" s="27"/>
      <c r="X90" s="27"/>
      <c r="Y90" s="27"/>
      <c r="Z90" s="27"/>
      <c r="AA90" s="27"/>
      <c r="AB90" s="27"/>
      <c r="AC90" s="27"/>
      <c r="AD90" s="27"/>
      <c r="AE90" s="27"/>
      <c r="AF90" s="27"/>
      <c r="AG90" s="27"/>
    </row>
    <row r="91" spans="1:43" s="28" customFormat="1" ht="12" customHeight="1">
      <c r="A91" s="27" t="s">
        <v>132</v>
      </c>
      <c r="B91" s="27" t="s">
        <v>197</v>
      </c>
      <c r="C91" s="36"/>
      <c r="D91" s="36"/>
      <c r="E91" s="36"/>
      <c r="F91" s="36"/>
      <c r="G91" s="37">
        <v>18.96</v>
      </c>
      <c r="H91" s="37">
        <v>25.28</v>
      </c>
      <c r="I91" s="37">
        <v>25.28</v>
      </c>
      <c r="J91" s="37">
        <v>25.28</v>
      </c>
      <c r="K91" s="37">
        <v>27.4</v>
      </c>
      <c r="L91" s="37">
        <v>34.25</v>
      </c>
      <c r="M91" s="37">
        <v>34.25</v>
      </c>
      <c r="N91" s="37">
        <v>34.25</v>
      </c>
      <c r="O91" s="37">
        <v>34.25</v>
      </c>
      <c r="P91" s="37">
        <v>34.25</v>
      </c>
      <c r="Q91" s="37">
        <v>27.4</v>
      </c>
      <c r="R91" s="37">
        <v>34.25</v>
      </c>
      <c r="S91" s="37">
        <v>355.1</v>
      </c>
      <c r="T91" s="36"/>
      <c r="U91" s="27"/>
      <c r="V91" s="27"/>
      <c r="W91" s="27"/>
      <c r="X91" s="27"/>
      <c r="Y91" s="27"/>
      <c r="Z91" s="27"/>
      <c r="AA91" s="27"/>
      <c r="AB91" s="27"/>
      <c r="AC91" s="27"/>
      <c r="AD91" s="27"/>
      <c r="AE91" s="27"/>
      <c r="AF91" s="27"/>
      <c r="AG91" s="27"/>
    </row>
    <row r="92" spans="1:43" s="28" customFormat="1" ht="12" customHeight="1">
      <c r="A92" s="27" t="s">
        <v>23</v>
      </c>
      <c r="B92" s="27" t="s">
        <v>24</v>
      </c>
      <c r="C92" s="36"/>
      <c r="D92" s="36"/>
      <c r="E92" s="36"/>
      <c r="F92" s="36"/>
      <c r="G92" s="37">
        <v>0</v>
      </c>
      <c r="H92" s="37">
        <v>0</v>
      </c>
      <c r="I92" s="37">
        <v>0</v>
      </c>
      <c r="J92" s="37">
        <v>0</v>
      </c>
      <c r="K92" s="37">
        <v>0</v>
      </c>
      <c r="L92" s="37">
        <v>0</v>
      </c>
      <c r="M92" s="37">
        <v>0</v>
      </c>
      <c r="N92" s="37">
        <v>0</v>
      </c>
      <c r="O92" s="37">
        <v>0</v>
      </c>
      <c r="P92" s="37">
        <v>0</v>
      </c>
      <c r="Q92" s="37">
        <v>0</v>
      </c>
      <c r="R92" s="37">
        <v>0</v>
      </c>
      <c r="S92" s="37">
        <v>0</v>
      </c>
      <c r="T92" s="36"/>
      <c r="U92" s="27"/>
      <c r="V92" s="27"/>
      <c r="W92" s="27"/>
      <c r="X92" s="27"/>
      <c r="Y92" s="27"/>
      <c r="Z92" s="27"/>
      <c r="AA92" s="27"/>
      <c r="AB92" s="27"/>
      <c r="AC92" s="27"/>
      <c r="AD92" s="27"/>
      <c r="AE92" s="27"/>
      <c r="AF92" s="27"/>
      <c r="AG92" s="27"/>
    </row>
    <row r="93" spans="1:43" s="28" customFormat="1" ht="12" customHeight="1">
      <c r="A93" s="38"/>
      <c r="B93" s="38"/>
      <c r="C93" s="36"/>
      <c r="D93" s="36"/>
      <c r="E93" s="36"/>
      <c r="F93" s="36"/>
      <c r="G93" s="37"/>
      <c r="H93" s="37"/>
      <c r="I93" s="37"/>
      <c r="J93" s="37"/>
      <c r="K93" s="37"/>
      <c r="L93" s="37"/>
      <c r="M93" s="37"/>
      <c r="N93" s="37"/>
      <c r="O93" s="37"/>
      <c r="P93" s="37"/>
      <c r="Q93" s="37"/>
      <c r="R93" s="37"/>
      <c r="S93" s="37"/>
      <c r="T93" s="36"/>
      <c r="U93" s="27"/>
      <c r="V93" s="27"/>
      <c r="W93" s="27"/>
      <c r="X93" s="27"/>
      <c r="Y93" s="27"/>
      <c r="Z93" s="27"/>
      <c r="AA93" s="27"/>
      <c r="AB93" s="27"/>
      <c r="AC93" s="27"/>
      <c r="AD93" s="27"/>
      <c r="AE93" s="27"/>
      <c r="AF93" s="27"/>
      <c r="AG93" s="27"/>
    </row>
    <row r="94" spans="1:43" s="28" customFormat="1" ht="12" customHeight="1">
      <c r="B94" s="39" t="s">
        <v>25</v>
      </c>
      <c r="C94" s="36"/>
      <c r="D94" s="36"/>
      <c r="E94" s="36"/>
      <c r="F94" s="36"/>
      <c r="G94" s="65">
        <v>18.96</v>
      </c>
      <c r="H94" s="65">
        <v>25.28</v>
      </c>
      <c r="I94" s="65">
        <v>25.28</v>
      </c>
      <c r="J94" s="65">
        <v>25.28</v>
      </c>
      <c r="K94" s="65">
        <v>27.4</v>
      </c>
      <c r="L94" s="65">
        <v>34.25</v>
      </c>
      <c r="M94" s="65">
        <v>34.25</v>
      </c>
      <c r="N94" s="65">
        <v>34.25</v>
      </c>
      <c r="O94" s="65">
        <v>34.25</v>
      </c>
      <c r="P94" s="65">
        <v>34.25</v>
      </c>
      <c r="Q94" s="65">
        <v>27.4</v>
      </c>
      <c r="R94" s="65">
        <v>34.25</v>
      </c>
      <c r="S94" s="65">
        <v>355.1</v>
      </c>
      <c r="T94" s="36"/>
      <c r="U94" s="27"/>
      <c r="V94" s="27"/>
      <c r="W94" s="27"/>
      <c r="X94" s="27"/>
      <c r="Y94" s="27"/>
      <c r="Z94" s="27"/>
      <c r="AA94" s="27"/>
      <c r="AB94" s="27"/>
      <c r="AC94" s="27"/>
      <c r="AD94" s="27"/>
      <c r="AE94" s="27"/>
      <c r="AF94" s="27"/>
      <c r="AG94" s="27"/>
    </row>
    <row r="95" spans="1:43" ht="12" customHeight="1" thickBot="1">
      <c r="A95" s="28"/>
      <c r="B95" s="39"/>
    </row>
    <row r="96" spans="1:43" ht="12" customHeight="1" thickBot="1">
      <c r="A96" s="30"/>
      <c r="B96" s="39" t="s">
        <v>26</v>
      </c>
      <c r="G96" s="65">
        <v>32606.23</v>
      </c>
      <c r="H96" s="65">
        <v>33571.549999999996</v>
      </c>
      <c r="I96" s="65">
        <v>32609.26</v>
      </c>
      <c r="J96" s="65">
        <v>29739.73</v>
      </c>
      <c r="K96" s="65">
        <v>29554.370000000003</v>
      </c>
      <c r="L96" s="65">
        <v>31453.449999999997</v>
      </c>
      <c r="M96" s="65">
        <v>30020.94</v>
      </c>
      <c r="N96" s="65">
        <v>38003.89</v>
      </c>
      <c r="O96" s="65">
        <v>39103.290000000008</v>
      </c>
      <c r="P96" s="65">
        <v>38708.489999999991</v>
      </c>
      <c r="Q96" s="65">
        <v>41022.04</v>
      </c>
      <c r="R96" s="65">
        <v>38617.060000000005</v>
      </c>
      <c r="S96" s="65">
        <v>415010.3</v>
      </c>
      <c r="AG96" s="165">
        <v>1388.0988773456143</v>
      </c>
      <c r="AK96" s="117">
        <v>1331.4721110298356</v>
      </c>
      <c r="AL96" s="28"/>
      <c r="AM96" s="117">
        <v>95.363317837742528</v>
      </c>
      <c r="AN96" s="28"/>
      <c r="AO96" s="117">
        <v>6.2499957287931114</v>
      </c>
      <c r="AQ96" s="117">
        <v>1433.0854245963712</v>
      </c>
    </row>
    <row r="97" spans="1:19">
      <c r="A97" s="30"/>
      <c r="B97" s="30"/>
      <c r="G97" s="64">
        <v>32606.23</v>
      </c>
      <c r="H97" s="64">
        <v>33571.549999999996</v>
      </c>
      <c r="I97" s="64">
        <v>32609.26</v>
      </c>
      <c r="J97" s="64">
        <v>29739.73</v>
      </c>
      <c r="K97" s="64">
        <v>29554.369999999992</v>
      </c>
      <c r="L97" s="64">
        <v>31453.44999999999</v>
      </c>
      <c r="M97" s="64">
        <v>30020.939999999991</v>
      </c>
      <c r="N97" s="64">
        <v>38003.889999999992</v>
      </c>
      <c r="O97" s="64">
        <v>39103.289999999986</v>
      </c>
      <c r="P97" s="64">
        <v>38708.489999999991</v>
      </c>
      <c r="Q97" s="64">
        <v>41022.039999999986</v>
      </c>
      <c r="R97" s="64">
        <v>38617.060000000005</v>
      </c>
      <c r="S97" s="64">
        <v>415010.29999999993</v>
      </c>
    </row>
    <row r="98" spans="1:19" s="134" customFormat="1" ht="12" customHeight="1">
      <c r="A98" s="135"/>
      <c r="B98" s="135"/>
      <c r="C98" s="135"/>
      <c r="G98" s="134">
        <v>0</v>
      </c>
      <c r="H98" s="134">
        <v>0</v>
      </c>
      <c r="I98" s="134">
        <v>0</v>
      </c>
      <c r="J98" s="134">
        <v>0</v>
      </c>
      <c r="K98" s="134">
        <v>0</v>
      </c>
      <c r="L98" s="134">
        <v>0</v>
      </c>
      <c r="M98" s="134">
        <v>0</v>
      </c>
      <c r="N98" s="134">
        <v>0</v>
      </c>
      <c r="O98" s="134">
        <v>0</v>
      </c>
      <c r="P98" s="134">
        <v>0</v>
      </c>
      <c r="Q98" s="134">
        <v>0</v>
      </c>
      <c r="R98" s="134">
        <v>0</v>
      </c>
      <c r="S98" s="134">
        <v>0</v>
      </c>
    </row>
    <row r="99" spans="1:19" ht="15">
      <c r="H99" s="134"/>
      <c r="O99" s="134"/>
      <c r="S99" s="91">
        <v>0</v>
      </c>
    </row>
  </sheetData>
  <mergeCells count="3">
    <mergeCell ref="AJ4:AK4"/>
    <mergeCell ref="AL4:AM4"/>
    <mergeCell ref="AN4:AO4"/>
  </mergeCells>
  <pageMargins left="0.7" right="0.7" top="0.75" bottom="0.75" header="0.3" footer="0.3"/>
  <pageSetup scale="30" fitToHeight="0" orientation="landscape" r:id="rId1"/>
  <headerFooter>
    <oddHeader>&amp;R&amp;F
&amp;A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7" tint="0.79998168889431442"/>
    <pageSetUpPr fitToPage="1"/>
  </sheetPr>
  <dimension ref="A1:AQ65"/>
  <sheetViews>
    <sheetView showGridLines="0" view="pageBreakPreview" topLeftCell="A22" zoomScaleNormal="100" zoomScaleSheetLayoutView="100" workbookViewId="0">
      <selection activeCell="D5" sqref="D5"/>
    </sheetView>
  </sheetViews>
  <sheetFormatPr defaultColWidth="9.140625" defaultRowHeight="12.75" outlineLevelCol="1"/>
  <cols>
    <col min="1" max="1" width="22.7109375" style="27" customWidth="1"/>
    <col min="2" max="2" width="29.140625" style="27" bestFit="1" customWidth="1"/>
    <col min="3" max="3" width="12.140625" style="27" bestFit="1" customWidth="1"/>
    <col min="4" max="4" width="19.42578125" style="27" customWidth="1"/>
    <col min="5" max="5" width="12.140625" style="27" bestFit="1" customWidth="1"/>
    <col min="6" max="6" width="2.42578125" style="27" customWidth="1"/>
    <col min="7" max="18" width="11.140625" style="27" customWidth="1" outlineLevel="1"/>
    <col min="19" max="19" width="11.140625" style="27" bestFit="1" customWidth="1"/>
    <col min="20" max="20" width="2" style="27" customWidth="1"/>
    <col min="21" max="32" width="9.140625" style="27" customWidth="1" outlineLevel="1"/>
    <col min="33" max="16384" width="9.140625" style="27"/>
  </cols>
  <sheetData>
    <row r="1" spans="1:41" ht="12" customHeight="1">
      <c r="A1" s="1" t="s">
        <v>253</v>
      </c>
      <c r="B1" s="47"/>
      <c r="C1" s="47"/>
      <c r="D1" s="47"/>
      <c r="E1" s="48"/>
      <c r="F1" s="47"/>
      <c r="G1" s="47"/>
      <c r="H1" s="47"/>
      <c r="I1" s="47"/>
      <c r="J1" s="47"/>
      <c r="K1" s="47"/>
      <c r="L1" s="47"/>
      <c r="M1" s="47"/>
      <c r="N1" s="47"/>
      <c r="O1" s="47"/>
      <c r="P1" s="47"/>
      <c r="Q1" s="47"/>
      <c r="R1" s="47"/>
      <c r="S1" s="47"/>
      <c r="T1" s="47"/>
    </row>
    <row r="2" spans="1:41" ht="12" customHeight="1">
      <c r="A2" s="1" t="s">
        <v>271</v>
      </c>
      <c r="B2" s="47"/>
      <c r="C2" s="47"/>
      <c r="D2" s="47"/>
      <c r="E2" s="48"/>
      <c r="F2" s="47"/>
      <c r="G2" s="47"/>
      <c r="H2" s="47"/>
      <c r="I2" s="47"/>
      <c r="J2" s="47"/>
      <c r="K2" s="47"/>
      <c r="L2" s="47"/>
      <c r="M2" s="47"/>
      <c r="N2" s="47"/>
      <c r="O2" s="47"/>
      <c r="P2" s="47"/>
      <c r="Q2" s="47"/>
      <c r="R2" s="47"/>
      <c r="S2" s="47"/>
      <c r="T2" s="47"/>
    </row>
    <row r="3" spans="1:41" ht="12" customHeight="1">
      <c r="A3" s="142" t="s">
        <v>546</v>
      </c>
      <c r="B3" s="47"/>
      <c r="C3" s="47"/>
      <c r="D3" s="47"/>
      <c r="E3" s="48"/>
      <c r="F3" s="47"/>
      <c r="G3" s="47">
        <v>2023</v>
      </c>
      <c r="H3" s="47">
        <v>2023</v>
      </c>
      <c r="I3" s="47">
        <v>2023</v>
      </c>
      <c r="J3" s="47">
        <v>2023</v>
      </c>
      <c r="K3" s="47">
        <v>2023</v>
      </c>
      <c r="L3" s="47">
        <v>2023</v>
      </c>
      <c r="M3" s="47">
        <v>2023</v>
      </c>
      <c r="N3" s="47">
        <v>2024</v>
      </c>
      <c r="O3" s="47">
        <v>2024</v>
      </c>
      <c r="P3" s="47">
        <v>2024</v>
      </c>
      <c r="Q3" s="47">
        <v>2024</v>
      </c>
      <c r="R3" s="47">
        <v>2024</v>
      </c>
      <c r="S3" s="47"/>
      <c r="T3" s="47"/>
    </row>
    <row r="4" spans="1:41" ht="25.5" customHeight="1">
      <c r="A4" s="47"/>
      <c r="B4" s="49"/>
      <c r="C4" s="229" t="s">
        <v>500</v>
      </c>
      <c r="D4" s="209" t="s">
        <v>547</v>
      </c>
      <c r="E4" s="212" t="s">
        <v>545</v>
      </c>
      <c r="F4" s="2"/>
      <c r="G4" s="208" t="s">
        <v>534</v>
      </c>
      <c r="H4" s="208" t="s">
        <v>535</v>
      </c>
      <c r="I4" s="208" t="s">
        <v>536</v>
      </c>
      <c r="J4" s="208" t="s">
        <v>537</v>
      </c>
      <c r="K4" s="208" t="s">
        <v>538</v>
      </c>
      <c r="L4" s="208" t="s">
        <v>539</v>
      </c>
      <c r="M4" s="208" t="s">
        <v>540</v>
      </c>
      <c r="N4" s="63" t="s">
        <v>541</v>
      </c>
      <c r="O4" s="63" t="s">
        <v>542</v>
      </c>
      <c r="P4" s="63" t="s">
        <v>543</v>
      </c>
      <c r="Q4" s="63" t="s">
        <v>544</v>
      </c>
      <c r="R4" s="63" t="s">
        <v>430</v>
      </c>
      <c r="S4" s="211" t="s">
        <v>0</v>
      </c>
      <c r="T4" s="2"/>
      <c r="U4" s="214" t="s">
        <v>534</v>
      </c>
      <c r="V4" s="214" t="s">
        <v>535</v>
      </c>
      <c r="W4" s="214" t="s">
        <v>536</v>
      </c>
      <c r="X4" s="214" t="s">
        <v>537</v>
      </c>
      <c r="Y4" s="214" t="s">
        <v>538</v>
      </c>
      <c r="Z4" s="214" t="s">
        <v>539</v>
      </c>
      <c r="AA4" s="214" t="s">
        <v>540</v>
      </c>
      <c r="AB4" s="217" t="s">
        <v>541</v>
      </c>
      <c r="AC4" s="217" t="s">
        <v>542</v>
      </c>
      <c r="AD4" s="217" t="s">
        <v>543</v>
      </c>
      <c r="AE4" s="217" t="s">
        <v>544</v>
      </c>
      <c r="AF4" s="217" t="s">
        <v>430</v>
      </c>
      <c r="AG4" s="219" t="s">
        <v>385</v>
      </c>
      <c r="AJ4" s="250" t="s">
        <v>509</v>
      </c>
      <c r="AK4" s="251"/>
      <c r="AL4" s="250" t="s">
        <v>510</v>
      </c>
      <c r="AM4" s="251"/>
      <c r="AN4" s="250" t="s">
        <v>511</v>
      </c>
      <c r="AO4" s="251"/>
    </row>
    <row r="5" spans="1:41" ht="12" customHeight="1">
      <c r="A5" s="50" t="s">
        <v>1</v>
      </c>
      <c r="B5" s="49" t="s">
        <v>2</v>
      </c>
      <c r="C5" s="230">
        <v>44927</v>
      </c>
      <c r="D5" s="210">
        <v>45078</v>
      </c>
      <c r="E5" s="213">
        <v>45292</v>
      </c>
      <c r="F5" s="5"/>
      <c r="G5" s="208" t="s">
        <v>3</v>
      </c>
      <c r="H5" s="208" t="s">
        <v>3</v>
      </c>
      <c r="I5" s="208" t="s">
        <v>3</v>
      </c>
      <c r="J5" s="208" t="s">
        <v>3</v>
      </c>
      <c r="K5" s="208" t="s">
        <v>3</v>
      </c>
      <c r="L5" s="208" t="s">
        <v>3</v>
      </c>
      <c r="M5" s="208" t="s">
        <v>3</v>
      </c>
      <c r="N5" s="63" t="s">
        <v>3</v>
      </c>
      <c r="O5" s="63" t="s">
        <v>3</v>
      </c>
      <c r="P5" s="63" t="s">
        <v>3</v>
      </c>
      <c r="Q5" s="63" t="s">
        <v>3</v>
      </c>
      <c r="R5" s="63" t="s">
        <v>3</v>
      </c>
      <c r="S5" s="211" t="s">
        <v>3</v>
      </c>
      <c r="T5" s="5"/>
      <c r="U5" s="215" t="s">
        <v>4</v>
      </c>
      <c r="V5" s="215" t="s">
        <v>4</v>
      </c>
      <c r="W5" s="215" t="s">
        <v>4</v>
      </c>
      <c r="X5" s="215" t="s">
        <v>4</v>
      </c>
      <c r="Y5" s="215" t="s">
        <v>4</v>
      </c>
      <c r="Z5" s="215" t="s">
        <v>4</v>
      </c>
      <c r="AA5" s="215" t="s">
        <v>4</v>
      </c>
      <c r="AB5" s="218" t="s">
        <v>4</v>
      </c>
      <c r="AC5" s="218" t="s">
        <v>4</v>
      </c>
      <c r="AD5" s="218" t="s">
        <v>4</v>
      </c>
      <c r="AE5" s="218" t="s">
        <v>4</v>
      </c>
      <c r="AF5" s="218" t="s">
        <v>4</v>
      </c>
      <c r="AG5" s="216" t="s">
        <v>4</v>
      </c>
      <c r="AJ5" s="175" t="s">
        <v>512</v>
      </c>
      <c r="AK5" s="176" t="s">
        <v>513</v>
      </c>
      <c r="AL5" s="175" t="s">
        <v>512</v>
      </c>
      <c r="AM5" s="176" t="s">
        <v>513</v>
      </c>
      <c r="AN5" s="175" t="s">
        <v>512</v>
      </c>
      <c r="AO5" s="176" t="s">
        <v>513</v>
      </c>
    </row>
    <row r="6" spans="1:41" ht="12" customHeight="1"/>
    <row r="7" spans="1:41" s="47" customFormat="1" ht="12" customHeight="1">
      <c r="E7" s="48"/>
      <c r="U7" s="27"/>
      <c r="V7" s="27"/>
      <c r="W7" s="27"/>
      <c r="X7" s="27"/>
      <c r="Y7" s="27"/>
      <c r="Z7" s="27"/>
      <c r="AA7" s="27"/>
      <c r="AB7" s="27"/>
      <c r="AC7" s="27"/>
      <c r="AD7" s="27"/>
      <c r="AE7" s="27"/>
      <c r="AF7" s="27"/>
      <c r="AG7" s="27"/>
    </row>
    <row r="8" spans="1:41" s="47" customFormat="1" ht="12" customHeight="1">
      <c r="A8" s="28"/>
      <c r="B8" s="28"/>
      <c r="C8" s="28"/>
      <c r="D8" s="28"/>
      <c r="E8" s="48"/>
      <c r="F8" s="51"/>
      <c r="T8" s="51"/>
      <c r="U8" s="27"/>
      <c r="V8" s="27"/>
      <c r="W8" s="27"/>
      <c r="X8" s="27"/>
      <c r="Y8" s="27"/>
      <c r="Z8" s="27"/>
      <c r="AA8" s="27"/>
      <c r="AB8" s="27"/>
      <c r="AC8" s="27"/>
      <c r="AD8" s="27"/>
      <c r="AE8" s="27"/>
      <c r="AF8" s="27"/>
      <c r="AG8" s="27"/>
    </row>
    <row r="9" spans="1:41" s="47" customFormat="1" ht="12" customHeight="1">
      <c r="A9" s="34" t="s">
        <v>5</v>
      </c>
      <c r="B9" s="34" t="s">
        <v>5</v>
      </c>
      <c r="C9" s="34"/>
      <c r="D9" s="34"/>
      <c r="E9" s="48"/>
      <c r="F9" s="51"/>
      <c r="T9" s="51"/>
      <c r="U9" s="20"/>
      <c r="V9" s="20"/>
      <c r="W9" s="20"/>
      <c r="X9" s="20"/>
      <c r="Y9" s="20"/>
      <c r="Z9" s="20"/>
      <c r="AA9" s="20"/>
      <c r="AB9" s="20"/>
      <c r="AC9" s="20"/>
      <c r="AD9" s="20"/>
      <c r="AE9" s="20"/>
      <c r="AF9" s="20"/>
      <c r="AG9" s="20"/>
    </row>
    <row r="10" spans="1:41" s="47" customFormat="1" ht="12" customHeight="1">
      <c r="A10" s="34"/>
      <c r="B10" s="34"/>
      <c r="C10" s="34"/>
      <c r="D10" s="34"/>
      <c r="E10" s="224"/>
      <c r="F10" s="51"/>
      <c r="T10" s="51"/>
      <c r="U10" s="20"/>
      <c r="V10" s="20"/>
      <c r="W10" s="20"/>
      <c r="X10" s="20"/>
      <c r="Y10" s="20"/>
      <c r="Z10" s="20"/>
      <c r="AA10" s="20"/>
      <c r="AB10" s="20"/>
      <c r="AC10" s="20"/>
      <c r="AD10" s="20"/>
      <c r="AE10" s="20"/>
      <c r="AF10" s="20"/>
      <c r="AG10" s="20"/>
    </row>
    <row r="11" spans="1:41" s="47" customFormat="1" ht="12" customHeight="1">
      <c r="A11" s="35" t="s">
        <v>6</v>
      </c>
      <c r="B11" s="35" t="s">
        <v>6</v>
      </c>
      <c r="C11" s="35"/>
      <c r="D11" s="35"/>
      <c r="E11" s="52"/>
      <c r="F11" s="52"/>
      <c r="G11" s="54"/>
      <c r="H11" s="54"/>
      <c r="I11" s="54"/>
      <c r="J11" s="54"/>
      <c r="K11" s="54"/>
      <c r="L11" s="54"/>
      <c r="M11" s="54"/>
      <c r="N11" s="54"/>
      <c r="O11" s="54"/>
      <c r="P11" s="54"/>
      <c r="Q11" s="54"/>
      <c r="R11" s="54"/>
      <c r="S11" s="54"/>
      <c r="T11" s="52"/>
      <c r="U11" s="20"/>
      <c r="V11" s="20"/>
      <c r="W11" s="20"/>
      <c r="X11" s="20"/>
      <c r="Y11" s="20"/>
      <c r="Z11" s="20"/>
      <c r="AA11" s="20"/>
      <c r="AB11" s="20"/>
      <c r="AC11" s="20"/>
      <c r="AD11" s="20"/>
      <c r="AE11" s="20"/>
      <c r="AF11" s="20"/>
      <c r="AG11" s="20"/>
    </row>
    <row r="12" spans="1:41" s="47" customFormat="1" ht="12" customHeight="1">
      <c r="A12" s="87" t="s">
        <v>62</v>
      </c>
      <c r="B12" s="87" t="s">
        <v>37</v>
      </c>
      <c r="C12" s="225">
        <v>10.1043</v>
      </c>
      <c r="D12" s="225">
        <v>10.732530689992224</v>
      </c>
      <c r="E12" s="52">
        <v>11.054506610691991</v>
      </c>
      <c r="F12" s="52"/>
      <c r="G12" s="53">
        <v>32.19</v>
      </c>
      <c r="H12" s="53">
        <v>32.19</v>
      </c>
      <c r="I12" s="53">
        <v>32.19</v>
      </c>
      <c r="J12" s="53">
        <v>32.19</v>
      </c>
      <c r="K12" s="53">
        <v>32.19</v>
      </c>
      <c r="L12" s="53">
        <v>32.19</v>
      </c>
      <c r="M12" s="53">
        <v>32.19</v>
      </c>
      <c r="N12" s="53">
        <v>33.15</v>
      </c>
      <c r="O12" s="53">
        <v>33.15</v>
      </c>
      <c r="P12" s="53">
        <v>44.2</v>
      </c>
      <c r="Q12" s="53">
        <v>44.2</v>
      </c>
      <c r="R12" s="53">
        <v>55.25</v>
      </c>
      <c r="S12" s="53">
        <v>435.27999999999992</v>
      </c>
      <c r="T12" s="52"/>
      <c r="U12" s="83">
        <v>2.999292611389059</v>
      </c>
      <c r="V12" s="83">
        <v>2.999292611389059</v>
      </c>
      <c r="W12" s="83">
        <v>2.999292611389059</v>
      </c>
      <c r="X12" s="83">
        <v>2.999292611389059</v>
      </c>
      <c r="Y12" s="83">
        <v>2.999292611389059</v>
      </c>
      <c r="Z12" s="83">
        <v>2.999292611389059</v>
      </c>
      <c r="AA12" s="83">
        <v>2.999292611389059</v>
      </c>
      <c r="AB12" s="83">
        <v>2.9987769845772312</v>
      </c>
      <c r="AC12" s="83">
        <v>2.9987769845772312</v>
      </c>
      <c r="AD12" s="83">
        <v>3.998369312769642</v>
      </c>
      <c r="AE12" s="83">
        <v>3.998369312769642</v>
      </c>
      <c r="AF12" s="83">
        <v>4.9979616409620524</v>
      </c>
      <c r="AG12" s="83">
        <v>3.3322752096149344</v>
      </c>
      <c r="AJ12" s="47">
        <v>1</v>
      </c>
      <c r="AK12" s="181">
        <v>3.3322752096149344</v>
      </c>
    </row>
    <row r="13" spans="1:41" s="47" customFormat="1" ht="12" customHeight="1">
      <c r="A13" s="87" t="s">
        <v>63</v>
      </c>
      <c r="B13" s="87" t="s">
        <v>38</v>
      </c>
      <c r="C13" s="225">
        <v>10.6502</v>
      </c>
      <c r="D13" s="225">
        <v>11.377556391313068</v>
      </c>
      <c r="E13" s="52">
        <v>11.718883083052459</v>
      </c>
      <c r="F13" s="52"/>
      <c r="G13" s="53">
        <v>11.38</v>
      </c>
      <c r="H13" s="53">
        <v>11.38</v>
      </c>
      <c r="I13" s="53">
        <v>11.38</v>
      </c>
      <c r="J13" s="53">
        <v>11.38</v>
      </c>
      <c r="K13" s="53">
        <v>11.38</v>
      </c>
      <c r="L13" s="53">
        <v>11.38</v>
      </c>
      <c r="M13" s="53">
        <v>0</v>
      </c>
      <c r="N13" s="53">
        <v>0</v>
      </c>
      <c r="O13" s="53">
        <v>0</v>
      </c>
      <c r="P13" s="53">
        <v>0</v>
      </c>
      <c r="Q13" s="53">
        <v>0</v>
      </c>
      <c r="R13" s="53">
        <v>0</v>
      </c>
      <c r="S13" s="53">
        <v>68.28</v>
      </c>
      <c r="T13" s="52"/>
      <c r="U13" s="83">
        <v>1.0002147744737877</v>
      </c>
      <c r="V13" s="83">
        <v>1.0002147744737877</v>
      </c>
      <c r="W13" s="83">
        <v>1.0002147744737877</v>
      </c>
      <c r="X13" s="83">
        <v>1.0002147744737877</v>
      </c>
      <c r="Y13" s="83">
        <v>1.0002147744737877</v>
      </c>
      <c r="Z13" s="83">
        <v>1.0002147744737877</v>
      </c>
      <c r="AA13" s="83">
        <v>0</v>
      </c>
      <c r="AB13" s="83">
        <v>0</v>
      </c>
      <c r="AC13" s="83">
        <v>0</v>
      </c>
      <c r="AD13" s="83">
        <v>0</v>
      </c>
      <c r="AE13" s="83">
        <v>0</v>
      </c>
      <c r="AF13" s="83">
        <v>0</v>
      </c>
      <c r="AG13" s="83">
        <v>0.50010738723689385</v>
      </c>
      <c r="AJ13" s="47">
        <v>1</v>
      </c>
      <c r="AK13" s="181">
        <v>0.50010738723689385</v>
      </c>
    </row>
    <row r="14" spans="1:41" s="47" customFormat="1" ht="12" customHeight="1">
      <c r="A14" s="27" t="s">
        <v>64</v>
      </c>
      <c r="B14" s="27" t="s">
        <v>39</v>
      </c>
      <c r="C14" s="226">
        <v>13.0604</v>
      </c>
      <c r="D14" s="226">
        <v>13.963342895371238</v>
      </c>
      <c r="E14" s="52">
        <v>14.382243182232374</v>
      </c>
      <c r="F14" s="52"/>
      <c r="G14" s="53">
        <v>6351.8</v>
      </c>
      <c r="H14" s="53">
        <v>6282</v>
      </c>
      <c r="I14" s="53">
        <v>6337.84</v>
      </c>
      <c r="J14" s="53">
        <v>6407.64</v>
      </c>
      <c r="K14" s="53">
        <v>6407.64</v>
      </c>
      <c r="L14" s="53">
        <v>6421.6</v>
      </c>
      <c r="M14" s="53">
        <v>6477.44</v>
      </c>
      <c r="N14" s="53">
        <v>6694.1</v>
      </c>
      <c r="O14" s="53">
        <v>6787.36</v>
      </c>
      <c r="P14" s="53">
        <v>6801.74</v>
      </c>
      <c r="Q14" s="53">
        <v>6772.98</v>
      </c>
      <c r="R14" s="53">
        <v>6816.12</v>
      </c>
      <c r="S14" s="53">
        <v>78558.259999999995</v>
      </c>
      <c r="T14" s="52"/>
      <c r="U14" s="83">
        <v>454.89107068376751</v>
      </c>
      <c r="V14" s="83">
        <v>449.89226770922056</v>
      </c>
      <c r="W14" s="83">
        <v>453.89131008885812</v>
      </c>
      <c r="X14" s="83">
        <v>458.89011306340501</v>
      </c>
      <c r="Y14" s="83">
        <v>458.89011306340501</v>
      </c>
      <c r="Z14" s="83">
        <v>459.8898736583144</v>
      </c>
      <c r="AA14" s="83">
        <v>463.88891603795184</v>
      </c>
      <c r="AB14" s="83">
        <v>465.44199782894782</v>
      </c>
      <c r="AC14" s="83">
        <v>471.92638269286192</v>
      </c>
      <c r="AD14" s="83">
        <v>472.92622672399091</v>
      </c>
      <c r="AE14" s="83">
        <v>470.92653866173299</v>
      </c>
      <c r="AF14" s="83">
        <v>473.92607075511984</v>
      </c>
      <c r="AG14" s="83">
        <v>462.94840674729807</v>
      </c>
      <c r="AJ14" s="47">
        <v>1</v>
      </c>
      <c r="AK14" s="181">
        <v>462.94840674729807</v>
      </c>
    </row>
    <row r="15" spans="1:41" s="47" customFormat="1" ht="12" customHeight="1">
      <c r="A15" s="27" t="s">
        <v>66</v>
      </c>
      <c r="B15" s="27" t="s">
        <v>41</v>
      </c>
      <c r="C15" s="226">
        <v>1.7</v>
      </c>
      <c r="D15" s="226">
        <v>1.89720668168131</v>
      </c>
      <c r="E15" s="52">
        <v>1.9541228821317493</v>
      </c>
      <c r="F15" s="52"/>
      <c r="G15" s="53">
        <v>507.3</v>
      </c>
      <c r="H15" s="53">
        <v>309.7</v>
      </c>
      <c r="I15" s="53">
        <v>393.3</v>
      </c>
      <c r="J15" s="53">
        <v>317.3</v>
      </c>
      <c r="K15" s="53">
        <v>393.3</v>
      </c>
      <c r="L15" s="53">
        <v>254.6</v>
      </c>
      <c r="M15" s="53">
        <v>241.3</v>
      </c>
      <c r="N15" s="53">
        <v>780.1</v>
      </c>
      <c r="O15" s="53">
        <v>331.5</v>
      </c>
      <c r="P15" s="53">
        <v>265.2</v>
      </c>
      <c r="Q15" s="53">
        <v>290.55</v>
      </c>
      <c r="R15" s="53">
        <v>206.7</v>
      </c>
      <c r="S15" s="53">
        <v>4290.8500000000004</v>
      </c>
      <c r="T15" s="52"/>
      <c r="U15" s="20"/>
      <c r="V15" s="20"/>
      <c r="W15" s="20"/>
      <c r="X15" s="20"/>
      <c r="Y15" s="20"/>
      <c r="Z15" s="20"/>
      <c r="AA15" s="20"/>
      <c r="AB15" s="20"/>
      <c r="AC15" s="20"/>
      <c r="AD15" s="20"/>
      <c r="AE15" s="20"/>
      <c r="AF15" s="20"/>
      <c r="AG15" s="20"/>
    </row>
    <row r="16" spans="1:41" s="47" customFormat="1" ht="12" customHeight="1">
      <c r="A16" s="27" t="s">
        <v>76</v>
      </c>
      <c r="B16" s="27" t="s">
        <v>51</v>
      </c>
      <c r="C16" s="226">
        <v>4.58</v>
      </c>
      <c r="D16" s="226">
        <v>4.8561679036000003</v>
      </c>
      <c r="E16" s="52">
        <v>5.0018529407079999</v>
      </c>
      <c r="F16" s="52"/>
      <c r="G16" s="53">
        <v>0</v>
      </c>
      <c r="H16" s="53">
        <v>0</v>
      </c>
      <c r="I16" s="53">
        <v>0</v>
      </c>
      <c r="J16" s="53">
        <v>0</v>
      </c>
      <c r="K16" s="53">
        <v>0</v>
      </c>
      <c r="L16" s="53">
        <v>0</v>
      </c>
      <c r="M16" s="53">
        <v>5.57</v>
      </c>
      <c r="N16" s="53">
        <v>0</v>
      </c>
      <c r="O16" s="53">
        <v>0</v>
      </c>
      <c r="P16" s="53">
        <v>0</v>
      </c>
      <c r="Q16" s="53">
        <v>0</v>
      </c>
      <c r="R16" s="53">
        <v>0</v>
      </c>
      <c r="S16" s="53">
        <v>5.57</v>
      </c>
      <c r="T16" s="52"/>
      <c r="U16" s="20"/>
      <c r="V16" s="20"/>
      <c r="W16" s="20"/>
      <c r="X16" s="20"/>
      <c r="Y16" s="20"/>
      <c r="Z16" s="20"/>
      <c r="AA16" s="20"/>
      <c r="AB16" s="20"/>
      <c r="AC16" s="20"/>
      <c r="AD16" s="20"/>
      <c r="AE16" s="20"/>
      <c r="AF16" s="20"/>
      <c r="AG16" s="20"/>
    </row>
    <row r="17" spans="1:41" s="47" customFormat="1" ht="12" customHeight="1">
      <c r="A17" s="27" t="s">
        <v>70</v>
      </c>
      <c r="B17" s="27" t="s">
        <v>393</v>
      </c>
      <c r="C17" s="27"/>
      <c r="D17" s="226"/>
      <c r="E17" s="52">
        <v>2.25</v>
      </c>
      <c r="F17" s="52"/>
      <c r="G17" s="53">
        <v>0</v>
      </c>
      <c r="H17" s="53">
        <v>0</v>
      </c>
      <c r="I17" s="53">
        <v>0</v>
      </c>
      <c r="J17" s="53">
        <v>0</v>
      </c>
      <c r="K17" s="53">
        <v>0</v>
      </c>
      <c r="L17" s="53">
        <v>0</v>
      </c>
      <c r="M17" s="53">
        <v>0</v>
      </c>
      <c r="N17" s="53">
        <v>0</v>
      </c>
      <c r="O17" s="53">
        <v>0</v>
      </c>
      <c r="P17" s="53">
        <v>2.25</v>
      </c>
      <c r="Q17" s="53">
        <v>2.25</v>
      </c>
      <c r="R17" s="53">
        <v>2.25</v>
      </c>
      <c r="S17" s="53">
        <v>6.75</v>
      </c>
      <c r="T17" s="52"/>
      <c r="U17" s="20"/>
      <c r="V17" s="20"/>
      <c r="W17" s="20"/>
      <c r="X17" s="20"/>
      <c r="Y17" s="20"/>
      <c r="Z17" s="20"/>
      <c r="AA17" s="20"/>
      <c r="AB17" s="20"/>
      <c r="AC17" s="20"/>
      <c r="AD17" s="20"/>
      <c r="AE17" s="20"/>
      <c r="AF17" s="20"/>
      <c r="AG17" s="20"/>
    </row>
    <row r="18" spans="1:41" s="47" customFormat="1" ht="12" customHeight="1" thickBot="1">
      <c r="A18" s="38"/>
      <c r="B18" s="38"/>
      <c r="C18" s="38"/>
      <c r="D18" s="166"/>
      <c r="E18" s="52"/>
      <c r="F18" s="52"/>
      <c r="G18" s="53"/>
      <c r="H18" s="53"/>
      <c r="I18" s="53"/>
      <c r="J18" s="53"/>
      <c r="K18" s="53"/>
      <c r="L18" s="53"/>
      <c r="M18" s="53"/>
      <c r="N18" s="53"/>
      <c r="O18" s="53"/>
      <c r="P18" s="53"/>
      <c r="Q18" s="53"/>
      <c r="R18" s="53"/>
      <c r="S18" s="53"/>
      <c r="T18" s="52"/>
      <c r="U18" s="20"/>
      <c r="V18" s="20"/>
      <c r="W18" s="20"/>
      <c r="X18" s="20"/>
      <c r="Y18" s="20"/>
      <c r="Z18" s="20"/>
      <c r="AA18" s="20"/>
      <c r="AB18" s="20"/>
      <c r="AC18" s="20"/>
      <c r="AD18" s="20"/>
      <c r="AE18" s="20"/>
      <c r="AF18" s="20"/>
      <c r="AG18" s="20"/>
    </row>
    <row r="19" spans="1:41" s="47" customFormat="1" ht="12" customHeight="1" thickBot="1">
      <c r="A19" s="28"/>
      <c r="B19" s="39" t="s">
        <v>7</v>
      </c>
      <c r="C19" s="39"/>
      <c r="D19" s="39"/>
      <c r="E19" s="52"/>
      <c r="F19" s="52"/>
      <c r="G19" s="69">
        <v>6902.67</v>
      </c>
      <c r="H19" s="69">
        <v>6635.2699999999995</v>
      </c>
      <c r="I19" s="69">
        <v>6774.71</v>
      </c>
      <c r="J19" s="69">
        <v>6768.51</v>
      </c>
      <c r="K19" s="69">
        <v>6844.51</v>
      </c>
      <c r="L19" s="69">
        <v>6719.77</v>
      </c>
      <c r="M19" s="69">
        <v>6756.4999999999991</v>
      </c>
      <c r="N19" s="69">
        <v>7507.35</v>
      </c>
      <c r="O19" s="69">
        <v>7152.0099999999993</v>
      </c>
      <c r="P19" s="69">
        <v>7113.3899999999994</v>
      </c>
      <c r="Q19" s="69">
        <v>7109.98</v>
      </c>
      <c r="R19" s="69">
        <v>7080.32</v>
      </c>
      <c r="S19" s="69">
        <v>83364.990000000005</v>
      </c>
      <c r="T19" s="52"/>
      <c r="U19" s="115"/>
      <c r="V19" s="115"/>
      <c r="W19" s="115"/>
      <c r="X19" s="115"/>
      <c r="Y19" s="115"/>
      <c r="Z19" s="115"/>
      <c r="AA19" s="115"/>
      <c r="AB19" s="115"/>
      <c r="AC19" s="115"/>
      <c r="AD19" s="115"/>
      <c r="AE19" s="115"/>
      <c r="AF19" s="115"/>
      <c r="AG19" s="84">
        <v>466.78078934414987</v>
      </c>
      <c r="AK19" s="84">
        <v>466.78078934414987</v>
      </c>
      <c r="AM19" s="84">
        <v>0</v>
      </c>
      <c r="AO19" s="84">
        <v>0</v>
      </c>
    </row>
    <row r="20" spans="1:41" s="47" customFormat="1" ht="12" customHeight="1">
      <c r="A20" s="34"/>
      <c r="B20" s="40"/>
      <c r="C20" s="40"/>
      <c r="D20" s="167"/>
      <c r="E20" s="52"/>
      <c r="F20" s="52"/>
      <c r="G20" s="53"/>
      <c r="H20" s="53"/>
      <c r="I20" s="53"/>
      <c r="J20" s="53"/>
      <c r="K20" s="53"/>
      <c r="L20" s="53"/>
      <c r="M20" s="53"/>
      <c r="N20" s="53"/>
      <c r="O20" s="53"/>
      <c r="P20" s="53"/>
      <c r="Q20" s="53"/>
      <c r="R20" s="53"/>
      <c r="S20" s="53"/>
      <c r="T20" s="52"/>
      <c r="U20" s="20"/>
      <c r="V20" s="20"/>
      <c r="W20" s="20"/>
      <c r="X20" s="20"/>
      <c r="Y20" s="20"/>
      <c r="Z20" s="20"/>
      <c r="AA20" s="20"/>
      <c r="AB20" s="20"/>
      <c r="AC20" s="20"/>
      <c r="AD20" s="20"/>
      <c r="AE20" s="20"/>
      <c r="AF20" s="20"/>
      <c r="AG20" s="20"/>
    </row>
    <row r="21" spans="1:41" s="47" customFormat="1" ht="12" customHeight="1">
      <c r="A21" s="55"/>
      <c r="B21" s="27"/>
      <c r="C21" s="27"/>
      <c r="D21" s="141"/>
      <c r="E21" s="52"/>
      <c r="F21" s="52"/>
      <c r="G21" s="53"/>
      <c r="H21" s="53"/>
      <c r="I21" s="53"/>
      <c r="J21" s="53"/>
      <c r="K21" s="53"/>
      <c r="L21" s="53"/>
      <c r="M21" s="53"/>
      <c r="N21" s="53"/>
      <c r="O21" s="53"/>
      <c r="P21" s="53"/>
      <c r="Q21" s="53"/>
      <c r="R21" s="53"/>
      <c r="S21" s="53"/>
      <c r="T21" s="52"/>
      <c r="U21" s="20"/>
      <c r="V21" s="20"/>
      <c r="W21" s="20"/>
      <c r="X21" s="20"/>
      <c r="Y21" s="20"/>
      <c r="Z21" s="20"/>
      <c r="AA21" s="20"/>
      <c r="AB21" s="20"/>
      <c r="AC21" s="20"/>
      <c r="AD21" s="20"/>
      <c r="AE21" s="20"/>
      <c r="AF21" s="20"/>
      <c r="AG21" s="20"/>
      <c r="AM21" s="93"/>
    </row>
    <row r="22" spans="1:41" s="47" customFormat="1" ht="12" customHeight="1">
      <c r="A22" s="28"/>
      <c r="B22" s="39"/>
      <c r="C22" s="39"/>
      <c r="D22" s="39"/>
      <c r="E22" s="52"/>
      <c r="F22" s="52"/>
      <c r="G22" s="53"/>
      <c r="H22" s="53"/>
      <c r="I22" s="53"/>
      <c r="J22" s="53"/>
      <c r="K22" s="53"/>
      <c r="L22" s="53"/>
      <c r="M22" s="53"/>
      <c r="N22" s="53"/>
      <c r="O22" s="53"/>
      <c r="P22" s="53"/>
      <c r="Q22" s="53"/>
      <c r="R22" s="53"/>
      <c r="S22" s="53"/>
      <c r="T22" s="52"/>
      <c r="U22" s="20"/>
      <c r="V22" s="20"/>
      <c r="W22" s="20"/>
      <c r="X22" s="20"/>
      <c r="Y22" s="20"/>
      <c r="Z22" s="20"/>
      <c r="AA22" s="20"/>
      <c r="AB22" s="20"/>
      <c r="AC22" s="20"/>
      <c r="AD22" s="20"/>
      <c r="AE22" s="20"/>
      <c r="AF22" s="20"/>
      <c r="AG22" s="20"/>
      <c r="AM22" s="97"/>
    </row>
    <row r="23" spans="1:41" s="47" customFormat="1" ht="12" customHeight="1">
      <c r="A23" s="28"/>
      <c r="B23" s="28"/>
      <c r="C23" s="28"/>
      <c r="D23" s="140"/>
      <c r="E23" s="52"/>
      <c r="F23" s="52"/>
      <c r="G23" s="53"/>
      <c r="H23" s="53"/>
      <c r="I23" s="53"/>
      <c r="J23" s="53"/>
      <c r="K23" s="53"/>
      <c r="L23" s="53"/>
      <c r="M23" s="53"/>
      <c r="N23" s="53"/>
      <c r="O23" s="53"/>
      <c r="P23" s="53"/>
      <c r="Q23" s="53"/>
      <c r="R23" s="53"/>
      <c r="S23" s="53"/>
      <c r="T23" s="52"/>
      <c r="U23" s="20"/>
      <c r="V23" s="20"/>
      <c r="W23" s="20"/>
      <c r="X23" s="20"/>
      <c r="Y23" s="20"/>
      <c r="Z23" s="20"/>
      <c r="AA23" s="20"/>
      <c r="AB23" s="20"/>
      <c r="AC23" s="20"/>
      <c r="AD23" s="20"/>
      <c r="AE23" s="20"/>
      <c r="AF23" s="20"/>
      <c r="AG23" s="20"/>
      <c r="AM23" s="97"/>
    </row>
    <row r="24" spans="1:41" ht="12" customHeight="1">
      <c r="A24" s="34" t="s">
        <v>12</v>
      </c>
      <c r="B24" s="34" t="s">
        <v>12</v>
      </c>
      <c r="C24" s="34"/>
      <c r="D24" s="167"/>
      <c r="F24" s="52"/>
      <c r="G24" s="64"/>
      <c r="H24" s="64"/>
      <c r="I24" s="64"/>
      <c r="J24" s="64"/>
      <c r="K24" s="64"/>
      <c r="L24" s="64"/>
      <c r="M24" s="64"/>
      <c r="N24" s="64"/>
      <c r="O24" s="64"/>
      <c r="P24" s="64"/>
      <c r="Q24" s="64"/>
      <c r="R24" s="64"/>
      <c r="S24" s="64"/>
      <c r="U24" s="20"/>
      <c r="V24" s="20"/>
      <c r="W24" s="20"/>
      <c r="X24" s="20"/>
      <c r="Y24" s="20"/>
      <c r="Z24" s="20"/>
      <c r="AA24" s="20"/>
      <c r="AB24" s="20"/>
      <c r="AC24" s="20"/>
      <c r="AD24" s="20"/>
      <c r="AE24" s="20"/>
      <c r="AF24" s="20"/>
      <c r="AG24" s="20"/>
      <c r="AM24" s="97"/>
    </row>
    <row r="25" spans="1:41" ht="12" customHeight="1">
      <c r="A25" s="34"/>
      <c r="B25" s="34"/>
      <c r="C25" s="34"/>
      <c r="D25" s="167"/>
      <c r="F25" s="52"/>
      <c r="G25" s="134"/>
      <c r="H25" s="64"/>
      <c r="I25" s="64"/>
      <c r="J25" s="64"/>
      <c r="K25" s="64"/>
      <c r="L25" s="64"/>
      <c r="M25" s="64"/>
      <c r="N25" s="64"/>
      <c r="O25" s="64"/>
      <c r="P25" s="64"/>
      <c r="Q25" s="64"/>
      <c r="R25" s="64"/>
      <c r="S25" s="64"/>
      <c r="U25" s="20"/>
      <c r="V25" s="20"/>
      <c r="W25" s="20"/>
      <c r="X25" s="20"/>
      <c r="Y25" s="20"/>
      <c r="Z25" s="20"/>
      <c r="AA25" s="20"/>
      <c r="AB25" s="20"/>
      <c r="AC25" s="20"/>
      <c r="AD25" s="20"/>
      <c r="AE25" s="20"/>
      <c r="AF25" s="20"/>
      <c r="AG25" s="20"/>
      <c r="AM25" s="97"/>
    </row>
    <row r="26" spans="1:41" s="47" customFormat="1" ht="12" customHeight="1">
      <c r="A26" s="35" t="s">
        <v>13</v>
      </c>
      <c r="B26" s="35" t="s">
        <v>13</v>
      </c>
      <c r="C26" s="35"/>
      <c r="D26" s="39"/>
      <c r="E26" s="52"/>
      <c r="F26" s="52"/>
      <c r="G26" s="53"/>
      <c r="H26" s="53"/>
      <c r="I26" s="53"/>
      <c r="J26" s="53"/>
      <c r="K26" s="53"/>
      <c r="L26" s="53"/>
      <c r="M26" s="53"/>
      <c r="N26" s="137"/>
      <c r="O26" s="53"/>
      <c r="P26" s="53"/>
      <c r="Q26" s="53"/>
      <c r="R26" s="53"/>
      <c r="S26" s="53"/>
      <c r="T26" s="52"/>
      <c r="U26" s="20"/>
      <c r="V26" s="20"/>
      <c r="W26" s="20"/>
      <c r="X26" s="20"/>
      <c r="Y26" s="20"/>
      <c r="Z26" s="20"/>
      <c r="AA26" s="20"/>
      <c r="AB26" s="20"/>
      <c r="AC26" s="20"/>
      <c r="AD26" s="20"/>
      <c r="AE26" s="20"/>
      <c r="AF26" s="20"/>
      <c r="AG26" s="20"/>
      <c r="AJ26" s="53"/>
      <c r="AK26" s="53"/>
      <c r="AL26" s="53"/>
      <c r="AM26" s="199"/>
    </row>
    <row r="27" spans="1:41" s="47" customFormat="1" ht="12.75" customHeight="1">
      <c r="A27" s="27" t="s">
        <v>86</v>
      </c>
      <c r="B27" s="27" t="s">
        <v>138</v>
      </c>
      <c r="C27" s="231">
        <v>71.605599999999995</v>
      </c>
      <c r="D27" s="226">
        <v>74.925031394959376</v>
      </c>
      <c r="E27" s="52">
        <v>77.172782336808154</v>
      </c>
      <c r="F27" s="52"/>
      <c r="G27" s="53">
        <v>2397.7600000000002</v>
      </c>
      <c r="H27" s="53">
        <v>2397.7600000000002</v>
      </c>
      <c r="I27" s="53">
        <v>2397.7600000000002</v>
      </c>
      <c r="J27" s="53">
        <v>2397.7600000000002</v>
      </c>
      <c r="K27" s="53">
        <v>2397.7600000000002</v>
      </c>
      <c r="L27" s="53">
        <v>2397.7600000000002</v>
      </c>
      <c r="M27" s="53">
        <v>2322.83</v>
      </c>
      <c r="N27" s="53">
        <v>2392.27</v>
      </c>
      <c r="O27" s="53">
        <v>2315.1</v>
      </c>
      <c r="P27" s="53">
        <v>2392.27</v>
      </c>
      <c r="Q27" s="53">
        <v>2315.1</v>
      </c>
      <c r="R27" s="53">
        <v>2315.1</v>
      </c>
      <c r="S27" s="53">
        <v>28439.229999999996</v>
      </c>
      <c r="T27" s="52"/>
      <c r="U27" s="83">
        <v>32.0021220593217</v>
      </c>
      <c r="V27" s="83">
        <v>32.0021220593217</v>
      </c>
      <c r="W27" s="83">
        <v>32.0021220593217</v>
      </c>
      <c r="X27" s="83">
        <v>32.0021220593217</v>
      </c>
      <c r="Y27" s="83">
        <v>32.0021220593217</v>
      </c>
      <c r="Z27" s="83">
        <v>32.0021220593217</v>
      </c>
      <c r="AA27" s="83">
        <v>31.00205574496789</v>
      </c>
      <c r="AB27" s="83">
        <v>30.998882346360453</v>
      </c>
      <c r="AC27" s="83">
        <v>29.998918399703662</v>
      </c>
      <c r="AD27" s="83">
        <v>30.998882346360453</v>
      </c>
      <c r="AE27" s="83">
        <v>29.998918399703662</v>
      </c>
      <c r="AF27" s="83">
        <v>29.998918399703662</v>
      </c>
      <c r="AG27" s="83">
        <v>31.250775666060832</v>
      </c>
      <c r="AJ27" s="53"/>
      <c r="AK27" s="53"/>
      <c r="AL27" s="53">
        <v>1</v>
      </c>
      <c r="AM27" s="200">
        <v>31.250775666060832</v>
      </c>
    </row>
    <row r="28" spans="1:41" s="47" customFormat="1" ht="12.75" customHeight="1">
      <c r="A28" s="27" t="s">
        <v>87</v>
      </c>
      <c r="B28" s="27" t="s">
        <v>139</v>
      </c>
      <c r="C28" s="231">
        <v>143.21119999999999</v>
      </c>
      <c r="D28" s="226">
        <v>149.85006278991875</v>
      </c>
      <c r="E28" s="52">
        <v>154.34556467361631</v>
      </c>
      <c r="F28" s="52"/>
      <c r="G28" s="53">
        <v>1348.74</v>
      </c>
      <c r="H28" s="53">
        <v>1348.74</v>
      </c>
      <c r="I28" s="53">
        <v>1348.74</v>
      </c>
      <c r="J28" s="53">
        <v>1348.74</v>
      </c>
      <c r="K28" s="53">
        <v>1348.74</v>
      </c>
      <c r="L28" s="53">
        <v>1348.74</v>
      </c>
      <c r="M28" s="53">
        <v>1348.74</v>
      </c>
      <c r="N28" s="53">
        <v>1389.06</v>
      </c>
      <c r="O28" s="53">
        <v>1389.06</v>
      </c>
      <c r="P28" s="53">
        <v>1389.06</v>
      </c>
      <c r="Q28" s="53">
        <v>1389.06</v>
      </c>
      <c r="R28" s="53">
        <v>1389.06</v>
      </c>
      <c r="S28" s="53">
        <v>16386.48</v>
      </c>
      <c r="T28" s="52"/>
      <c r="U28" s="83">
        <v>9.0005968291842269</v>
      </c>
      <c r="V28" s="83">
        <v>9.0005968291842269</v>
      </c>
      <c r="W28" s="83">
        <v>9.0005968291842269</v>
      </c>
      <c r="X28" s="83">
        <v>9.0005968291842269</v>
      </c>
      <c r="Y28" s="83">
        <v>9.0005968291842269</v>
      </c>
      <c r="Z28" s="83">
        <v>9.0005968291842269</v>
      </c>
      <c r="AA28" s="83">
        <v>9.0005968291842269</v>
      </c>
      <c r="AB28" s="83">
        <v>8.9996755199110989</v>
      </c>
      <c r="AC28" s="83">
        <v>8.9996755199110989</v>
      </c>
      <c r="AD28" s="83">
        <v>8.9996755199110989</v>
      </c>
      <c r="AE28" s="83">
        <v>8.9996755199110989</v>
      </c>
      <c r="AF28" s="83">
        <v>8.9996755199110989</v>
      </c>
      <c r="AG28" s="83">
        <v>9.0002129503204209</v>
      </c>
      <c r="AJ28" s="53"/>
      <c r="AK28" s="53"/>
      <c r="AL28" s="53">
        <v>1</v>
      </c>
      <c r="AM28" s="200">
        <v>9.0002129503204209</v>
      </c>
    </row>
    <row r="29" spans="1:41" s="47" customFormat="1" ht="12" customHeight="1">
      <c r="A29" s="27" t="s">
        <v>117</v>
      </c>
      <c r="B29" s="27" t="s">
        <v>169</v>
      </c>
      <c r="C29" s="231">
        <v>22.577600000000004</v>
      </c>
      <c r="D29" s="226">
        <v>23.479918346110793</v>
      </c>
      <c r="E29" s="52">
        <v>24.184315896494116</v>
      </c>
      <c r="F29" s="52"/>
      <c r="G29" s="53">
        <v>798.32</v>
      </c>
      <c r="H29" s="53">
        <v>798.32</v>
      </c>
      <c r="I29" s="53">
        <v>774.84</v>
      </c>
      <c r="J29" s="53">
        <v>774.84</v>
      </c>
      <c r="K29" s="53">
        <v>774.84</v>
      </c>
      <c r="L29" s="53">
        <v>774.84</v>
      </c>
      <c r="M29" s="53">
        <v>774.84</v>
      </c>
      <c r="N29" s="53">
        <v>797.94</v>
      </c>
      <c r="O29" s="53">
        <v>797.94</v>
      </c>
      <c r="P29" s="53">
        <v>822.12</v>
      </c>
      <c r="Q29" s="53">
        <v>822.12</v>
      </c>
      <c r="R29" s="53">
        <v>822.12</v>
      </c>
      <c r="S29" s="53">
        <v>9533.0800000000017</v>
      </c>
      <c r="T29" s="52"/>
      <c r="U29" s="83">
        <v>34.000118238581251</v>
      </c>
      <c r="V29" s="83">
        <v>34.000118238581251</v>
      </c>
      <c r="W29" s="83">
        <v>33.000114760975919</v>
      </c>
      <c r="X29" s="83">
        <v>33.000114760975919</v>
      </c>
      <c r="Y29" s="83">
        <v>33.000114760975919</v>
      </c>
      <c r="Z29" s="83">
        <v>33.000114760975919</v>
      </c>
      <c r="AA29" s="83">
        <v>33.000114760975919</v>
      </c>
      <c r="AB29" s="83">
        <v>32.994110869833349</v>
      </c>
      <c r="AC29" s="83">
        <v>32.994110869833349</v>
      </c>
      <c r="AD29" s="83">
        <v>33.993932411343451</v>
      </c>
      <c r="AE29" s="83">
        <v>33.993932411343451</v>
      </c>
      <c r="AF29" s="83">
        <v>33.993932411343451</v>
      </c>
      <c r="AG29" s="83">
        <v>33.414235771311596</v>
      </c>
      <c r="AJ29" s="53">
        <v>1</v>
      </c>
      <c r="AK29" s="53">
        <v>33.414235771311596</v>
      </c>
      <c r="AL29" s="53"/>
      <c r="AM29" s="201"/>
    </row>
    <row r="30" spans="1:41" s="47" customFormat="1" ht="12" customHeight="1">
      <c r="A30" s="27" t="s">
        <v>107</v>
      </c>
      <c r="B30" s="27" t="s">
        <v>159</v>
      </c>
      <c r="C30" s="231">
        <v>12.51</v>
      </c>
      <c r="D30" s="226">
        <v>16.2</v>
      </c>
      <c r="E30" s="52">
        <v>16.68928331162105</v>
      </c>
      <c r="F30" s="52"/>
      <c r="G30" s="53">
        <v>32.4</v>
      </c>
      <c r="H30" s="53">
        <v>32.4</v>
      </c>
      <c r="I30" s="53">
        <v>32.4</v>
      </c>
      <c r="J30" s="53">
        <v>16.2</v>
      </c>
      <c r="K30" s="53">
        <v>16.2</v>
      </c>
      <c r="L30" s="53">
        <v>0</v>
      </c>
      <c r="M30" s="53">
        <v>0</v>
      </c>
      <c r="N30" s="53">
        <v>0</v>
      </c>
      <c r="O30" s="53">
        <v>0</v>
      </c>
      <c r="P30" s="53">
        <v>0</v>
      </c>
      <c r="Q30" s="53">
        <v>33.380000000000003</v>
      </c>
      <c r="R30" s="53">
        <v>33.380000000000003</v>
      </c>
      <c r="S30" s="53">
        <v>196.35999999999999</v>
      </c>
      <c r="T30" s="52"/>
      <c r="U30" s="83">
        <v>2</v>
      </c>
      <c r="V30" s="83">
        <v>2</v>
      </c>
      <c r="W30" s="83">
        <v>2</v>
      </c>
      <c r="X30" s="83">
        <v>1</v>
      </c>
      <c r="Y30" s="83">
        <v>1</v>
      </c>
      <c r="Z30" s="83">
        <v>0</v>
      </c>
      <c r="AA30" s="83">
        <v>0</v>
      </c>
      <c r="AB30" s="83">
        <v>0</v>
      </c>
      <c r="AC30" s="83">
        <v>0</v>
      </c>
      <c r="AD30" s="83">
        <v>0</v>
      </c>
      <c r="AE30" s="83">
        <v>2.0000858860582049</v>
      </c>
      <c r="AF30" s="83">
        <v>2.0000858860582049</v>
      </c>
      <c r="AG30" s="83">
        <v>1.0000143143430342</v>
      </c>
      <c r="AJ30" s="53"/>
      <c r="AK30" s="53"/>
      <c r="AL30" s="53">
        <v>1</v>
      </c>
      <c r="AM30" s="200">
        <v>1.0000143143430342</v>
      </c>
    </row>
    <row r="31" spans="1:41" s="47" customFormat="1" ht="12" customHeight="1">
      <c r="A31" s="27" t="s">
        <v>118</v>
      </c>
      <c r="B31" s="27" t="s">
        <v>179</v>
      </c>
      <c r="C31" s="231">
        <v>12.51</v>
      </c>
      <c r="D31" s="226">
        <v>12.3</v>
      </c>
      <c r="E31" s="52">
        <v>12.66387802686511</v>
      </c>
      <c r="F31" s="52"/>
      <c r="G31" s="53">
        <v>0</v>
      </c>
      <c r="H31" s="53">
        <v>0</v>
      </c>
      <c r="I31" s="53">
        <v>0</v>
      </c>
      <c r="J31" s="53">
        <v>0</v>
      </c>
      <c r="K31" s="53">
        <v>0</v>
      </c>
      <c r="L31" s="53">
        <v>0</v>
      </c>
      <c r="M31" s="53">
        <v>0</v>
      </c>
      <c r="N31" s="53">
        <v>0</v>
      </c>
      <c r="O31" s="53">
        <v>0</v>
      </c>
      <c r="P31" s="53">
        <v>0</v>
      </c>
      <c r="Q31" s="53">
        <v>0</v>
      </c>
      <c r="R31" s="53">
        <v>14.56</v>
      </c>
      <c r="S31" s="53">
        <v>14.56</v>
      </c>
      <c r="T31" s="52"/>
      <c r="U31" s="83"/>
      <c r="V31" s="83"/>
      <c r="W31" s="83"/>
      <c r="X31" s="83"/>
      <c r="Y31" s="83"/>
      <c r="Z31" s="83"/>
      <c r="AA31" s="83"/>
      <c r="AB31" s="83"/>
      <c r="AC31" s="83"/>
      <c r="AD31" s="83"/>
      <c r="AE31" s="83"/>
      <c r="AF31" s="83"/>
      <c r="AG31" s="83"/>
      <c r="AM31" s="97"/>
    </row>
    <row r="32" spans="1:41" s="47" customFormat="1" ht="12" customHeight="1">
      <c r="A32" s="27" t="s">
        <v>331</v>
      </c>
      <c r="B32" s="27" t="s">
        <v>175</v>
      </c>
      <c r="C32" s="231">
        <v>0.42</v>
      </c>
      <c r="D32" s="226">
        <v>0.45</v>
      </c>
      <c r="E32" s="52">
        <v>0.45982263304889148</v>
      </c>
      <c r="F32" s="52"/>
      <c r="G32" s="53">
        <v>13.5</v>
      </c>
      <c r="H32" s="53">
        <v>16.2</v>
      </c>
      <c r="I32" s="53">
        <v>13.5</v>
      </c>
      <c r="J32" s="53">
        <v>13.5</v>
      </c>
      <c r="K32" s="53">
        <v>13.5</v>
      </c>
      <c r="L32" s="53">
        <v>0</v>
      </c>
      <c r="M32" s="53">
        <v>0</v>
      </c>
      <c r="N32" s="53">
        <v>0</v>
      </c>
      <c r="O32" s="53">
        <v>0</v>
      </c>
      <c r="P32" s="53">
        <v>0</v>
      </c>
      <c r="Q32" s="53">
        <v>8.74</v>
      </c>
      <c r="R32" s="53">
        <v>2.76</v>
      </c>
      <c r="S32" s="53">
        <v>81.7</v>
      </c>
      <c r="T32" s="52"/>
      <c r="U32" s="20"/>
      <c r="V32" s="20"/>
      <c r="W32" s="20"/>
      <c r="X32" s="20"/>
      <c r="Y32" s="20"/>
      <c r="Z32" s="20"/>
      <c r="AA32" s="20"/>
      <c r="AB32" s="20"/>
      <c r="AC32" s="20"/>
      <c r="AD32" s="20"/>
      <c r="AE32" s="20"/>
      <c r="AF32" s="20"/>
      <c r="AG32" s="20"/>
      <c r="AM32" s="97"/>
    </row>
    <row r="33" spans="1:41" s="47" customFormat="1" ht="12" customHeight="1">
      <c r="A33" s="27" t="s">
        <v>408</v>
      </c>
      <c r="B33" s="27" t="s">
        <v>409</v>
      </c>
      <c r="C33" s="231"/>
      <c r="D33" s="226"/>
      <c r="E33" s="52">
        <v>0</v>
      </c>
      <c r="F33" s="52"/>
      <c r="G33" s="53">
        <v>0</v>
      </c>
      <c r="H33" s="53">
        <v>0</v>
      </c>
      <c r="I33" s="53">
        <v>0</v>
      </c>
      <c r="J33" s="53">
        <v>0</v>
      </c>
      <c r="K33" s="53">
        <v>0</v>
      </c>
      <c r="L33" s="53">
        <v>0</v>
      </c>
      <c r="M33" s="53">
        <v>0</v>
      </c>
      <c r="N33" s="53">
        <v>0</v>
      </c>
      <c r="O33" s="53">
        <v>0</v>
      </c>
      <c r="P33" s="53">
        <v>0</v>
      </c>
      <c r="Q33" s="53">
        <v>0</v>
      </c>
      <c r="R33" s="53">
        <v>0</v>
      </c>
      <c r="S33" s="53">
        <v>0</v>
      </c>
      <c r="T33" s="52"/>
      <c r="U33" s="20"/>
      <c r="V33" s="20"/>
      <c r="W33" s="20"/>
      <c r="X33" s="20"/>
      <c r="Y33" s="20"/>
      <c r="Z33" s="20"/>
      <c r="AA33" s="20"/>
      <c r="AB33" s="20"/>
      <c r="AC33" s="20"/>
      <c r="AD33" s="20"/>
      <c r="AE33" s="20"/>
      <c r="AF33" s="20"/>
      <c r="AG33" s="20"/>
      <c r="AM33" s="97"/>
    </row>
    <row r="34" spans="1:41" s="47" customFormat="1" ht="12" customHeight="1">
      <c r="A34" s="27" t="s">
        <v>339</v>
      </c>
      <c r="B34" s="27" t="s">
        <v>189</v>
      </c>
      <c r="C34" s="231">
        <v>21.36</v>
      </c>
      <c r="D34" s="226">
        <v>22</v>
      </c>
      <c r="E34" s="52">
        <v>22.663262881792001</v>
      </c>
      <c r="F34" s="52"/>
      <c r="G34" s="53">
        <v>22</v>
      </c>
      <c r="H34" s="53">
        <v>0</v>
      </c>
      <c r="I34" s="53">
        <v>0</v>
      </c>
      <c r="J34" s="53">
        <v>0</v>
      </c>
      <c r="K34" s="53">
        <v>0</v>
      </c>
      <c r="L34" s="53">
        <v>0</v>
      </c>
      <c r="M34" s="53">
        <v>0</v>
      </c>
      <c r="N34" s="53">
        <v>0</v>
      </c>
      <c r="O34" s="53">
        <v>0</v>
      </c>
      <c r="P34" s="53">
        <v>0</v>
      </c>
      <c r="Q34" s="53">
        <v>22.66</v>
      </c>
      <c r="R34" s="53">
        <v>0</v>
      </c>
      <c r="S34" s="53">
        <v>44.66</v>
      </c>
      <c r="T34" s="52"/>
      <c r="U34" s="20"/>
      <c r="V34" s="20"/>
      <c r="W34" s="20"/>
      <c r="X34" s="20"/>
      <c r="Y34" s="20"/>
      <c r="Z34" s="20"/>
      <c r="AA34" s="20"/>
      <c r="AB34" s="20"/>
      <c r="AC34" s="20"/>
      <c r="AD34" s="20"/>
      <c r="AE34" s="20"/>
      <c r="AF34" s="20"/>
      <c r="AG34" s="20"/>
      <c r="AM34" s="97"/>
    </row>
    <row r="35" spans="1:41" s="47" customFormat="1" ht="12" customHeight="1" thickBot="1">
      <c r="A35" s="45"/>
      <c r="B35" s="45"/>
      <c r="C35" s="45"/>
      <c r="D35" s="227"/>
      <c r="E35" s="52"/>
      <c r="F35" s="52"/>
      <c r="G35" s="53"/>
      <c r="H35" s="53"/>
      <c r="I35" s="53"/>
      <c r="J35" s="53"/>
      <c r="K35" s="53"/>
      <c r="L35" s="53"/>
      <c r="M35" s="53"/>
      <c r="N35" s="53"/>
      <c r="O35" s="53"/>
      <c r="P35" s="53"/>
      <c r="Q35" s="53"/>
      <c r="R35" s="53"/>
      <c r="S35" s="53"/>
      <c r="T35" s="52"/>
      <c r="U35" s="20"/>
      <c r="V35" s="20"/>
      <c r="W35" s="20"/>
      <c r="X35" s="20"/>
      <c r="Y35" s="20"/>
      <c r="Z35" s="20"/>
      <c r="AA35" s="20"/>
      <c r="AB35" s="20"/>
      <c r="AC35" s="20"/>
      <c r="AD35" s="20"/>
      <c r="AE35" s="20"/>
      <c r="AF35" s="20"/>
      <c r="AG35" s="20"/>
    </row>
    <row r="36" spans="1:41" s="47" customFormat="1" ht="12" customHeight="1" thickBot="1">
      <c r="A36" s="45"/>
      <c r="B36" s="39" t="s">
        <v>14</v>
      </c>
      <c r="C36" s="39"/>
      <c r="D36" s="228"/>
      <c r="E36" s="52"/>
      <c r="F36" s="52"/>
      <c r="G36" s="69">
        <v>4612.7199999999993</v>
      </c>
      <c r="H36" s="69">
        <v>4593.4199999999992</v>
      </c>
      <c r="I36" s="69">
        <v>4567.24</v>
      </c>
      <c r="J36" s="69">
        <v>4551.04</v>
      </c>
      <c r="K36" s="69">
        <v>4551.04</v>
      </c>
      <c r="L36" s="69">
        <v>4521.34</v>
      </c>
      <c r="M36" s="69">
        <v>4446.41</v>
      </c>
      <c r="N36" s="69">
        <v>4579.2700000000004</v>
      </c>
      <c r="O36" s="69">
        <v>4502.1000000000004</v>
      </c>
      <c r="P36" s="69">
        <v>4603.45</v>
      </c>
      <c r="Q36" s="69">
        <v>4591.0599999999995</v>
      </c>
      <c r="R36" s="69">
        <v>4576.9800000000005</v>
      </c>
      <c r="S36" s="69">
        <v>54696.069999999992</v>
      </c>
      <c r="T36" s="52"/>
      <c r="U36" s="115"/>
      <c r="V36" s="115"/>
      <c r="W36" s="115"/>
      <c r="X36" s="115"/>
      <c r="Y36" s="115"/>
      <c r="Z36" s="115"/>
      <c r="AA36" s="115"/>
      <c r="AB36" s="115"/>
      <c r="AC36" s="115"/>
      <c r="AD36" s="115"/>
      <c r="AE36" s="115"/>
      <c r="AF36" s="115"/>
      <c r="AG36" s="84">
        <v>74.665238702035879</v>
      </c>
      <c r="AK36" s="84">
        <v>33.414235771311596</v>
      </c>
      <c r="AM36" s="84">
        <v>41.251002930724283</v>
      </c>
      <c r="AO36" s="84">
        <v>0</v>
      </c>
    </row>
    <row r="37" spans="1:41" ht="12" customHeight="1">
      <c r="A37" s="28"/>
      <c r="B37" s="28"/>
      <c r="C37" s="28"/>
      <c r="D37" s="225"/>
      <c r="F37" s="52"/>
      <c r="G37" s="64"/>
      <c r="H37" s="64"/>
      <c r="I37" s="64"/>
      <c r="J37" s="64"/>
      <c r="K37" s="64"/>
      <c r="L37" s="64"/>
      <c r="M37" s="64"/>
      <c r="N37" s="64"/>
      <c r="O37" s="64"/>
      <c r="P37" s="64"/>
      <c r="Q37" s="64"/>
      <c r="R37" s="64"/>
      <c r="S37" s="64"/>
      <c r="U37" s="20"/>
      <c r="V37" s="20"/>
      <c r="W37" s="20"/>
      <c r="X37" s="20"/>
      <c r="Y37" s="20"/>
      <c r="Z37" s="20"/>
      <c r="AA37" s="20"/>
      <c r="AB37" s="20"/>
      <c r="AC37" s="20"/>
      <c r="AD37" s="20"/>
      <c r="AE37" s="20"/>
      <c r="AF37" s="20"/>
      <c r="AG37" s="20"/>
    </row>
    <row r="38" spans="1:41" ht="12" customHeight="1">
      <c r="A38" s="30" t="s">
        <v>20</v>
      </c>
      <c r="B38" s="30" t="s">
        <v>20</v>
      </c>
      <c r="C38" s="30"/>
      <c r="D38" s="228"/>
      <c r="F38" s="52"/>
      <c r="G38" s="64"/>
      <c r="H38" s="64"/>
      <c r="I38" s="64"/>
      <c r="J38" s="64"/>
      <c r="K38" s="64"/>
      <c r="L38" s="64"/>
      <c r="M38" s="64"/>
      <c r="N38" s="64"/>
      <c r="O38" s="64"/>
      <c r="P38" s="64"/>
      <c r="Q38" s="64"/>
      <c r="R38" s="64"/>
      <c r="S38" s="64"/>
      <c r="U38" s="20"/>
      <c r="V38" s="20"/>
      <c r="W38" s="20"/>
      <c r="X38" s="20"/>
      <c r="Y38" s="20"/>
      <c r="Z38" s="20"/>
      <c r="AA38" s="20"/>
      <c r="AB38" s="20"/>
      <c r="AC38" s="20"/>
      <c r="AD38" s="20"/>
      <c r="AE38" s="20"/>
      <c r="AF38" s="20"/>
      <c r="AG38" s="20"/>
    </row>
    <row r="39" spans="1:41" ht="12" customHeight="1">
      <c r="A39" s="27" t="s">
        <v>247</v>
      </c>
      <c r="B39" s="27" t="s">
        <v>248</v>
      </c>
      <c r="C39" s="231">
        <v>36.68</v>
      </c>
      <c r="D39" s="226">
        <v>42.47</v>
      </c>
      <c r="E39" s="11">
        <v>42.47</v>
      </c>
      <c r="F39" s="52"/>
      <c r="G39" s="53">
        <v>0</v>
      </c>
      <c r="H39" s="53">
        <v>0</v>
      </c>
      <c r="I39" s="53">
        <v>0</v>
      </c>
      <c r="J39" s="53">
        <v>0</v>
      </c>
      <c r="K39" s="53">
        <v>2131.9899999999998</v>
      </c>
      <c r="L39" s="53">
        <v>0</v>
      </c>
      <c r="M39" s="53">
        <v>0</v>
      </c>
      <c r="N39" s="53">
        <v>0</v>
      </c>
      <c r="O39" s="53">
        <v>0</v>
      </c>
      <c r="P39" s="53">
        <v>0</v>
      </c>
      <c r="Q39" s="53">
        <v>1229.08</v>
      </c>
      <c r="R39" s="53">
        <v>0</v>
      </c>
      <c r="S39" s="53">
        <v>3361.0699999999997</v>
      </c>
      <c r="T39" s="36"/>
      <c r="U39" s="20"/>
      <c r="V39" s="20"/>
      <c r="W39" s="20"/>
      <c r="X39" s="20"/>
      <c r="Y39" s="20"/>
      <c r="Z39" s="20"/>
      <c r="AA39" s="20"/>
      <c r="AB39" s="20"/>
      <c r="AC39" s="20"/>
      <c r="AD39" s="20"/>
      <c r="AE39" s="20"/>
      <c r="AF39" s="20"/>
      <c r="AG39" s="20"/>
    </row>
    <row r="40" spans="1:41" ht="12" customHeight="1">
      <c r="C40" s="231"/>
      <c r="D40" s="226"/>
      <c r="F40" s="52"/>
      <c r="G40" s="64"/>
      <c r="H40" s="64"/>
      <c r="I40" s="64"/>
      <c r="J40" s="64"/>
      <c r="K40" s="64"/>
      <c r="L40" s="64"/>
      <c r="M40" s="64"/>
      <c r="N40" s="64"/>
      <c r="O40" s="64"/>
      <c r="P40" s="64"/>
      <c r="Q40" s="64"/>
      <c r="R40" s="64"/>
      <c r="S40" s="64"/>
      <c r="U40" s="20"/>
      <c r="V40" s="20"/>
      <c r="W40" s="20"/>
      <c r="X40" s="20"/>
      <c r="Y40" s="20"/>
      <c r="Z40" s="20"/>
      <c r="AA40" s="20"/>
      <c r="AB40" s="20"/>
      <c r="AC40" s="20"/>
      <c r="AD40" s="20"/>
      <c r="AE40" s="20"/>
      <c r="AF40" s="20"/>
      <c r="AG40" s="20"/>
    </row>
    <row r="41" spans="1:41" ht="12" customHeight="1">
      <c r="A41" s="28"/>
      <c r="B41" s="39" t="s">
        <v>21</v>
      </c>
      <c r="C41" s="228"/>
      <c r="D41" s="228"/>
      <c r="F41" s="52"/>
      <c r="G41" s="65">
        <v>0</v>
      </c>
      <c r="H41" s="65">
        <v>0</v>
      </c>
      <c r="I41" s="65">
        <v>0</v>
      </c>
      <c r="J41" s="65">
        <v>0</v>
      </c>
      <c r="K41" s="65">
        <v>2131.9899999999998</v>
      </c>
      <c r="L41" s="65">
        <v>0</v>
      </c>
      <c r="M41" s="65">
        <v>0</v>
      </c>
      <c r="N41" s="65">
        <v>0</v>
      </c>
      <c r="O41" s="65">
        <v>0</v>
      </c>
      <c r="P41" s="65">
        <v>0</v>
      </c>
      <c r="Q41" s="65">
        <v>1229.08</v>
      </c>
      <c r="R41" s="65">
        <v>0</v>
      </c>
      <c r="S41" s="65">
        <v>3361.0699999999997</v>
      </c>
      <c r="U41" s="20"/>
      <c r="V41" s="20"/>
      <c r="W41" s="20"/>
      <c r="X41" s="20"/>
      <c r="Y41" s="20"/>
      <c r="Z41" s="20"/>
      <c r="AA41" s="20"/>
      <c r="AB41" s="20"/>
      <c r="AC41" s="20"/>
      <c r="AD41" s="20"/>
      <c r="AE41" s="20"/>
      <c r="AF41" s="20"/>
      <c r="AG41" s="20"/>
    </row>
    <row r="42" spans="1:41" ht="12" customHeight="1">
      <c r="A42" s="28"/>
      <c r="B42" s="39"/>
      <c r="C42" s="228"/>
      <c r="D42" s="228"/>
      <c r="F42" s="52"/>
      <c r="G42" s="66"/>
      <c r="H42" s="66"/>
      <c r="I42" s="66"/>
      <c r="J42" s="66"/>
      <c r="K42" s="66"/>
      <c r="L42" s="66"/>
      <c r="M42" s="66"/>
      <c r="N42" s="66"/>
      <c r="O42" s="66"/>
      <c r="P42" s="66"/>
      <c r="Q42" s="66"/>
      <c r="R42" s="66"/>
      <c r="S42" s="66"/>
      <c r="U42" s="20"/>
      <c r="V42" s="20"/>
      <c r="W42" s="20"/>
      <c r="X42" s="20"/>
      <c r="Y42" s="20"/>
      <c r="Z42" s="20"/>
      <c r="AA42" s="20"/>
      <c r="AB42" s="20"/>
      <c r="AC42" s="20"/>
      <c r="AD42" s="20"/>
      <c r="AE42" s="20"/>
      <c r="AF42" s="20"/>
      <c r="AG42" s="20"/>
    </row>
    <row r="43" spans="1:41" ht="12" customHeight="1">
      <c r="A43" s="30" t="s">
        <v>17</v>
      </c>
      <c r="B43" s="30" t="s">
        <v>17</v>
      </c>
      <c r="C43" s="232"/>
      <c r="D43" s="228"/>
      <c r="F43" s="52"/>
      <c r="G43" s="64"/>
      <c r="H43" s="64"/>
      <c r="I43" s="64"/>
      <c r="J43" s="64"/>
      <c r="K43" s="64"/>
      <c r="L43" s="64"/>
      <c r="M43" s="64"/>
      <c r="N43" s="64"/>
      <c r="O43" s="64"/>
      <c r="P43" s="64"/>
      <c r="Q43" s="64"/>
      <c r="R43" s="64"/>
      <c r="S43" s="64"/>
      <c r="U43" s="20"/>
      <c r="V43" s="20"/>
      <c r="W43" s="20"/>
      <c r="X43" s="20"/>
      <c r="Y43" s="20"/>
      <c r="Z43" s="20"/>
      <c r="AA43" s="20"/>
      <c r="AB43" s="20"/>
      <c r="AC43" s="20"/>
      <c r="AD43" s="20"/>
      <c r="AE43" s="20"/>
      <c r="AF43" s="20"/>
      <c r="AG43" s="20"/>
    </row>
    <row r="44" spans="1:41" ht="12" customHeight="1">
      <c r="A44" s="27" t="s">
        <v>201</v>
      </c>
      <c r="B44" s="27" t="s">
        <v>224</v>
      </c>
      <c r="C44" s="231">
        <v>97</v>
      </c>
      <c r="D44" s="226">
        <v>97</v>
      </c>
      <c r="E44" s="52">
        <v>97</v>
      </c>
      <c r="F44" s="52"/>
      <c r="G44" s="53">
        <v>0</v>
      </c>
      <c r="H44" s="53">
        <v>0</v>
      </c>
      <c r="I44" s="53">
        <v>0</v>
      </c>
      <c r="J44" s="53">
        <v>0</v>
      </c>
      <c r="K44" s="53">
        <v>0</v>
      </c>
      <c r="L44" s="53">
        <v>0</v>
      </c>
      <c r="M44" s="53">
        <v>0</v>
      </c>
      <c r="N44" s="53">
        <v>0</v>
      </c>
      <c r="O44" s="53">
        <v>0</v>
      </c>
      <c r="P44" s="53">
        <v>0</v>
      </c>
      <c r="Q44" s="53">
        <v>0</v>
      </c>
      <c r="R44" s="53">
        <v>0</v>
      </c>
      <c r="S44" s="53">
        <v>0</v>
      </c>
      <c r="T44" s="36"/>
      <c r="U44" s="20"/>
      <c r="V44" s="20"/>
      <c r="W44" s="20"/>
      <c r="X44" s="20"/>
      <c r="Y44" s="20"/>
      <c r="Z44" s="20"/>
      <c r="AA44" s="20"/>
      <c r="AB44" s="20"/>
      <c r="AC44" s="20"/>
      <c r="AD44" s="20"/>
      <c r="AE44" s="20"/>
      <c r="AF44" s="20"/>
      <c r="AG44" s="20"/>
    </row>
    <row r="45" spans="1:41" ht="12" customHeight="1">
      <c r="A45" s="27" t="s">
        <v>202</v>
      </c>
      <c r="B45" s="27" t="s">
        <v>225</v>
      </c>
      <c r="C45" s="231">
        <v>120.75</v>
      </c>
      <c r="D45" s="226">
        <v>120.75</v>
      </c>
      <c r="E45" s="52">
        <v>120.75</v>
      </c>
      <c r="F45" s="52"/>
      <c r="G45" s="53">
        <v>0</v>
      </c>
      <c r="H45" s="53">
        <v>0</v>
      </c>
      <c r="I45" s="53">
        <v>0</v>
      </c>
      <c r="J45" s="53">
        <v>0</v>
      </c>
      <c r="K45" s="53">
        <v>0</v>
      </c>
      <c r="L45" s="53">
        <v>0</v>
      </c>
      <c r="M45" s="53">
        <v>0</v>
      </c>
      <c r="N45" s="53">
        <v>0</v>
      </c>
      <c r="O45" s="53">
        <v>0</v>
      </c>
      <c r="P45" s="53">
        <v>0</v>
      </c>
      <c r="Q45" s="53">
        <v>1175.68</v>
      </c>
      <c r="R45" s="53">
        <v>0</v>
      </c>
      <c r="S45" s="53">
        <v>1175.68</v>
      </c>
      <c r="T45" s="36"/>
      <c r="U45" s="20"/>
      <c r="V45" s="20"/>
      <c r="W45" s="20"/>
      <c r="X45" s="20"/>
      <c r="Y45" s="20"/>
      <c r="Z45" s="20"/>
      <c r="AA45" s="20"/>
      <c r="AB45" s="20"/>
      <c r="AC45" s="20"/>
      <c r="AD45" s="20"/>
      <c r="AE45" s="20"/>
      <c r="AF45" s="20"/>
      <c r="AG45" s="20"/>
    </row>
    <row r="46" spans="1:41" ht="12" customHeight="1">
      <c r="A46" s="27" t="s">
        <v>211</v>
      </c>
      <c r="B46" s="27" t="s">
        <v>234</v>
      </c>
      <c r="C46" s="231"/>
      <c r="D46" s="226"/>
      <c r="E46" s="52"/>
      <c r="F46" s="52"/>
      <c r="G46" s="53">
        <v>0</v>
      </c>
      <c r="H46" s="53">
        <v>0</v>
      </c>
      <c r="I46" s="53">
        <v>0</v>
      </c>
      <c r="J46" s="53">
        <v>0</v>
      </c>
      <c r="K46" s="53">
        <v>478.24</v>
      </c>
      <c r="L46" s="53">
        <v>0</v>
      </c>
      <c r="M46" s="53">
        <v>0</v>
      </c>
      <c r="N46" s="53">
        <v>0</v>
      </c>
      <c r="O46" s="53">
        <v>0</v>
      </c>
      <c r="P46" s="53">
        <v>0</v>
      </c>
      <c r="Q46" s="53">
        <v>0</v>
      </c>
      <c r="R46" s="53">
        <v>0</v>
      </c>
      <c r="S46" s="53">
        <v>478.24</v>
      </c>
      <c r="T46" s="36"/>
      <c r="U46" s="20"/>
      <c r="V46" s="20"/>
      <c r="W46" s="20"/>
      <c r="X46" s="20"/>
      <c r="Y46" s="20"/>
      <c r="Z46" s="20"/>
      <c r="AA46" s="20"/>
      <c r="AB46" s="20"/>
      <c r="AC46" s="20"/>
      <c r="AD46" s="20"/>
      <c r="AE46" s="20"/>
      <c r="AF46" s="20"/>
      <c r="AG46" s="83">
        <v>0</v>
      </c>
    </row>
    <row r="47" spans="1:41" ht="12" customHeight="1">
      <c r="A47" s="27" t="s">
        <v>212</v>
      </c>
      <c r="B47" s="27" t="s">
        <v>235</v>
      </c>
      <c r="C47" s="231"/>
      <c r="D47" s="226"/>
      <c r="E47" s="52"/>
      <c r="F47" s="52"/>
      <c r="G47" s="53">
        <v>0</v>
      </c>
      <c r="H47" s="53">
        <v>0</v>
      </c>
      <c r="I47" s="53">
        <v>0</v>
      </c>
      <c r="J47" s="53">
        <v>0</v>
      </c>
      <c r="K47" s="53">
        <v>734.8</v>
      </c>
      <c r="L47" s="53">
        <v>0</v>
      </c>
      <c r="M47" s="53">
        <v>0</v>
      </c>
      <c r="N47" s="53">
        <v>0</v>
      </c>
      <c r="O47" s="53">
        <v>0</v>
      </c>
      <c r="P47" s="53">
        <v>0</v>
      </c>
      <c r="Q47" s="53">
        <v>0</v>
      </c>
      <c r="R47" s="53">
        <v>0</v>
      </c>
      <c r="S47" s="53">
        <v>734.8</v>
      </c>
      <c r="T47" s="36"/>
      <c r="U47" s="83"/>
      <c r="V47" s="83"/>
      <c r="W47" s="83"/>
      <c r="X47" s="83"/>
      <c r="Y47" s="83"/>
      <c r="Z47" s="83"/>
      <c r="AA47" s="83"/>
      <c r="AB47" s="83"/>
      <c r="AC47" s="83"/>
      <c r="AD47" s="83"/>
      <c r="AE47" s="83"/>
      <c r="AF47" s="83"/>
      <c r="AG47" s="83"/>
    </row>
    <row r="48" spans="1:41" ht="12" customHeight="1">
      <c r="A48" s="27" t="s">
        <v>213</v>
      </c>
      <c r="B48" s="27" t="s">
        <v>236</v>
      </c>
      <c r="C48" s="231"/>
      <c r="D48" s="226"/>
      <c r="E48" s="52"/>
      <c r="F48" s="52"/>
      <c r="G48" s="53">
        <v>0</v>
      </c>
      <c r="H48" s="53">
        <v>0</v>
      </c>
      <c r="I48" s="53">
        <v>0</v>
      </c>
      <c r="J48" s="53">
        <v>0</v>
      </c>
      <c r="K48" s="53">
        <v>0</v>
      </c>
      <c r="L48" s="53">
        <v>0</v>
      </c>
      <c r="M48" s="53">
        <v>0</v>
      </c>
      <c r="N48" s="53">
        <v>0</v>
      </c>
      <c r="O48" s="53">
        <v>0</v>
      </c>
      <c r="P48" s="53">
        <v>0</v>
      </c>
      <c r="Q48" s="53">
        <v>223.04</v>
      </c>
      <c r="R48" s="53">
        <v>0</v>
      </c>
      <c r="S48" s="53">
        <v>223.04</v>
      </c>
      <c r="T48" s="36"/>
      <c r="U48" s="20">
        <v>1</v>
      </c>
      <c r="V48" s="20">
        <v>1</v>
      </c>
      <c r="W48" s="20">
        <v>1</v>
      </c>
      <c r="X48" s="20">
        <v>1</v>
      </c>
      <c r="Y48" s="20">
        <v>1</v>
      </c>
      <c r="Z48" s="20">
        <v>1</v>
      </c>
      <c r="AA48" s="20">
        <v>1</v>
      </c>
      <c r="AB48" s="20">
        <v>1</v>
      </c>
      <c r="AC48" s="20">
        <v>1</v>
      </c>
      <c r="AD48" s="20">
        <v>1</v>
      </c>
      <c r="AE48" s="20">
        <v>1</v>
      </c>
      <c r="AF48" s="20">
        <v>1</v>
      </c>
      <c r="AG48" s="83">
        <v>1</v>
      </c>
      <c r="AN48" s="27">
        <v>1</v>
      </c>
      <c r="AO48" s="182">
        <v>1</v>
      </c>
    </row>
    <row r="49" spans="1:43" ht="12" customHeight="1">
      <c r="A49" s="27" t="s">
        <v>220</v>
      </c>
      <c r="B49" s="27" t="s">
        <v>244</v>
      </c>
      <c r="C49" s="231">
        <v>3.41</v>
      </c>
      <c r="D49" s="226">
        <v>3.41</v>
      </c>
      <c r="E49" s="52">
        <v>3.41</v>
      </c>
      <c r="F49" s="52"/>
      <c r="G49" s="53">
        <v>0</v>
      </c>
      <c r="H49" s="53">
        <v>0</v>
      </c>
      <c r="I49" s="53">
        <v>0</v>
      </c>
      <c r="J49" s="53">
        <v>0</v>
      </c>
      <c r="K49" s="53">
        <v>412.83</v>
      </c>
      <c r="L49" s="53">
        <v>0</v>
      </c>
      <c r="M49" s="53">
        <v>0</v>
      </c>
      <c r="N49" s="53">
        <v>0</v>
      </c>
      <c r="O49" s="53">
        <v>0</v>
      </c>
      <c r="P49" s="53">
        <v>0</v>
      </c>
      <c r="Q49" s="53">
        <v>321.08999999999997</v>
      </c>
      <c r="R49" s="53">
        <v>0</v>
      </c>
      <c r="S49" s="53">
        <v>733.92</v>
      </c>
      <c r="T49" s="36"/>
      <c r="U49" s="20"/>
      <c r="V49" s="20"/>
      <c r="W49" s="20"/>
      <c r="X49" s="20"/>
      <c r="Y49" s="20"/>
      <c r="Z49" s="20"/>
      <c r="AA49" s="20"/>
      <c r="AB49" s="20"/>
      <c r="AC49" s="20"/>
      <c r="AD49" s="20"/>
      <c r="AE49" s="20"/>
      <c r="AF49" s="20"/>
      <c r="AG49" s="20"/>
    </row>
    <row r="50" spans="1:43" ht="12" customHeight="1" thickBot="1">
      <c r="D50" s="141"/>
      <c r="G50" s="64"/>
      <c r="H50" s="64"/>
      <c r="I50" s="64"/>
      <c r="J50" s="64"/>
      <c r="K50" s="64"/>
      <c r="L50" s="64"/>
      <c r="M50" s="64"/>
      <c r="N50" s="64"/>
      <c r="O50" s="64"/>
      <c r="P50" s="64"/>
      <c r="Q50" s="64"/>
      <c r="R50" s="64"/>
      <c r="S50" s="64"/>
      <c r="U50" s="20"/>
      <c r="V50" s="20"/>
      <c r="W50" s="20"/>
      <c r="X50" s="20"/>
      <c r="Y50" s="20"/>
      <c r="Z50" s="20"/>
      <c r="AA50" s="20"/>
      <c r="AB50" s="20"/>
      <c r="AC50" s="20"/>
      <c r="AD50" s="20"/>
      <c r="AE50" s="20"/>
      <c r="AF50" s="20"/>
      <c r="AG50" s="20"/>
    </row>
    <row r="51" spans="1:43" ht="12" customHeight="1" thickBot="1">
      <c r="A51" s="28"/>
      <c r="B51" s="39" t="s">
        <v>433</v>
      </c>
      <c r="C51" s="39"/>
      <c r="D51" s="39"/>
      <c r="G51" s="65">
        <v>0</v>
      </c>
      <c r="H51" s="65">
        <v>0</v>
      </c>
      <c r="I51" s="65">
        <v>0</v>
      </c>
      <c r="J51" s="65">
        <v>0</v>
      </c>
      <c r="K51" s="65">
        <v>1625.87</v>
      </c>
      <c r="L51" s="65">
        <v>0</v>
      </c>
      <c r="M51" s="65">
        <v>0</v>
      </c>
      <c r="N51" s="65">
        <v>0</v>
      </c>
      <c r="O51" s="65">
        <v>0</v>
      </c>
      <c r="P51" s="65">
        <v>0</v>
      </c>
      <c r="Q51" s="65">
        <v>1719.81</v>
      </c>
      <c r="R51" s="65">
        <v>0</v>
      </c>
      <c r="S51" s="65">
        <v>3345.6800000000003</v>
      </c>
      <c r="U51" s="20"/>
      <c r="V51" s="20"/>
      <c r="W51" s="20"/>
      <c r="X51" s="20"/>
      <c r="Y51" s="20"/>
      <c r="Z51" s="20"/>
      <c r="AA51" s="20"/>
      <c r="AB51" s="20"/>
      <c r="AC51" s="20"/>
      <c r="AD51" s="20"/>
      <c r="AE51" s="20"/>
      <c r="AF51" s="20"/>
      <c r="AG51" s="84">
        <v>1</v>
      </c>
      <c r="AK51" s="84">
        <v>0</v>
      </c>
      <c r="AL51" s="47"/>
      <c r="AM51" s="84">
        <v>0</v>
      </c>
      <c r="AN51" s="47"/>
      <c r="AO51" s="84">
        <v>1</v>
      </c>
    </row>
    <row r="52" spans="1:43" ht="12" customHeight="1">
      <c r="A52" s="28"/>
      <c r="B52" s="39"/>
      <c r="C52" s="39"/>
      <c r="D52" s="39"/>
      <c r="G52" s="66"/>
      <c r="H52" s="66"/>
      <c r="I52" s="66"/>
      <c r="J52" s="66"/>
      <c r="K52" s="66"/>
      <c r="L52" s="66"/>
      <c r="M52" s="66"/>
      <c r="N52" s="66"/>
      <c r="O52" s="66"/>
      <c r="P52" s="66"/>
      <c r="Q52" s="66"/>
      <c r="R52" s="66"/>
      <c r="S52" s="66"/>
      <c r="U52" s="20"/>
      <c r="V52" s="20"/>
      <c r="W52" s="20"/>
      <c r="X52" s="20"/>
      <c r="Y52" s="20"/>
      <c r="Z52" s="20"/>
      <c r="AA52" s="20"/>
      <c r="AB52" s="20"/>
      <c r="AC52" s="20"/>
      <c r="AD52" s="20"/>
      <c r="AE52" s="20"/>
      <c r="AF52" s="20"/>
      <c r="AG52" s="20"/>
    </row>
    <row r="53" spans="1:43" s="28" customFormat="1" ht="12" customHeight="1">
      <c r="A53" s="40" t="s">
        <v>22</v>
      </c>
      <c r="B53" s="40" t="s">
        <v>22</v>
      </c>
      <c r="C53" s="40"/>
      <c r="D53" s="40"/>
      <c r="E53" s="36"/>
      <c r="F53" s="36"/>
      <c r="G53" s="37"/>
      <c r="H53" s="37"/>
      <c r="I53" s="37"/>
      <c r="J53" s="37"/>
      <c r="K53" s="37"/>
      <c r="L53" s="37"/>
      <c r="M53" s="37"/>
      <c r="N53" s="37"/>
      <c r="O53" s="37"/>
      <c r="P53" s="37"/>
      <c r="Q53" s="37"/>
      <c r="R53" s="37"/>
      <c r="S53" s="37"/>
      <c r="T53" s="36"/>
      <c r="U53" s="116"/>
      <c r="V53" s="116"/>
      <c r="W53" s="116"/>
      <c r="X53" s="116"/>
      <c r="Y53" s="116"/>
      <c r="Z53" s="116"/>
      <c r="AA53" s="116"/>
      <c r="AB53" s="116"/>
      <c r="AC53" s="116"/>
      <c r="AD53" s="116"/>
      <c r="AE53" s="116"/>
      <c r="AF53" s="116"/>
      <c r="AG53" s="116"/>
      <c r="AH53" s="27"/>
    </row>
    <row r="54" spans="1:43" s="28" customFormat="1" ht="12" customHeight="1">
      <c r="A54" s="27" t="s">
        <v>249</v>
      </c>
      <c r="B54" s="27" t="s">
        <v>251</v>
      </c>
      <c r="C54" s="27"/>
      <c r="D54" s="27"/>
      <c r="E54" s="52"/>
      <c r="F54" s="36"/>
      <c r="G54" s="53">
        <v>0</v>
      </c>
      <c r="H54" s="53">
        <v>0</v>
      </c>
      <c r="I54" s="53">
        <v>0</v>
      </c>
      <c r="J54" s="53">
        <v>0</v>
      </c>
      <c r="K54" s="53">
        <v>0</v>
      </c>
      <c r="L54" s="53">
        <v>0</v>
      </c>
      <c r="M54" s="53">
        <v>0</v>
      </c>
      <c r="N54" s="53">
        <v>0</v>
      </c>
      <c r="O54" s="53">
        <v>0</v>
      </c>
      <c r="P54" s="53">
        <v>0</v>
      </c>
      <c r="Q54" s="53">
        <v>0</v>
      </c>
      <c r="R54" s="53">
        <v>0</v>
      </c>
      <c r="S54" s="53">
        <v>0</v>
      </c>
      <c r="T54" s="36"/>
      <c r="U54" s="116"/>
      <c r="V54" s="116"/>
      <c r="W54" s="116"/>
      <c r="X54" s="116"/>
      <c r="Y54" s="116"/>
      <c r="Z54" s="116"/>
      <c r="AA54" s="116"/>
      <c r="AB54" s="116"/>
      <c r="AC54" s="116"/>
      <c r="AD54" s="116"/>
      <c r="AE54" s="116"/>
      <c r="AF54" s="116"/>
      <c r="AG54" s="116"/>
      <c r="AH54" s="27"/>
    </row>
    <row r="55" spans="1:43" s="28" customFormat="1" ht="12" customHeight="1">
      <c r="A55" s="27" t="s">
        <v>23</v>
      </c>
      <c r="B55" s="27" t="s">
        <v>24</v>
      </c>
      <c r="C55" s="27"/>
      <c r="D55" s="27"/>
      <c r="E55" s="52"/>
      <c r="F55" s="36"/>
      <c r="G55" s="53">
        <v>0</v>
      </c>
      <c r="H55" s="53">
        <v>0</v>
      </c>
      <c r="I55" s="53">
        <v>0</v>
      </c>
      <c r="J55" s="53">
        <v>0</v>
      </c>
      <c r="K55" s="53">
        <v>0</v>
      </c>
      <c r="L55" s="53">
        <v>0</v>
      </c>
      <c r="M55" s="53">
        <v>0</v>
      </c>
      <c r="N55" s="53">
        <v>0</v>
      </c>
      <c r="O55" s="53">
        <v>0</v>
      </c>
      <c r="P55" s="53">
        <v>0</v>
      </c>
      <c r="Q55" s="53">
        <v>0</v>
      </c>
      <c r="R55" s="53">
        <v>0</v>
      </c>
      <c r="S55" s="53">
        <v>0</v>
      </c>
      <c r="T55" s="36"/>
      <c r="U55" s="116"/>
      <c r="V55" s="116"/>
      <c r="W55" s="116"/>
      <c r="X55" s="116"/>
      <c r="Y55" s="116"/>
      <c r="Z55" s="116"/>
      <c r="AA55" s="116"/>
      <c r="AB55" s="116"/>
      <c r="AC55" s="116"/>
      <c r="AD55" s="116"/>
      <c r="AE55" s="116"/>
      <c r="AF55" s="116"/>
      <c r="AG55" s="116"/>
      <c r="AH55" s="27"/>
    </row>
    <row r="56" spans="1:43" s="28" customFormat="1" ht="12" customHeight="1">
      <c r="A56" s="38"/>
      <c r="B56" s="38"/>
      <c r="C56" s="38"/>
      <c r="D56" s="38"/>
      <c r="E56" s="36"/>
      <c r="F56" s="36"/>
      <c r="G56" s="37"/>
      <c r="H56" s="37"/>
      <c r="I56" s="37"/>
      <c r="J56" s="37"/>
      <c r="K56" s="37"/>
      <c r="L56" s="37"/>
      <c r="M56" s="37"/>
      <c r="N56" s="37"/>
      <c r="O56" s="37"/>
      <c r="P56" s="37"/>
      <c r="Q56" s="37"/>
      <c r="R56" s="37"/>
      <c r="S56" s="37"/>
      <c r="T56" s="36"/>
      <c r="U56" s="37"/>
      <c r="V56" s="37"/>
      <c r="W56" s="37"/>
      <c r="X56" s="37"/>
      <c r="Y56" s="37"/>
      <c r="Z56" s="37"/>
      <c r="AA56" s="37"/>
      <c r="AB56" s="37"/>
      <c r="AC56" s="37"/>
      <c r="AD56" s="37"/>
      <c r="AE56" s="37"/>
      <c r="AF56" s="37"/>
      <c r="AG56" s="37"/>
      <c r="AH56" s="27"/>
      <c r="AL56" s="30"/>
      <c r="AM56" s="30"/>
      <c r="AN56" s="27"/>
      <c r="AO56" s="27"/>
      <c r="AP56" s="101"/>
      <c r="AQ56" s="27"/>
    </row>
    <row r="57" spans="1:43" s="28" customFormat="1" ht="12" customHeight="1">
      <c r="B57" s="39" t="s">
        <v>25</v>
      </c>
      <c r="C57" s="39"/>
      <c r="D57" s="39"/>
      <c r="E57" s="36"/>
      <c r="F57" s="36"/>
      <c r="G57" s="65">
        <v>0</v>
      </c>
      <c r="H57" s="65">
        <v>0</v>
      </c>
      <c r="I57" s="65">
        <v>0</v>
      </c>
      <c r="J57" s="65">
        <v>0</v>
      </c>
      <c r="K57" s="65">
        <v>0</v>
      </c>
      <c r="L57" s="65">
        <v>0</v>
      </c>
      <c r="M57" s="65">
        <v>0</v>
      </c>
      <c r="N57" s="65">
        <v>0</v>
      </c>
      <c r="O57" s="65">
        <v>0</v>
      </c>
      <c r="P57" s="65">
        <v>0</v>
      </c>
      <c r="Q57" s="65">
        <v>0</v>
      </c>
      <c r="R57" s="65">
        <v>0</v>
      </c>
      <c r="S57" s="65">
        <v>0</v>
      </c>
      <c r="T57" s="36"/>
      <c r="U57" s="37"/>
      <c r="V57" s="37"/>
      <c r="W57" s="37"/>
      <c r="X57" s="37"/>
      <c r="Y57" s="37"/>
      <c r="Z57" s="37"/>
      <c r="AA57" s="37"/>
      <c r="AB57" s="37"/>
      <c r="AC57" s="37"/>
      <c r="AD57" s="37"/>
      <c r="AE57" s="37"/>
      <c r="AF57" s="37"/>
      <c r="AG57" s="37"/>
      <c r="AH57" s="27"/>
      <c r="AL57" s="27"/>
      <c r="AM57" s="27"/>
      <c r="AN57" s="102"/>
      <c r="AO57" s="102"/>
      <c r="AP57" s="88"/>
      <c r="AQ57" s="27"/>
    </row>
    <row r="58" spans="1:43" ht="12" customHeight="1" thickBot="1">
      <c r="A58" s="28"/>
      <c r="B58" s="39"/>
      <c r="C58" s="39"/>
      <c r="D58" s="39"/>
      <c r="G58" s="64"/>
      <c r="H58" s="64"/>
      <c r="I58" s="64"/>
      <c r="J58" s="64"/>
      <c r="K58" s="64"/>
      <c r="L58" s="64"/>
      <c r="M58" s="64"/>
      <c r="N58" s="64"/>
      <c r="O58" s="64"/>
      <c r="P58" s="64"/>
      <c r="Q58" s="64"/>
      <c r="R58" s="64"/>
      <c r="S58" s="64"/>
      <c r="AP58" s="101"/>
    </row>
    <row r="59" spans="1:43" ht="12" customHeight="1" thickBot="1">
      <c r="A59" s="30"/>
      <c r="B59" s="56" t="s">
        <v>26</v>
      </c>
      <c r="C59" s="56"/>
      <c r="D59" s="56"/>
      <c r="G59" s="70">
        <v>11515.39</v>
      </c>
      <c r="H59" s="70">
        <v>11228.689999999999</v>
      </c>
      <c r="I59" s="70">
        <v>11341.95</v>
      </c>
      <c r="J59" s="70">
        <v>11319.55</v>
      </c>
      <c r="K59" s="70">
        <v>15153.410000000002</v>
      </c>
      <c r="L59" s="70">
        <v>11241.11</v>
      </c>
      <c r="M59" s="70">
        <v>11202.91</v>
      </c>
      <c r="N59" s="70">
        <v>12086.62</v>
      </c>
      <c r="O59" s="70">
        <v>11654.11</v>
      </c>
      <c r="P59" s="70">
        <v>11716.84</v>
      </c>
      <c r="Q59" s="70">
        <v>14649.929999999998</v>
      </c>
      <c r="R59" s="70">
        <v>11657.3</v>
      </c>
      <c r="S59" s="70">
        <v>144767.81</v>
      </c>
      <c r="AG59" s="168">
        <v>542.4460280461858</v>
      </c>
      <c r="AK59" s="84">
        <v>500.19502511546148</v>
      </c>
      <c r="AL59" s="47"/>
      <c r="AM59" s="84">
        <v>41.251002930724283</v>
      </c>
      <c r="AN59" s="47"/>
      <c r="AO59" s="84">
        <v>1</v>
      </c>
      <c r="AP59" s="66"/>
      <c r="AQ59" s="84">
        <v>542.4460280461858</v>
      </c>
    </row>
    <row r="60" spans="1:43">
      <c r="A60" s="30"/>
      <c r="B60" s="30"/>
      <c r="C60" s="30"/>
      <c r="D60" s="30"/>
      <c r="G60" s="95">
        <v>11515.39</v>
      </c>
      <c r="H60" s="95">
        <v>11228.689999999999</v>
      </c>
      <c r="I60" s="95">
        <v>11341.95</v>
      </c>
      <c r="J60" s="95">
        <v>11319.55</v>
      </c>
      <c r="K60" s="95">
        <v>15153.409999999998</v>
      </c>
      <c r="L60" s="95">
        <v>11241.11</v>
      </c>
      <c r="M60" s="95">
        <v>11202.91</v>
      </c>
      <c r="N60" s="95">
        <v>12086.62</v>
      </c>
      <c r="O60" s="95">
        <v>11654.11</v>
      </c>
      <c r="P60" s="95">
        <v>11716.84</v>
      </c>
      <c r="Q60" s="95">
        <v>14649.930000000002</v>
      </c>
      <c r="R60" s="95">
        <v>11657.3</v>
      </c>
      <c r="S60" s="95">
        <v>144767.81</v>
      </c>
    </row>
    <row r="61" spans="1:43">
      <c r="G61" s="95">
        <v>0</v>
      </c>
      <c r="H61" s="95">
        <v>0</v>
      </c>
      <c r="I61" s="95">
        <v>0</v>
      </c>
      <c r="J61" s="95">
        <v>0</v>
      </c>
      <c r="K61" s="95">
        <v>0</v>
      </c>
      <c r="L61" s="95">
        <v>0</v>
      </c>
      <c r="M61" s="95">
        <v>0</v>
      </c>
      <c r="N61" s="95">
        <v>0</v>
      </c>
      <c r="O61" s="95">
        <v>0</v>
      </c>
      <c r="P61" s="95">
        <v>0</v>
      </c>
      <c r="Q61" s="95">
        <v>0</v>
      </c>
      <c r="R61" s="95">
        <v>0</v>
      </c>
      <c r="S61" s="95">
        <v>0</v>
      </c>
    </row>
    <row r="62" spans="1:43" ht="15">
      <c r="G62" s="95">
        <v>0</v>
      </c>
      <c r="S62" s="91">
        <v>0</v>
      </c>
    </row>
    <row r="64" spans="1:43">
      <c r="G64" s="139">
        <v>7.9543857159958417E-2</v>
      </c>
      <c r="H64" s="139">
        <v>7.7563444525409336E-2</v>
      </c>
      <c r="I64" s="139">
        <v>7.8345800768831145E-2</v>
      </c>
      <c r="J64" s="139">
        <v>7.8191070238611743E-2</v>
      </c>
      <c r="K64" s="139">
        <v>0.10467389124695609</v>
      </c>
      <c r="L64" s="139">
        <v>7.7649237078325634E-2</v>
      </c>
      <c r="M64" s="139">
        <v>7.7385366263397926E-2</v>
      </c>
      <c r="N64" s="139">
        <v>8.3489692908941579E-2</v>
      </c>
      <c r="O64" s="139">
        <v>8.0502081229245653E-2</v>
      </c>
      <c r="P64" s="139">
        <v>8.0935395789989498E-2</v>
      </c>
      <c r="Q64" s="139">
        <v>0.10119604627575701</v>
      </c>
      <c r="R64" s="139">
        <v>8.0524116514575986E-2</v>
      </c>
      <c r="S64" s="139">
        <v>1</v>
      </c>
      <c r="U64" s="1" t="s">
        <v>499</v>
      </c>
    </row>
    <row r="65" spans="16:16">
      <c r="P65" s="146"/>
    </row>
  </sheetData>
  <mergeCells count="3">
    <mergeCell ref="AJ4:AK4"/>
    <mergeCell ref="AL4:AM4"/>
    <mergeCell ref="AN4:AO4"/>
  </mergeCells>
  <pageMargins left="0.7" right="0.7" top="0.75" bottom="0.75" header="0.3" footer="0.3"/>
  <pageSetup scale="26" fitToHeight="0" orientation="landscape" r:id="rId1"/>
  <headerFooter>
    <oddHeader>&amp;R&amp;F
&amp;A</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79998168889431442"/>
    <pageSetUpPr fitToPage="1"/>
  </sheetPr>
  <dimension ref="A1:AS113"/>
  <sheetViews>
    <sheetView showGridLines="0" topLeftCell="A66" zoomScale="80" zoomScaleNormal="80" zoomScaleSheetLayoutView="40" workbookViewId="0">
      <selection activeCell="D5" sqref="D5"/>
    </sheetView>
  </sheetViews>
  <sheetFormatPr defaultRowHeight="15" outlineLevelCol="1"/>
  <cols>
    <col min="1" max="1" width="19.85546875" customWidth="1"/>
    <col min="2" max="2" width="29.140625" bestFit="1" customWidth="1"/>
    <col min="3" max="3" width="12.140625" bestFit="1" customWidth="1"/>
    <col min="4" max="7" width="17.140625" customWidth="1"/>
    <col min="8" max="8" width="2" customWidth="1"/>
    <col min="9" max="20" width="14" customWidth="1" outlineLevel="1"/>
    <col min="21" max="21" width="14" bestFit="1" customWidth="1"/>
    <col min="22" max="22" width="2" customWidth="1"/>
    <col min="23" max="34" width="9.140625" customWidth="1" outlineLevel="1"/>
    <col min="35" max="35" width="16.42578125" bestFit="1" customWidth="1"/>
    <col min="41" max="41" width="11.5703125" bestFit="1" customWidth="1"/>
  </cols>
  <sheetData>
    <row r="1" spans="1:43" ht="12" customHeight="1">
      <c r="A1" s="1" t="s">
        <v>253</v>
      </c>
      <c r="B1" s="2"/>
      <c r="C1" s="3"/>
      <c r="D1" s="3"/>
      <c r="E1" s="3"/>
      <c r="F1" s="3"/>
      <c r="G1" s="3"/>
      <c r="H1" s="2"/>
      <c r="I1" s="2"/>
      <c r="J1" s="2"/>
      <c r="K1" s="2"/>
      <c r="L1" s="2"/>
      <c r="M1" s="2"/>
      <c r="N1" s="2"/>
      <c r="O1" s="2"/>
      <c r="P1" s="2"/>
      <c r="Q1" s="2"/>
      <c r="R1" s="2"/>
      <c r="S1" s="2"/>
      <c r="T1" s="2"/>
      <c r="U1" s="2"/>
      <c r="V1" s="2"/>
    </row>
    <row r="2" spans="1:43" ht="12" customHeight="1">
      <c r="A2" s="1" t="s">
        <v>272</v>
      </c>
      <c r="B2" s="2"/>
      <c r="C2" s="3"/>
      <c r="D2" s="3"/>
      <c r="E2" s="3"/>
      <c r="F2" s="3"/>
      <c r="G2" s="3"/>
      <c r="H2" s="2"/>
      <c r="I2" s="2"/>
      <c r="J2" s="2"/>
      <c r="K2" s="2"/>
      <c r="L2" s="2"/>
      <c r="M2" s="2"/>
      <c r="N2" s="2"/>
      <c r="O2" s="2"/>
      <c r="P2" s="2"/>
      <c r="Q2" s="2"/>
      <c r="R2" s="2"/>
      <c r="S2" s="2"/>
      <c r="T2" s="2"/>
      <c r="U2" s="2"/>
      <c r="V2" s="2"/>
    </row>
    <row r="3" spans="1:43" ht="12" customHeight="1">
      <c r="A3" s="4" t="s">
        <v>546</v>
      </c>
      <c r="B3" s="2"/>
      <c r="C3" s="3"/>
      <c r="D3" s="3"/>
      <c r="E3" s="3"/>
      <c r="F3" s="3"/>
      <c r="G3" s="3"/>
      <c r="H3" s="2"/>
      <c r="I3" s="2"/>
      <c r="J3" s="2"/>
      <c r="K3" s="2"/>
      <c r="L3" s="2"/>
      <c r="M3" s="2"/>
      <c r="N3" s="2"/>
      <c r="O3" s="2"/>
      <c r="P3" s="2"/>
      <c r="Q3" s="2"/>
      <c r="R3" s="2"/>
      <c r="S3" s="2"/>
      <c r="T3" s="2"/>
      <c r="U3" s="2"/>
      <c r="V3" s="2"/>
    </row>
    <row r="4" spans="1:43">
      <c r="A4" s="2"/>
      <c r="B4" s="5"/>
      <c r="C4" s="241">
        <v>44562</v>
      </c>
      <c r="D4" s="241">
        <v>44866</v>
      </c>
      <c r="E4" s="241">
        <v>44927</v>
      </c>
      <c r="F4" s="223">
        <v>45078</v>
      </c>
      <c r="G4" s="222">
        <v>45292</v>
      </c>
      <c r="H4" s="2"/>
      <c r="I4" s="208" t="s">
        <v>534</v>
      </c>
      <c r="J4" s="208" t="s">
        <v>535</v>
      </c>
      <c r="K4" s="208" t="s">
        <v>536</v>
      </c>
      <c r="L4" s="208" t="s">
        <v>537</v>
      </c>
      <c r="M4" s="208" t="s">
        <v>538</v>
      </c>
      <c r="N4" s="208" t="s">
        <v>539</v>
      </c>
      <c r="O4" s="208" t="s">
        <v>540</v>
      </c>
      <c r="P4" s="63" t="s">
        <v>541</v>
      </c>
      <c r="Q4" s="63" t="s">
        <v>542</v>
      </c>
      <c r="R4" s="63" t="s">
        <v>543</v>
      </c>
      <c r="S4" s="63" t="s">
        <v>544</v>
      </c>
      <c r="T4" s="63" t="s">
        <v>430</v>
      </c>
      <c r="U4" s="211" t="s">
        <v>0</v>
      </c>
      <c r="V4" s="2"/>
      <c r="W4" s="214" t="s">
        <v>534</v>
      </c>
      <c r="X4" s="214" t="s">
        <v>535</v>
      </c>
      <c r="Y4" s="214" t="s">
        <v>536</v>
      </c>
      <c r="Z4" s="214" t="s">
        <v>537</v>
      </c>
      <c r="AA4" s="214" t="s">
        <v>538</v>
      </c>
      <c r="AB4" s="214" t="s">
        <v>539</v>
      </c>
      <c r="AC4" s="214" t="s">
        <v>540</v>
      </c>
      <c r="AD4" s="217" t="s">
        <v>541</v>
      </c>
      <c r="AE4" s="217" t="s">
        <v>542</v>
      </c>
      <c r="AF4" s="217" t="s">
        <v>543</v>
      </c>
      <c r="AG4" s="217" t="s">
        <v>544</v>
      </c>
      <c r="AH4" s="217" t="s">
        <v>430</v>
      </c>
      <c r="AI4" s="219" t="s">
        <v>417</v>
      </c>
      <c r="AL4" s="250" t="s">
        <v>509</v>
      </c>
      <c r="AM4" s="251"/>
      <c r="AN4" s="250" t="s">
        <v>510</v>
      </c>
      <c r="AO4" s="251"/>
      <c r="AP4" s="250" t="s">
        <v>511</v>
      </c>
      <c r="AQ4" s="251"/>
    </row>
    <row r="5" spans="1:43" ht="24" customHeight="1">
      <c r="A5" s="6" t="s">
        <v>1</v>
      </c>
      <c r="B5" s="5" t="s">
        <v>2</v>
      </c>
      <c r="C5" s="236" t="s">
        <v>504</v>
      </c>
      <c r="D5" s="236" t="s">
        <v>497</v>
      </c>
      <c r="E5" s="236" t="s">
        <v>504</v>
      </c>
      <c r="F5" s="210" t="s">
        <v>505</v>
      </c>
      <c r="G5" s="213" t="s">
        <v>504</v>
      </c>
      <c r="H5" s="5"/>
      <c r="I5" s="208" t="s">
        <v>3</v>
      </c>
      <c r="J5" s="208" t="s">
        <v>3</v>
      </c>
      <c r="K5" s="208" t="s">
        <v>3</v>
      </c>
      <c r="L5" s="208" t="s">
        <v>3</v>
      </c>
      <c r="M5" s="208" t="s">
        <v>3</v>
      </c>
      <c r="N5" s="208" t="s">
        <v>3</v>
      </c>
      <c r="O5" s="208" t="s">
        <v>3</v>
      </c>
      <c r="P5" s="63" t="s">
        <v>3</v>
      </c>
      <c r="Q5" s="63" t="s">
        <v>3</v>
      </c>
      <c r="R5" s="63" t="s">
        <v>3</v>
      </c>
      <c r="S5" s="63" t="s">
        <v>3</v>
      </c>
      <c r="T5" s="63" t="s">
        <v>3</v>
      </c>
      <c r="U5" s="211" t="s">
        <v>3</v>
      </c>
      <c r="V5" s="5"/>
      <c r="W5" s="215" t="s">
        <v>4</v>
      </c>
      <c r="X5" s="215" t="s">
        <v>4</v>
      </c>
      <c r="Y5" s="215" t="s">
        <v>4</v>
      </c>
      <c r="Z5" s="215" t="s">
        <v>4</v>
      </c>
      <c r="AA5" s="215" t="s">
        <v>4</v>
      </c>
      <c r="AB5" s="215" t="s">
        <v>4</v>
      </c>
      <c r="AC5" s="215" t="s">
        <v>4</v>
      </c>
      <c r="AD5" s="218" t="s">
        <v>4</v>
      </c>
      <c r="AE5" s="218" t="s">
        <v>4</v>
      </c>
      <c r="AF5" s="218" t="s">
        <v>4</v>
      </c>
      <c r="AG5" s="218" t="s">
        <v>4</v>
      </c>
      <c r="AH5" s="218" t="s">
        <v>4</v>
      </c>
      <c r="AI5" s="216" t="s">
        <v>4</v>
      </c>
      <c r="AL5" s="175" t="s">
        <v>512</v>
      </c>
      <c r="AM5" s="176" t="s">
        <v>513</v>
      </c>
      <c r="AN5" s="175" t="s">
        <v>512</v>
      </c>
      <c r="AO5" s="176" t="s">
        <v>513</v>
      </c>
      <c r="AP5" s="175" t="s">
        <v>512</v>
      </c>
      <c r="AQ5" s="176" t="s">
        <v>513</v>
      </c>
    </row>
    <row r="6" spans="1:43" ht="12" customHeight="1">
      <c r="AL6" s="27"/>
      <c r="AM6" s="27"/>
      <c r="AN6" s="27"/>
      <c r="AO6" s="27"/>
      <c r="AP6" s="27"/>
      <c r="AQ6" s="27"/>
    </row>
    <row r="7" spans="1:43" s="2" customFormat="1" ht="12" customHeight="1">
      <c r="C7" s="3"/>
      <c r="D7" s="3"/>
      <c r="E7" s="3"/>
      <c r="F7" s="3"/>
      <c r="G7" s="3"/>
      <c r="W7"/>
      <c r="X7"/>
      <c r="Y7"/>
      <c r="Z7"/>
      <c r="AA7"/>
      <c r="AB7"/>
      <c r="AC7"/>
      <c r="AD7"/>
      <c r="AE7"/>
      <c r="AF7"/>
      <c r="AG7"/>
      <c r="AH7"/>
      <c r="AI7"/>
      <c r="AL7" s="47"/>
      <c r="AM7" s="47"/>
      <c r="AN7" s="47"/>
      <c r="AO7" s="47"/>
      <c r="AP7" s="47"/>
      <c r="AQ7" s="47"/>
    </row>
    <row r="8" spans="1:43" s="2" customFormat="1" ht="12" customHeight="1">
      <c r="A8" s="7"/>
      <c r="B8" s="7"/>
      <c r="C8" s="3"/>
      <c r="D8" s="3"/>
      <c r="E8" s="3"/>
      <c r="F8" s="3"/>
      <c r="G8" s="3"/>
      <c r="H8" s="8"/>
      <c r="V8" s="8"/>
      <c r="W8"/>
      <c r="X8"/>
      <c r="Y8"/>
      <c r="Z8"/>
      <c r="AA8"/>
      <c r="AB8"/>
      <c r="AC8"/>
      <c r="AD8"/>
      <c r="AE8"/>
      <c r="AF8"/>
      <c r="AG8"/>
      <c r="AH8"/>
      <c r="AI8"/>
      <c r="AL8" s="47"/>
      <c r="AM8" s="47"/>
      <c r="AN8" s="47"/>
      <c r="AO8" s="47"/>
      <c r="AP8" s="47"/>
      <c r="AQ8" s="47"/>
    </row>
    <row r="9" spans="1:43" s="2" customFormat="1" ht="12" customHeight="1">
      <c r="A9" s="9" t="s">
        <v>5</v>
      </c>
      <c r="B9" s="9" t="s">
        <v>5</v>
      </c>
      <c r="C9" s="3"/>
      <c r="D9" s="3"/>
      <c r="E9" s="3"/>
      <c r="F9" s="3"/>
      <c r="G9" s="3"/>
      <c r="H9" s="8"/>
      <c r="V9" s="8"/>
      <c r="W9"/>
      <c r="X9"/>
      <c r="Y9"/>
      <c r="Z9"/>
      <c r="AA9"/>
      <c r="AB9"/>
      <c r="AC9"/>
      <c r="AD9"/>
      <c r="AE9"/>
      <c r="AF9"/>
      <c r="AG9"/>
      <c r="AH9"/>
      <c r="AI9"/>
      <c r="AL9" s="47"/>
      <c r="AM9" s="47"/>
      <c r="AN9" s="47"/>
      <c r="AO9" s="47"/>
      <c r="AP9" s="47"/>
      <c r="AQ9" s="47"/>
    </row>
    <row r="10" spans="1:43" s="2" customFormat="1" ht="12" customHeight="1">
      <c r="A10" s="9"/>
      <c r="B10" s="9"/>
      <c r="C10" s="3"/>
      <c r="D10" s="3"/>
      <c r="E10" s="3"/>
      <c r="F10" s="3"/>
      <c r="G10" s="3"/>
      <c r="H10" s="8"/>
      <c r="V10" s="8"/>
      <c r="W10"/>
      <c r="X10"/>
      <c r="Y10"/>
      <c r="Z10"/>
      <c r="AA10"/>
      <c r="AB10"/>
      <c r="AC10"/>
      <c r="AD10"/>
      <c r="AE10"/>
      <c r="AF10"/>
      <c r="AG10"/>
      <c r="AH10"/>
      <c r="AI10"/>
      <c r="AL10" s="47"/>
      <c r="AM10" s="47"/>
      <c r="AN10" s="47"/>
      <c r="AO10" s="47"/>
      <c r="AP10" s="47"/>
      <c r="AQ10" s="47"/>
    </row>
    <row r="11" spans="1:43" s="2" customFormat="1" ht="12" customHeight="1">
      <c r="A11" s="10" t="s">
        <v>6</v>
      </c>
      <c r="B11" s="10" t="s">
        <v>6</v>
      </c>
      <c r="C11" s="11"/>
      <c r="D11" s="11"/>
      <c r="E11" s="11"/>
      <c r="F11" s="11"/>
      <c r="G11" s="11"/>
      <c r="H11" s="11"/>
      <c r="I11" s="13"/>
      <c r="J11" s="13"/>
      <c r="K11" s="13"/>
      <c r="L11" s="13"/>
      <c r="M11" s="13"/>
      <c r="N11" s="13"/>
      <c r="O11" s="13"/>
      <c r="P11" s="13"/>
      <c r="Q11" s="13"/>
      <c r="R11" s="13"/>
      <c r="S11" s="13"/>
      <c r="T11" s="13"/>
      <c r="U11" s="13"/>
      <c r="V11" s="11"/>
      <c r="W11"/>
      <c r="X11"/>
      <c r="Y11"/>
      <c r="Z11"/>
      <c r="AA11"/>
      <c r="AB11"/>
      <c r="AC11"/>
      <c r="AD11"/>
      <c r="AE11"/>
      <c r="AF11"/>
      <c r="AG11"/>
      <c r="AH11"/>
      <c r="AI11"/>
      <c r="AK11" s="97"/>
      <c r="AL11" s="47"/>
      <c r="AM11" s="47"/>
      <c r="AN11" s="47"/>
      <c r="AO11" s="47"/>
      <c r="AP11" s="47"/>
      <c r="AQ11" s="47"/>
    </row>
    <row r="12" spans="1:43" s="28" customFormat="1" ht="12" customHeight="1">
      <c r="A12" s="27" t="s">
        <v>62</v>
      </c>
      <c r="B12" s="27" t="s">
        <v>37</v>
      </c>
      <c r="C12" s="36">
        <v>10.597526999999999</v>
      </c>
      <c r="D12" s="36">
        <v>11.352599999999999</v>
      </c>
      <c r="E12" s="36">
        <v>11.55</v>
      </c>
      <c r="F12" s="36">
        <v>12.26</v>
      </c>
      <c r="G12" s="36">
        <v>12.66</v>
      </c>
      <c r="H12" s="36"/>
      <c r="I12" s="12">
        <v>3089.52</v>
      </c>
      <c r="J12" s="12">
        <v>3089.52</v>
      </c>
      <c r="K12" s="12">
        <v>3089.52</v>
      </c>
      <c r="L12" s="12">
        <v>3089.52</v>
      </c>
      <c r="M12" s="12">
        <v>3089.52</v>
      </c>
      <c r="N12" s="12">
        <v>3101.78</v>
      </c>
      <c r="O12" s="12">
        <v>3101.78</v>
      </c>
      <c r="P12" s="12">
        <v>3165</v>
      </c>
      <c r="Q12" s="12">
        <v>3152.34</v>
      </c>
      <c r="R12" s="12">
        <v>3165</v>
      </c>
      <c r="S12" s="12">
        <v>3152.34</v>
      </c>
      <c r="T12" s="12">
        <v>3139.68</v>
      </c>
      <c r="U12" s="12">
        <v>37425.519999999997</v>
      </c>
      <c r="V12" s="36"/>
      <c r="W12" s="83">
        <v>252</v>
      </c>
      <c r="X12" s="83">
        <v>252</v>
      </c>
      <c r="Y12" s="83">
        <v>252</v>
      </c>
      <c r="Z12" s="83">
        <v>252</v>
      </c>
      <c r="AA12" s="83">
        <v>252</v>
      </c>
      <c r="AB12" s="83">
        <v>253.00000000000003</v>
      </c>
      <c r="AC12" s="83">
        <v>253.00000000000003</v>
      </c>
      <c r="AD12" s="83">
        <v>250</v>
      </c>
      <c r="AE12" s="83">
        <v>249</v>
      </c>
      <c r="AF12" s="83">
        <v>250</v>
      </c>
      <c r="AG12" s="83">
        <v>249</v>
      </c>
      <c r="AH12" s="83">
        <v>247.99999999999997</v>
      </c>
      <c r="AI12" s="126">
        <v>251</v>
      </c>
      <c r="AK12" s="97"/>
      <c r="AL12" s="47">
        <v>1</v>
      </c>
      <c r="AM12" s="181">
        <v>251</v>
      </c>
      <c r="AN12" s="47"/>
      <c r="AO12" s="47"/>
      <c r="AP12" s="47"/>
      <c r="AQ12" s="47"/>
    </row>
    <row r="13" spans="1:43" s="28" customFormat="1" ht="12" customHeight="1">
      <c r="A13" s="27" t="s">
        <v>64</v>
      </c>
      <c r="B13" s="27" t="s">
        <v>39</v>
      </c>
      <c r="C13" s="36">
        <v>14.053014000000001</v>
      </c>
      <c r="D13" s="36">
        <v>15.047549999999999</v>
      </c>
      <c r="E13" s="36">
        <v>15.3</v>
      </c>
      <c r="F13" s="36">
        <v>16.32</v>
      </c>
      <c r="G13" s="36">
        <v>16.850000000000001</v>
      </c>
      <c r="H13" s="36"/>
      <c r="I13" s="12">
        <v>65736.960000000006</v>
      </c>
      <c r="J13" s="12">
        <v>65867.520000000004</v>
      </c>
      <c r="K13" s="12">
        <v>65912.399999999994</v>
      </c>
      <c r="L13" s="12">
        <v>65945.039999999994</v>
      </c>
      <c r="M13" s="12">
        <v>66079.679999999993</v>
      </c>
      <c r="N13" s="12">
        <v>65932.800000000003</v>
      </c>
      <c r="O13" s="12">
        <v>65949.119999999995</v>
      </c>
      <c r="P13" s="12">
        <v>68528.95</v>
      </c>
      <c r="Q13" s="12">
        <v>68798.55</v>
      </c>
      <c r="R13" s="12">
        <v>68882.8</v>
      </c>
      <c r="S13" s="12">
        <v>69101.850000000006</v>
      </c>
      <c r="T13" s="12">
        <v>69270.350000000006</v>
      </c>
      <c r="U13" s="12">
        <v>806006.02</v>
      </c>
      <c r="V13" s="36"/>
      <c r="W13" s="83">
        <v>4028.0000000000005</v>
      </c>
      <c r="X13" s="83">
        <v>4036</v>
      </c>
      <c r="Y13" s="83">
        <v>4038.7499999999995</v>
      </c>
      <c r="Z13" s="83">
        <v>4040.7499999999995</v>
      </c>
      <c r="AA13" s="83">
        <v>4048.9999999999995</v>
      </c>
      <c r="AB13" s="83">
        <v>4040</v>
      </c>
      <c r="AC13" s="83">
        <v>4040.9999999999995</v>
      </c>
      <c r="AD13" s="83">
        <v>4066.9999999999995</v>
      </c>
      <c r="AE13" s="83">
        <v>4083</v>
      </c>
      <c r="AF13" s="83">
        <v>4088</v>
      </c>
      <c r="AG13" s="83">
        <v>4101</v>
      </c>
      <c r="AH13" s="83">
        <v>4111</v>
      </c>
      <c r="AI13" s="126">
        <v>4060.2916666666665</v>
      </c>
      <c r="AK13" s="97"/>
      <c r="AL13" s="47">
        <v>1</v>
      </c>
      <c r="AM13" s="181">
        <v>4060.2916666666665</v>
      </c>
      <c r="AN13" s="47"/>
      <c r="AO13" s="47"/>
      <c r="AP13" s="47"/>
      <c r="AQ13" s="47"/>
    </row>
    <row r="14" spans="1:43" s="2" customFormat="1" ht="12" customHeight="1">
      <c r="A14" s="27" t="s">
        <v>66</v>
      </c>
      <c r="B14" s="27" t="s">
        <v>41</v>
      </c>
      <c r="C14" s="36">
        <v>3.21</v>
      </c>
      <c r="D14" s="138">
        <v>0</v>
      </c>
      <c r="E14" s="138"/>
      <c r="F14" s="138"/>
      <c r="G14" s="36"/>
      <c r="H14" s="11"/>
      <c r="I14" s="12">
        <v>0</v>
      </c>
      <c r="J14" s="12">
        <v>0</v>
      </c>
      <c r="K14" s="12">
        <v>0</v>
      </c>
      <c r="L14" s="12">
        <v>0</v>
      </c>
      <c r="M14" s="12">
        <v>0</v>
      </c>
      <c r="N14" s="12">
        <v>0</v>
      </c>
      <c r="O14" s="12">
        <v>0</v>
      </c>
      <c r="P14" s="12">
        <v>0</v>
      </c>
      <c r="Q14" s="12">
        <v>0</v>
      </c>
      <c r="R14" s="12">
        <v>0</v>
      </c>
      <c r="S14" s="12">
        <v>0</v>
      </c>
      <c r="T14" s="12">
        <v>0</v>
      </c>
      <c r="U14" s="12">
        <v>0</v>
      </c>
      <c r="V14" s="11"/>
      <c r="W14" s="20"/>
      <c r="X14" s="20"/>
      <c r="Y14" s="20"/>
      <c r="Z14" s="20"/>
      <c r="AA14" s="20"/>
      <c r="AB14" s="20"/>
      <c r="AC14" s="20"/>
      <c r="AD14" s="20"/>
      <c r="AE14" s="20"/>
      <c r="AF14" s="20"/>
      <c r="AG14" s="20"/>
      <c r="AH14" s="20"/>
      <c r="AI14" s="20"/>
      <c r="AK14" s="97"/>
      <c r="AL14" s="47"/>
      <c r="AM14" s="181"/>
      <c r="AN14" s="47"/>
      <c r="AO14" s="47"/>
      <c r="AP14" s="47"/>
      <c r="AQ14" s="47"/>
    </row>
    <row r="15" spans="1:43" s="28" customFormat="1" ht="12" customHeight="1">
      <c r="A15" s="27" t="s">
        <v>76</v>
      </c>
      <c r="B15" s="27" t="s">
        <v>51</v>
      </c>
      <c r="C15" s="36">
        <v>4.42</v>
      </c>
      <c r="D15" s="36">
        <v>4.42</v>
      </c>
      <c r="E15" s="36">
        <v>4.42</v>
      </c>
      <c r="F15" s="36">
        <v>4.42</v>
      </c>
      <c r="G15" s="36">
        <v>4.42</v>
      </c>
      <c r="H15" s="36"/>
      <c r="I15" s="12">
        <v>70.84</v>
      </c>
      <c r="J15" s="12">
        <v>0</v>
      </c>
      <c r="K15" s="12">
        <v>35.5</v>
      </c>
      <c r="L15" s="12">
        <v>15.18</v>
      </c>
      <c r="M15" s="12">
        <v>15.18</v>
      </c>
      <c r="N15" s="12">
        <v>30.36</v>
      </c>
      <c r="O15" s="12">
        <v>20.239999999999998</v>
      </c>
      <c r="P15" s="12">
        <v>20.88</v>
      </c>
      <c r="Q15" s="12">
        <v>15.66</v>
      </c>
      <c r="R15" s="12">
        <v>0</v>
      </c>
      <c r="S15" s="12">
        <v>15.66</v>
      </c>
      <c r="T15" s="12">
        <v>20.88</v>
      </c>
      <c r="U15" s="12">
        <v>260.38</v>
      </c>
      <c r="V15" s="36"/>
      <c r="W15" s="20"/>
      <c r="X15" s="20"/>
      <c r="Y15" s="20"/>
      <c r="Z15" s="20"/>
      <c r="AA15" s="20"/>
      <c r="AB15" s="20"/>
      <c r="AC15" s="20"/>
      <c r="AD15" s="20"/>
      <c r="AE15" s="20"/>
      <c r="AF15" s="20"/>
      <c r="AG15" s="20"/>
      <c r="AH15" s="20"/>
      <c r="AI15" s="20"/>
      <c r="AK15" s="97"/>
      <c r="AL15" s="47"/>
      <c r="AM15" s="47"/>
      <c r="AN15" s="47"/>
      <c r="AO15" s="47"/>
      <c r="AP15" s="47"/>
      <c r="AQ15" s="47"/>
    </row>
    <row r="16" spans="1:43" s="28" customFormat="1" ht="12" customHeight="1">
      <c r="A16" s="27" t="s">
        <v>410</v>
      </c>
      <c r="B16" s="27" t="s">
        <v>481</v>
      </c>
      <c r="C16" s="36">
        <v>3.67</v>
      </c>
      <c r="D16" s="36">
        <v>3.75</v>
      </c>
      <c r="E16" s="36">
        <v>3.5</v>
      </c>
      <c r="F16" s="36">
        <v>3.5</v>
      </c>
      <c r="G16" s="36">
        <v>3.5</v>
      </c>
      <c r="H16" s="36"/>
      <c r="I16" s="12">
        <v>21.2</v>
      </c>
      <c r="J16" s="12">
        <v>21.2</v>
      </c>
      <c r="K16" s="12">
        <v>21.2</v>
      </c>
      <c r="L16" s="12">
        <v>21.2</v>
      </c>
      <c r="M16" s="12">
        <v>21.2</v>
      </c>
      <c r="N16" s="12">
        <v>21.2</v>
      </c>
      <c r="O16" s="12">
        <v>21.2</v>
      </c>
      <c r="P16" s="12">
        <v>22.95</v>
      </c>
      <c r="Q16" s="12">
        <v>22.95</v>
      </c>
      <c r="R16" s="12">
        <v>22.95</v>
      </c>
      <c r="S16" s="12">
        <v>22.95</v>
      </c>
      <c r="T16" s="12">
        <v>22.95</v>
      </c>
      <c r="U16" s="12">
        <v>263.14999999999998</v>
      </c>
      <c r="V16" s="36"/>
      <c r="W16" s="20"/>
      <c r="X16" s="20"/>
      <c r="Y16" s="20"/>
      <c r="Z16" s="20"/>
      <c r="AA16" s="20"/>
      <c r="AB16" s="20"/>
      <c r="AC16" s="20"/>
      <c r="AD16" s="20"/>
      <c r="AE16" s="20"/>
      <c r="AF16" s="20"/>
      <c r="AG16" s="20"/>
      <c r="AH16" s="20"/>
      <c r="AI16" s="20"/>
      <c r="AK16" s="97"/>
      <c r="AL16" s="47"/>
      <c r="AM16" s="47"/>
      <c r="AN16" s="47"/>
      <c r="AO16" s="47"/>
      <c r="AP16" s="47"/>
      <c r="AQ16" s="47"/>
    </row>
    <row r="17" spans="1:45" s="2" customFormat="1" ht="12" customHeight="1">
      <c r="A17" s="27" t="s">
        <v>492</v>
      </c>
      <c r="B17" s="27" t="s">
        <v>493</v>
      </c>
      <c r="C17" s="138"/>
      <c r="D17" s="36"/>
      <c r="E17" s="36"/>
      <c r="F17" s="36"/>
      <c r="G17" s="36"/>
      <c r="H17" s="11"/>
      <c r="I17" s="12">
        <v>675.19</v>
      </c>
      <c r="J17" s="12">
        <v>0</v>
      </c>
      <c r="K17" s="12">
        <v>1352.34</v>
      </c>
      <c r="L17" s="12">
        <v>1015.09</v>
      </c>
      <c r="M17" s="12">
        <v>1017.01</v>
      </c>
      <c r="N17" s="12">
        <v>1015.6</v>
      </c>
      <c r="O17" s="12">
        <v>1015.6</v>
      </c>
      <c r="P17" s="12">
        <v>703.36</v>
      </c>
      <c r="Q17" s="12">
        <v>706.9</v>
      </c>
      <c r="R17" s="12">
        <v>706.29</v>
      </c>
      <c r="S17" s="12">
        <v>709.56</v>
      </c>
      <c r="T17" s="12">
        <v>712.22</v>
      </c>
      <c r="U17" s="143">
        <v>9629.16</v>
      </c>
      <c r="V17" s="11"/>
      <c r="W17" s="20"/>
      <c r="X17" s="20"/>
      <c r="Y17" s="20"/>
      <c r="Z17" s="20"/>
      <c r="AA17" s="20"/>
      <c r="AB17" s="20"/>
      <c r="AC17" s="20"/>
      <c r="AD17" s="20"/>
      <c r="AE17" s="20"/>
      <c r="AF17" s="20"/>
      <c r="AG17" s="20"/>
      <c r="AH17" s="20"/>
      <c r="AI17" s="20"/>
      <c r="AK17" s="97"/>
      <c r="AS17" s="12"/>
    </row>
    <row r="18" spans="1:45" s="28" customFormat="1" ht="12" customHeight="1">
      <c r="A18" s="27" t="s">
        <v>78</v>
      </c>
      <c r="B18" s="27" t="s">
        <v>53</v>
      </c>
      <c r="C18" s="138" t="s">
        <v>498</v>
      </c>
      <c r="D18" s="36"/>
      <c r="E18" s="36"/>
      <c r="F18" s="36"/>
      <c r="G18" s="36"/>
      <c r="H18" s="36"/>
      <c r="I18" s="12">
        <v>0</v>
      </c>
      <c r="J18" s="12">
        <v>0</v>
      </c>
      <c r="K18" s="12">
        <v>0</v>
      </c>
      <c r="L18" s="12">
        <v>0</v>
      </c>
      <c r="M18" s="12">
        <v>0</v>
      </c>
      <c r="N18" s="12">
        <v>0</v>
      </c>
      <c r="O18" s="12">
        <v>0</v>
      </c>
      <c r="P18" s="12">
        <v>0</v>
      </c>
      <c r="Q18" s="12">
        <v>0</v>
      </c>
      <c r="R18" s="12">
        <v>0</v>
      </c>
      <c r="S18" s="12">
        <v>0</v>
      </c>
      <c r="T18" s="12">
        <v>0</v>
      </c>
      <c r="U18" s="143">
        <v>0</v>
      </c>
      <c r="V18" s="36"/>
      <c r="W18" s="20"/>
      <c r="X18" s="20"/>
      <c r="Y18" s="20"/>
      <c r="Z18" s="20"/>
      <c r="AA18" s="20"/>
      <c r="AB18" s="20"/>
      <c r="AC18" s="20"/>
      <c r="AD18" s="20"/>
      <c r="AE18" s="20"/>
      <c r="AF18" s="20"/>
      <c r="AG18" s="20"/>
      <c r="AH18" s="20"/>
      <c r="AI18" s="20"/>
      <c r="AK18" s="97"/>
      <c r="AL18" s="47"/>
      <c r="AM18" s="47"/>
      <c r="AN18" s="47"/>
      <c r="AO18" s="47"/>
      <c r="AP18" s="47"/>
      <c r="AQ18" s="47"/>
    </row>
    <row r="19" spans="1:45" s="2" customFormat="1" ht="12" customHeight="1" thickBot="1">
      <c r="A19" s="14"/>
      <c r="B19" s="14"/>
      <c r="C19" s="11"/>
      <c r="D19" s="11"/>
      <c r="E19" s="11"/>
      <c r="F19" s="11"/>
      <c r="G19" s="36"/>
      <c r="H19" s="11"/>
      <c r="I19" s="12"/>
      <c r="J19" s="12"/>
      <c r="K19" s="12"/>
      <c r="L19" s="12"/>
      <c r="M19" s="12"/>
      <c r="N19" s="12"/>
      <c r="O19" s="12"/>
      <c r="P19" s="12"/>
      <c r="Q19" s="12"/>
      <c r="R19" s="12"/>
      <c r="S19" s="12"/>
      <c r="T19" s="12"/>
      <c r="U19" s="12"/>
      <c r="V19" s="11"/>
      <c r="W19" s="20"/>
      <c r="X19" s="20"/>
      <c r="Y19" s="20"/>
      <c r="Z19" s="20"/>
      <c r="AA19" s="20"/>
      <c r="AB19" s="20"/>
      <c r="AC19" s="20"/>
      <c r="AD19" s="20"/>
      <c r="AE19" s="20"/>
      <c r="AF19" s="20"/>
      <c r="AG19" s="20"/>
      <c r="AH19" s="20"/>
      <c r="AI19" s="20"/>
      <c r="AK19" s="97"/>
      <c r="AL19" s="47"/>
    </row>
    <row r="20" spans="1:45" s="2" customFormat="1" ht="12" customHeight="1" thickBot="1">
      <c r="A20" s="7"/>
      <c r="B20" s="15" t="s">
        <v>7</v>
      </c>
      <c r="C20" s="11"/>
      <c r="D20" s="11"/>
      <c r="E20" s="11"/>
      <c r="F20" s="11"/>
      <c r="G20" s="36"/>
      <c r="H20" s="11"/>
      <c r="I20" s="67">
        <v>69593.710000000006</v>
      </c>
      <c r="J20" s="67">
        <v>68978.240000000005</v>
      </c>
      <c r="K20" s="67">
        <v>70410.959999999992</v>
      </c>
      <c r="L20" s="67">
        <v>70086.029999999984</v>
      </c>
      <c r="M20" s="67">
        <v>70222.589999999982</v>
      </c>
      <c r="N20" s="67">
        <v>70101.740000000005</v>
      </c>
      <c r="O20" s="67">
        <v>70107.94</v>
      </c>
      <c r="P20" s="67">
        <v>72441.14</v>
      </c>
      <c r="Q20" s="67">
        <v>72696.399999999994</v>
      </c>
      <c r="R20" s="67">
        <v>72777.039999999994</v>
      </c>
      <c r="S20" s="67">
        <v>73002.36</v>
      </c>
      <c r="T20" s="67">
        <v>73166.080000000002</v>
      </c>
      <c r="U20" s="67">
        <v>853584.2300000001</v>
      </c>
      <c r="V20" s="11"/>
      <c r="W20" s="124"/>
      <c r="X20" s="124"/>
      <c r="Y20" s="124"/>
      <c r="Z20" s="124"/>
      <c r="AA20" s="124"/>
      <c r="AB20" s="124"/>
      <c r="AC20" s="124"/>
      <c r="AD20" s="124"/>
      <c r="AE20" s="124"/>
      <c r="AF20" s="124"/>
      <c r="AG20" s="124"/>
      <c r="AH20" s="124"/>
      <c r="AI20" s="77">
        <v>4311.2916666666661</v>
      </c>
      <c r="AK20" s="97"/>
      <c r="AM20" s="84">
        <v>4311.2916666666661</v>
      </c>
      <c r="AN20" s="47"/>
      <c r="AO20" s="84">
        <v>0</v>
      </c>
      <c r="AP20" s="47"/>
      <c r="AQ20" s="84">
        <v>0</v>
      </c>
    </row>
    <row r="21" spans="1:45" s="2" customFormat="1" ht="12" customHeight="1">
      <c r="A21" s="9"/>
      <c r="B21" s="17"/>
      <c r="C21" s="11"/>
      <c r="D21" s="11"/>
      <c r="E21" s="11"/>
      <c r="F21" s="11"/>
      <c r="G21" s="36"/>
      <c r="H21" s="11"/>
      <c r="I21" s="13"/>
      <c r="J21" s="13"/>
      <c r="K21" s="13"/>
      <c r="L21" s="13"/>
      <c r="M21" s="13"/>
      <c r="N21" s="13"/>
      <c r="O21" s="13"/>
      <c r="P21" s="13"/>
      <c r="Q21" s="13"/>
      <c r="R21" s="13"/>
      <c r="S21" s="13"/>
      <c r="T21" s="13"/>
      <c r="U21" s="13"/>
      <c r="V21" s="11"/>
      <c r="W21" s="20"/>
      <c r="X21" s="20"/>
      <c r="Y21" s="20"/>
      <c r="Z21" s="20"/>
      <c r="AA21" s="20"/>
      <c r="AB21" s="20"/>
      <c r="AC21" s="20"/>
      <c r="AD21" s="20"/>
      <c r="AE21" s="20"/>
      <c r="AF21" s="20"/>
      <c r="AG21" s="20"/>
      <c r="AH21" s="20"/>
      <c r="AI21" s="20"/>
      <c r="AK21" s="97"/>
    </row>
    <row r="22" spans="1:45" s="2" customFormat="1" ht="12" customHeight="1">
      <c r="A22" s="10" t="s">
        <v>8</v>
      </c>
      <c r="B22" s="10" t="s">
        <v>8</v>
      </c>
      <c r="C22" s="11"/>
      <c r="D22" s="11"/>
      <c r="E22" s="11"/>
      <c r="F22" s="11"/>
      <c r="G22" s="36"/>
      <c r="H22" s="11"/>
      <c r="I22" s="13"/>
      <c r="J22" s="13"/>
      <c r="K22" s="13"/>
      <c r="L22" s="13"/>
      <c r="M22" s="13"/>
      <c r="N22" s="13"/>
      <c r="O22" s="13"/>
      <c r="P22" s="13"/>
      <c r="Q22" s="13"/>
      <c r="R22" s="13"/>
      <c r="S22" s="13"/>
      <c r="T22" s="13"/>
      <c r="U22" s="13"/>
      <c r="V22" s="11"/>
      <c r="W22" s="20"/>
      <c r="X22" s="20"/>
      <c r="Y22" s="20"/>
      <c r="Z22" s="20"/>
      <c r="AA22" s="20"/>
      <c r="AB22" s="20"/>
      <c r="AC22" s="20"/>
      <c r="AD22" s="20"/>
      <c r="AE22" s="20"/>
      <c r="AF22" s="20"/>
      <c r="AG22" s="20"/>
      <c r="AH22" s="20"/>
      <c r="AI22" s="20"/>
      <c r="AK22" s="97"/>
    </row>
    <row r="23" spans="1:45" s="2" customFormat="1" ht="12" customHeight="1">
      <c r="A23" s="19"/>
      <c r="B23" s="20"/>
      <c r="C23" s="11"/>
      <c r="D23" s="11"/>
      <c r="E23" s="11"/>
      <c r="F23" s="11"/>
      <c r="G23" s="36"/>
      <c r="H23" s="11"/>
      <c r="I23" s="12"/>
      <c r="J23" s="12"/>
      <c r="K23" s="12"/>
      <c r="L23" s="12"/>
      <c r="M23" s="12"/>
      <c r="N23" s="12"/>
      <c r="O23" s="12"/>
      <c r="P23" s="12"/>
      <c r="Q23" s="12"/>
      <c r="R23" s="12"/>
      <c r="S23" s="12"/>
      <c r="T23" s="12"/>
      <c r="U23" s="12"/>
      <c r="V23" s="11"/>
      <c r="W23" s="20"/>
      <c r="X23" s="20"/>
      <c r="Y23" s="20"/>
      <c r="Z23" s="20"/>
      <c r="AA23" s="20"/>
      <c r="AB23" s="20"/>
      <c r="AC23" s="20"/>
      <c r="AD23" s="20"/>
      <c r="AE23" s="20"/>
      <c r="AF23" s="20"/>
      <c r="AG23" s="20"/>
      <c r="AH23" s="20"/>
      <c r="AI23" s="20"/>
      <c r="AK23" s="97"/>
    </row>
    <row r="24" spans="1:45" s="2" customFormat="1" ht="12" customHeight="1">
      <c r="A24" s="7"/>
      <c r="B24" s="15" t="s">
        <v>9</v>
      </c>
      <c r="C24" s="11"/>
      <c r="D24" s="11"/>
      <c r="E24" s="11"/>
      <c r="F24" s="11"/>
      <c r="G24" s="36"/>
      <c r="H24" s="11"/>
      <c r="I24" s="16">
        <v>0</v>
      </c>
      <c r="J24" s="16">
        <v>0</v>
      </c>
      <c r="K24" s="16">
        <v>0</v>
      </c>
      <c r="L24" s="16">
        <v>0</v>
      </c>
      <c r="M24" s="16">
        <v>0</v>
      </c>
      <c r="N24" s="16">
        <v>0</v>
      </c>
      <c r="O24" s="16">
        <v>0</v>
      </c>
      <c r="P24" s="16">
        <v>0</v>
      </c>
      <c r="Q24" s="16">
        <v>0</v>
      </c>
      <c r="R24" s="16">
        <v>0</v>
      </c>
      <c r="S24" s="16">
        <v>0</v>
      </c>
      <c r="T24" s="16">
        <v>0</v>
      </c>
      <c r="U24" s="16">
        <v>0</v>
      </c>
      <c r="V24" s="11"/>
      <c r="AK24" s="97"/>
    </row>
    <row r="25" spans="1:45" s="2" customFormat="1" ht="12" customHeight="1">
      <c r="A25" s="7"/>
      <c r="B25" s="15"/>
      <c r="C25" s="11"/>
      <c r="D25" s="11"/>
      <c r="E25" s="11"/>
      <c r="F25" s="11"/>
      <c r="G25" s="36"/>
      <c r="H25" s="11"/>
      <c r="I25" s="13"/>
      <c r="J25" s="13"/>
      <c r="K25" s="13"/>
      <c r="L25" s="13"/>
      <c r="M25" s="13"/>
      <c r="N25" s="13"/>
      <c r="O25" s="13"/>
      <c r="P25" s="13"/>
      <c r="Q25" s="13"/>
      <c r="R25" s="13"/>
      <c r="S25" s="13"/>
      <c r="T25" s="13"/>
      <c r="U25" s="13"/>
      <c r="V25" s="11"/>
      <c r="W25" s="20"/>
      <c r="X25" s="20"/>
      <c r="Y25" s="20"/>
      <c r="Z25" s="20"/>
      <c r="AA25" s="20"/>
      <c r="AB25" s="20"/>
      <c r="AC25" s="20"/>
      <c r="AD25" s="20"/>
      <c r="AE25" s="20"/>
      <c r="AF25" s="20"/>
      <c r="AG25" s="20"/>
      <c r="AH25" s="20"/>
      <c r="AI25" s="20"/>
      <c r="AK25" s="97"/>
    </row>
    <row r="26" spans="1:45" s="2" customFormat="1" ht="12" customHeight="1">
      <c r="A26" s="21" t="s">
        <v>10</v>
      </c>
      <c r="B26" s="21" t="s">
        <v>10</v>
      </c>
      <c r="C26" s="11"/>
      <c r="D26" s="11"/>
      <c r="E26" s="11"/>
      <c r="F26" s="11"/>
      <c r="G26" s="36"/>
      <c r="H26" s="11"/>
      <c r="I26" s="13"/>
      <c r="J26" s="13"/>
      <c r="K26" s="13"/>
      <c r="L26" s="13"/>
      <c r="M26" s="13"/>
      <c r="N26" s="13"/>
      <c r="O26" s="13"/>
      <c r="P26" s="13"/>
      <c r="Q26" s="13"/>
      <c r="R26" s="13"/>
      <c r="S26" s="13"/>
      <c r="T26" s="13"/>
      <c r="U26" s="13"/>
      <c r="V26" s="11"/>
      <c r="AK26" s="97"/>
    </row>
    <row r="27" spans="1:45" s="2" customFormat="1" ht="12" customHeight="1">
      <c r="A27" s="20"/>
      <c r="B27" s="20"/>
      <c r="C27" s="11"/>
      <c r="D27" s="11"/>
      <c r="E27" s="11"/>
      <c r="F27" s="11"/>
      <c r="G27" s="36"/>
      <c r="H27" s="18"/>
      <c r="I27" s="13"/>
      <c r="J27" s="13"/>
      <c r="K27" s="13"/>
      <c r="L27" s="13"/>
      <c r="M27" s="13"/>
      <c r="N27" s="13"/>
      <c r="O27" s="13"/>
      <c r="P27" s="13"/>
      <c r="Q27" s="13"/>
      <c r="R27" s="13"/>
      <c r="S27" s="13"/>
      <c r="T27" s="13"/>
      <c r="U27" s="13"/>
      <c r="V27" s="18"/>
      <c r="W27" s="20"/>
      <c r="X27" s="20"/>
      <c r="Y27" s="20"/>
      <c r="Z27" s="20"/>
      <c r="AA27" s="20"/>
      <c r="AB27" s="20"/>
      <c r="AC27" s="20"/>
      <c r="AD27" s="20"/>
      <c r="AE27" s="20"/>
      <c r="AF27" s="20"/>
      <c r="AG27" s="20"/>
      <c r="AH27" s="20"/>
      <c r="AI27" s="20"/>
      <c r="AK27" s="97"/>
    </row>
    <row r="28" spans="1:45" s="2" customFormat="1" ht="12" customHeight="1">
      <c r="A28" s="7"/>
      <c r="B28" s="15" t="s">
        <v>11</v>
      </c>
      <c r="C28" s="11"/>
      <c r="D28" s="11"/>
      <c r="E28" s="11"/>
      <c r="F28" s="11"/>
      <c r="G28" s="36"/>
      <c r="H28" s="22"/>
      <c r="I28" s="16">
        <v>0</v>
      </c>
      <c r="J28" s="16">
        <v>0</v>
      </c>
      <c r="K28" s="16">
        <v>0</v>
      </c>
      <c r="L28" s="16">
        <v>0</v>
      </c>
      <c r="M28" s="16">
        <v>0</v>
      </c>
      <c r="N28" s="16">
        <v>0</v>
      </c>
      <c r="O28" s="16">
        <v>0</v>
      </c>
      <c r="P28" s="16">
        <v>0</v>
      </c>
      <c r="Q28" s="16">
        <v>0</v>
      </c>
      <c r="R28" s="16">
        <v>0</v>
      </c>
      <c r="S28" s="16">
        <v>0</v>
      </c>
      <c r="T28" s="16">
        <v>0</v>
      </c>
      <c r="U28" s="16">
        <v>0</v>
      </c>
      <c r="V28" s="22"/>
      <c r="W28" s="20"/>
      <c r="X28" s="20"/>
      <c r="Y28" s="20"/>
      <c r="Z28" s="20"/>
      <c r="AA28" s="20"/>
      <c r="AB28" s="20"/>
      <c r="AC28" s="20"/>
      <c r="AD28" s="20"/>
      <c r="AE28" s="20"/>
      <c r="AF28" s="20"/>
      <c r="AG28" s="20"/>
      <c r="AH28" s="20"/>
      <c r="AI28" s="20"/>
      <c r="AK28" s="97"/>
    </row>
    <row r="29" spans="1:45" s="2" customFormat="1" ht="12" customHeight="1">
      <c r="A29" s="7"/>
      <c r="B29" s="7"/>
      <c r="C29" s="11"/>
      <c r="D29" s="11"/>
      <c r="E29" s="11"/>
      <c r="F29" s="11"/>
      <c r="G29" s="36"/>
      <c r="H29" s="11"/>
      <c r="I29" s="13"/>
      <c r="J29" s="13"/>
      <c r="K29" s="13"/>
      <c r="L29" s="13"/>
      <c r="M29" s="13"/>
      <c r="N29" s="13"/>
      <c r="O29" s="13"/>
      <c r="P29" s="13"/>
      <c r="Q29" s="13"/>
      <c r="R29" s="13"/>
      <c r="S29" s="13"/>
      <c r="T29" s="13"/>
      <c r="U29" s="13"/>
      <c r="V29" s="11"/>
      <c r="W29" s="20"/>
      <c r="X29" s="20"/>
      <c r="Y29" s="20"/>
      <c r="Z29" s="20"/>
      <c r="AA29" s="20"/>
      <c r="AB29" s="20"/>
      <c r="AC29" s="20"/>
      <c r="AD29" s="20"/>
      <c r="AE29" s="20"/>
      <c r="AF29" s="20"/>
      <c r="AG29" s="20"/>
      <c r="AH29" s="20"/>
      <c r="AI29" s="20"/>
      <c r="AK29" s="97"/>
    </row>
    <row r="30" spans="1:45" ht="12" customHeight="1">
      <c r="A30" s="9" t="s">
        <v>12</v>
      </c>
      <c r="B30" s="9" t="s">
        <v>12</v>
      </c>
      <c r="G30" s="36"/>
      <c r="W30" s="20"/>
      <c r="X30" s="20"/>
      <c r="Y30" s="20"/>
      <c r="Z30" s="20"/>
      <c r="AA30" s="20"/>
      <c r="AB30" s="20"/>
      <c r="AC30" s="20"/>
      <c r="AD30" s="20"/>
      <c r="AE30" s="20"/>
      <c r="AF30" s="20"/>
      <c r="AG30" s="20"/>
      <c r="AH30" s="20"/>
      <c r="AI30" s="20"/>
      <c r="AK30" s="97"/>
    </row>
    <row r="31" spans="1:45" ht="12" customHeight="1">
      <c r="A31" s="9"/>
      <c r="B31" s="9"/>
      <c r="G31" s="36"/>
      <c r="W31" s="20"/>
      <c r="X31" s="20"/>
      <c r="Y31" s="20"/>
      <c r="Z31" s="20"/>
      <c r="AA31" s="20"/>
      <c r="AB31" s="20"/>
      <c r="AC31" s="20"/>
      <c r="AD31" s="20"/>
      <c r="AE31" s="20"/>
      <c r="AF31" s="20"/>
      <c r="AG31" s="20"/>
      <c r="AH31" s="20"/>
      <c r="AI31" s="20"/>
      <c r="AK31" s="97"/>
    </row>
    <row r="32" spans="1:45" s="2" customFormat="1" ht="12" customHeight="1">
      <c r="A32" s="10" t="s">
        <v>13</v>
      </c>
      <c r="B32" s="10" t="s">
        <v>13</v>
      </c>
      <c r="C32" s="11"/>
      <c r="D32" s="11"/>
      <c r="E32" s="11"/>
      <c r="F32" s="11"/>
      <c r="G32" s="36"/>
      <c r="H32" s="11"/>
      <c r="I32" s="13"/>
      <c r="J32" s="13"/>
      <c r="K32" s="13"/>
      <c r="L32" s="13"/>
      <c r="M32" s="13"/>
      <c r="N32" s="13"/>
      <c r="O32" s="13"/>
      <c r="P32" s="13"/>
      <c r="Q32" s="13"/>
      <c r="R32" s="13"/>
      <c r="S32" s="13"/>
      <c r="T32" s="13"/>
      <c r="U32" s="13"/>
      <c r="V32" s="11"/>
      <c r="W32" s="20"/>
      <c r="X32" s="20"/>
      <c r="Y32" s="20"/>
      <c r="Z32" s="20"/>
      <c r="AA32" s="20"/>
      <c r="AB32" s="20"/>
      <c r="AC32" s="20"/>
      <c r="AD32" s="20"/>
      <c r="AE32" s="20"/>
      <c r="AF32" s="20"/>
      <c r="AG32" s="20"/>
      <c r="AH32" s="20"/>
      <c r="AI32" s="20"/>
      <c r="AK32" s="97"/>
    </row>
    <row r="33" spans="1:45" s="2" customFormat="1" ht="12" customHeight="1">
      <c r="A33" s="27" t="s">
        <v>86</v>
      </c>
      <c r="B33" s="27" t="s">
        <v>138</v>
      </c>
      <c r="C33" s="36">
        <v>62.923472999999994</v>
      </c>
      <c r="D33" s="36">
        <v>67.387320000000003</v>
      </c>
      <c r="E33" s="36">
        <v>68.540000000000006</v>
      </c>
      <c r="F33" s="36">
        <v>72.27</v>
      </c>
      <c r="G33" s="36">
        <v>74.61</v>
      </c>
      <c r="H33" s="11"/>
      <c r="I33" s="12">
        <v>11563.2</v>
      </c>
      <c r="J33" s="12">
        <v>11635.47</v>
      </c>
      <c r="K33" s="12">
        <v>11635.47</v>
      </c>
      <c r="L33" s="12">
        <v>11635.47</v>
      </c>
      <c r="M33" s="12">
        <v>11635.47</v>
      </c>
      <c r="N33" s="12">
        <v>11490.93</v>
      </c>
      <c r="O33" s="12">
        <v>11563.2</v>
      </c>
      <c r="P33" s="12">
        <v>12012.21</v>
      </c>
      <c r="Q33" s="12">
        <v>11937.6</v>
      </c>
      <c r="R33" s="12">
        <v>11937.6</v>
      </c>
      <c r="S33" s="12">
        <v>11937.6</v>
      </c>
      <c r="T33" s="12">
        <v>11862.99</v>
      </c>
      <c r="U33" s="12">
        <v>140847.21000000002</v>
      </c>
      <c r="V33" s="11"/>
      <c r="W33" s="83">
        <v>160.00000000000003</v>
      </c>
      <c r="X33" s="83">
        <v>161</v>
      </c>
      <c r="Y33" s="83">
        <v>161</v>
      </c>
      <c r="Z33" s="83">
        <v>161</v>
      </c>
      <c r="AA33" s="83">
        <v>161</v>
      </c>
      <c r="AB33" s="83">
        <v>159</v>
      </c>
      <c r="AC33" s="83">
        <v>160.00000000000003</v>
      </c>
      <c r="AD33" s="83">
        <v>161</v>
      </c>
      <c r="AE33" s="83">
        <v>160</v>
      </c>
      <c r="AF33" s="83">
        <v>160</v>
      </c>
      <c r="AG33" s="83">
        <v>160</v>
      </c>
      <c r="AH33" s="83">
        <v>159</v>
      </c>
      <c r="AI33" s="83">
        <v>160.25</v>
      </c>
      <c r="AK33" s="97"/>
      <c r="AL33" s="92"/>
      <c r="AN33" s="177">
        <v>1</v>
      </c>
      <c r="AO33" s="182">
        <v>160.25</v>
      </c>
      <c r="AQ33" s="13"/>
      <c r="AS33" s="12"/>
    </row>
    <row r="34" spans="1:45" s="2" customFormat="1" ht="12" customHeight="1">
      <c r="A34" s="27" t="s">
        <v>87</v>
      </c>
      <c r="B34" s="27" t="s">
        <v>139</v>
      </c>
      <c r="C34" s="36">
        <v>108.748062</v>
      </c>
      <c r="D34" s="36">
        <v>116.47125</v>
      </c>
      <c r="E34" s="36">
        <v>118.47</v>
      </c>
      <c r="F34" s="36">
        <v>125.94</v>
      </c>
      <c r="G34" s="36">
        <v>130.01</v>
      </c>
      <c r="H34" s="11"/>
      <c r="I34" s="12">
        <v>5541.36</v>
      </c>
      <c r="J34" s="12">
        <v>5541.36</v>
      </c>
      <c r="K34" s="12">
        <v>5541.36</v>
      </c>
      <c r="L34" s="12">
        <v>5541.36</v>
      </c>
      <c r="M34" s="12">
        <v>5541.36</v>
      </c>
      <c r="N34" s="12">
        <v>5541.36</v>
      </c>
      <c r="O34" s="12">
        <v>5289.48</v>
      </c>
      <c r="P34" s="12">
        <v>5590.43</v>
      </c>
      <c r="Q34" s="12">
        <v>5590.43</v>
      </c>
      <c r="R34" s="12">
        <v>5460.42</v>
      </c>
      <c r="S34" s="12">
        <v>5330.41</v>
      </c>
      <c r="T34" s="12">
        <v>5200.3999999999996</v>
      </c>
      <c r="U34" s="12">
        <v>65709.73</v>
      </c>
      <c r="V34" s="11"/>
      <c r="W34" s="83">
        <v>44</v>
      </c>
      <c r="X34" s="83">
        <v>44</v>
      </c>
      <c r="Y34" s="83">
        <v>44</v>
      </c>
      <c r="Z34" s="83">
        <v>44</v>
      </c>
      <c r="AA34" s="83">
        <v>44</v>
      </c>
      <c r="AB34" s="83">
        <v>44</v>
      </c>
      <c r="AC34" s="83">
        <v>42</v>
      </c>
      <c r="AD34" s="83">
        <v>43.000000000000007</v>
      </c>
      <c r="AE34" s="83">
        <v>43.000000000000007</v>
      </c>
      <c r="AF34" s="83">
        <v>42</v>
      </c>
      <c r="AG34" s="83">
        <v>41</v>
      </c>
      <c r="AH34" s="83">
        <v>40</v>
      </c>
      <c r="AI34" s="83">
        <v>42.916666666666664</v>
      </c>
      <c r="AK34" s="97"/>
      <c r="AL34" s="92"/>
      <c r="AM34" s="177"/>
      <c r="AN34" s="177">
        <v>1</v>
      </c>
      <c r="AO34" s="182">
        <v>42.916666666666664</v>
      </c>
      <c r="AQ34" s="13"/>
      <c r="AS34" s="12"/>
    </row>
    <row r="35" spans="1:45" s="2" customFormat="1" ht="12" customHeight="1">
      <c r="A35" s="27" t="s">
        <v>88</v>
      </c>
      <c r="B35" s="27" t="s">
        <v>140</v>
      </c>
      <c r="C35" s="36">
        <v>154.43611199999998</v>
      </c>
      <c r="D35" s="36">
        <v>165.40523999999999</v>
      </c>
      <c r="E35" s="36">
        <v>168.23</v>
      </c>
      <c r="F35" s="36">
        <v>179.46</v>
      </c>
      <c r="G35" s="36">
        <v>185.26</v>
      </c>
      <c r="H35" s="11"/>
      <c r="I35" s="12">
        <v>2332.98</v>
      </c>
      <c r="J35" s="12">
        <v>2332.98</v>
      </c>
      <c r="K35" s="12">
        <v>2332.98</v>
      </c>
      <c r="L35" s="12">
        <v>2332.98</v>
      </c>
      <c r="M35" s="12">
        <v>2332.98</v>
      </c>
      <c r="N35" s="12">
        <v>2332.98</v>
      </c>
      <c r="O35" s="12">
        <v>2332.98</v>
      </c>
      <c r="P35" s="12">
        <v>2408.38</v>
      </c>
      <c r="Q35" s="12">
        <v>2408.38</v>
      </c>
      <c r="R35" s="12">
        <v>2408.38</v>
      </c>
      <c r="S35" s="12">
        <v>2408.38</v>
      </c>
      <c r="T35" s="12">
        <v>2408.38</v>
      </c>
      <c r="U35" s="12">
        <v>28372.760000000002</v>
      </c>
      <c r="V35" s="11"/>
      <c r="W35" s="83">
        <v>13</v>
      </c>
      <c r="X35" s="83">
        <v>13</v>
      </c>
      <c r="Y35" s="83">
        <v>13</v>
      </c>
      <c r="Z35" s="83">
        <v>13</v>
      </c>
      <c r="AA35" s="83">
        <v>13</v>
      </c>
      <c r="AB35" s="83">
        <v>13</v>
      </c>
      <c r="AC35" s="83">
        <v>13</v>
      </c>
      <c r="AD35" s="83">
        <v>13.000000000000002</v>
      </c>
      <c r="AE35" s="83">
        <v>13.000000000000002</v>
      </c>
      <c r="AF35" s="83">
        <v>13.000000000000002</v>
      </c>
      <c r="AG35" s="83">
        <v>13.000000000000002</v>
      </c>
      <c r="AH35" s="83">
        <v>13.000000000000002</v>
      </c>
      <c r="AI35" s="83">
        <v>13</v>
      </c>
      <c r="AK35" s="97"/>
      <c r="AL35" s="92"/>
      <c r="AM35" s="177"/>
      <c r="AN35" s="177">
        <v>1</v>
      </c>
      <c r="AO35" s="182">
        <v>13</v>
      </c>
      <c r="AQ35" s="13"/>
      <c r="AS35" s="12"/>
    </row>
    <row r="36" spans="1:45" s="2" customFormat="1" ht="12" customHeight="1">
      <c r="A36" s="27" t="s">
        <v>83</v>
      </c>
      <c r="B36" s="27" t="s">
        <v>346</v>
      </c>
      <c r="C36" s="36">
        <v>62.923472999999994</v>
      </c>
      <c r="D36" s="36">
        <v>67.387320000000003</v>
      </c>
      <c r="E36" s="36">
        <v>68.540000000000006</v>
      </c>
      <c r="F36" s="36">
        <v>72.27</v>
      </c>
      <c r="G36" s="36">
        <v>74.61</v>
      </c>
      <c r="H36" s="11"/>
      <c r="I36" s="12">
        <v>361.35</v>
      </c>
      <c r="J36" s="12">
        <v>289.08</v>
      </c>
      <c r="K36" s="12">
        <v>289.08</v>
      </c>
      <c r="L36" s="12">
        <v>216.81</v>
      </c>
      <c r="M36" s="12">
        <v>216.81</v>
      </c>
      <c r="N36" s="12">
        <v>216.81</v>
      </c>
      <c r="O36" s="12">
        <v>216.81</v>
      </c>
      <c r="P36" s="12">
        <v>223.83</v>
      </c>
      <c r="Q36" s="12">
        <v>223.83</v>
      </c>
      <c r="R36" s="12">
        <v>223.83</v>
      </c>
      <c r="S36" s="12">
        <v>223.83</v>
      </c>
      <c r="T36" s="12">
        <v>223.83</v>
      </c>
      <c r="U36" s="12">
        <v>2925.8999999999996</v>
      </c>
      <c r="V36" s="11"/>
      <c r="W36" s="83">
        <v>5.0000000000000009</v>
      </c>
      <c r="X36" s="83">
        <v>4</v>
      </c>
      <c r="Y36" s="83">
        <v>4</v>
      </c>
      <c r="Z36" s="83">
        <v>3</v>
      </c>
      <c r="AA36" s="83">
        <v>3</v>
      </c>
      <c r="AB36" s="83">
        <v>3</v>
      </c>
      <c r="AC36" s="83">
        <v>3</v>
      </c>
      <c r="AD36" s="83">
        <v>3</v>
      </c>
      <c r="AE36" s="83">
        <v>3</v>
      </c>
      <c r="AF36" s="83">
        <v>3</v>
      </c>
      <c r="AG36" s="83">
        <v>3</v>
      </c>
      <c r="AH36" s="83">
        <v>3</v>
      </c>
      <c r="AI36" s="83">
        <v>3.3333333333333335</v>
      </c>
      <c r="AK36" s="97"/>
      <c r="AL36" s="92"/>
      <c r="AM36" s="177"/>
      <c r="AN36" s="177">
        <v>1</v>
      </c>
      <c r="AO36" s="182">
        <v>3.3333333333333335</v>
      </c>
      <c r="AQ36" s="13"/>
      <c r="AS36" s="12"/>
    </row>
    <row r="37" spans="1:45" s="2" customFormat="1" ht="12" customHeight="1">
      <c r="A37" s="27" t="s">
        <v>91</v>
      </c>
      <c r="B37" s="27" t="s">
        <v>349</v>
      </c>
      <c r="C37" s="36">
        <v>108.748062</v>
      </c>
      <c r="D37" s="36">
        <v>116.06426999999999</v>
      </c>
      <c r="E37" s="36">
        <v>118.05</v>
      </c>
      <c r="F37" s="36">
        <v>125.11</v>
      </c>
      <c r="G37" s="36">
        <v>129.15</v>
      </c>
      <c r="H37" s="11"/>
      <c r="I37" s="12">
        <v>8882.81</v>
      </c>
      <c r="J37" s="12">
        <v>9007.92</v>
      </c>
      <c r="K37" s="12">
        <v>9007.92</v>
      </c>
      <c r="L37" s="12">
        <v>9007.92</v>
      </c>
      <c r="M37" s="12">
        <v>9007.92</v>
      </c>
      <c r="N37" s="12">
        <v>9258.14</v>
      </c>
      <c r="O37" s="12">
        <v>9258.14</v>
      </c>
      <c r="P37" s="12">
        <v>9686.25</v>
      </c>
      <c r="Q37" s="12">
        <v>9686.25</v>
      </c>
      <c r="R37" s="12">
        <v>9557.1</v>
      </c>
      <c r="S37" s="12">
        <v>9686.25</v>
      </c>
      <c r="T37" s="12">
        <v>9557.1</v>
      </c>
      <c r="U37" s="12">
        <v>111603.72</v>
      </c>
      <c r="V37" s="11"/>
      <c r="W37" s="83">
        <v>71</v>
      </c>
      <c r="X37" s="83">
        <v>72</v>
      </c>
      <c r="Y37" s="83">
        <v>72</v>
      </c>
      <c r="Z37" s="83">
        <v>72</v>
      </c>
      <c r="AA37" s="83">
        <v>72</v>
      </c>
      <c r="AB37" s="83">
        <v>74</v>
      </c>
      <c r="AC37" s="83">
        <v>74</v>
      </c>
      <c r="AD37" s="83">
        <v>75</v>
      </c>
      <c r="AE37" s="83">
        <v>75</v>
      </c>
      <c r="AF37" s="83">
        <v>74</v>
      </c>
      <c r="AG37" s="83">
        <v>75</v>
      </c>
      <c r="AH37" s="83">
        <v>74</v>
      </c>
      <c r="AI37" s="83">
        <v>73.333333333333329</v>
      </c>
      <c r="AK37" s="97"/>
      <c r="AL37" s="92"/>
      <c r="AM37" s="177"/>
      <c r="AN37" s="177">
        <v>1</v>
      </c>
      <c r="AO37" s="182">
        <v>73.333333333333329</v>
      </c>
      <c r="AQ37" s="13"/>
      <c r="AS37" s="12"/>
    </row>
    <row r="38" spans="1:45" s="2" customFormat="1" ht="12" customHeight="1">
      <c r="A38" s="27" t="s">
        <v>92</v>
      </c>
      <c r="B38" s="27" t="s">
        <v>350</v>
      </c>
      <c r="C38" s="36">
        <v>194.24</v>
      </c>
      <c r="D38" s="36">
        <v>208.04</v>
      </c>
      <c r="E38" s="36">
        <v>234.07</v>
      </c>
      <c r="F38" s="36">
        <v>249.73</v>
      </c>
      <c r="G38" s="36">
        <v>233.05</v>
      </c>
      <c r="H38" s="11"/>
      <c r="I38" s="12">
        <v>5643.75</v>
      </c>
      <c r="J38" s="12">
        <v>5643.75</v>
      </c>
      <c r="K38" s="12">
        <v>5643.75</v>
      </c>
      <c r="L38" s="12">
        <v>5643.75</v>
      </c>
      <c r="M38" s="12">
        <v>5192.25</v>
      </c>
      <c r="N38" s="12">
        <v>5192.25</v>
      </c>
      <c r="O38" s="12">
        <v>5192.25</v>
      </c>
      <c r="P38" s="12">
        <v>5360.15</v>
      </c>
      <c r="Q38" s="12">
        <v>5360.15</v>
      </c>
      <c r="R38" s="12">
        <v>5593.2</v>
      </c>
      <c r="S38" s="12">
        <v>5593.2</v>
      </c>
      <c r="T38" s="12">
        <v>5826.25</v>
      </c>
      <c r="U38" s="12">
        <v>65884.7</v>
      </c>
      <c r="V38" s="11"/>
      <c r="W38" s="83">
        <v>22.599407359948746</v>
      </c>
      <c r="X38" s="83">
        <v>22.599407359948746</v>
      </c>
      <c r="Y38" s="83">
        <v>22.599407359948746</v>
      </c>
      <c r="Z38" s="83">
        <v>22.599407359948746</v>
      </c>
      <c r="AA38" s="83">
        <v>20.791454771152846</v>
      </c>
      <c r="AB38" s="83">
        <v>20.791454771152846</v>
      </c>
      <c r="AC38" s="83">
        <v>20.791454771152846</v>
      </c>
      <c r="AD38" s="83">
        <v>22.999999999999996</v>
      </c>
      <c r="AE38" s="83">
        <v>22.999999999999996</v>
      </c>
      <c r="AF38" s="83">
        <v>23.999999999999996</v>
      </c>
      <c r="AG38" s="83">
        <v>23.999999999999996</v>
      </c>
      <c r="AH38" s="83">
        <v>25</v>
      </c>
      <c r="AI38" s="83">
        <v>22.647666146104459</v>
      </c>
      <c r="AK38" s="97"/>
      <c r="AL38" s="92"/>
      <c r="AM38" s="177"/>
      <c r="AN38" s="177">
        <v>1</v>
      </c>
      <c r="AO38" s="182">
        <v>22.647666146104459</v>
      </c>
      <c r="AQ38" s="13"/>
      <c r="AS38" s="12"/>
    </row>
    <row r="39" spans="1:45" s="2" customFormat="1" ht="12" customHeight="1">
      <c r="A39" s="27" t="s">
        <v>95</v>
      </c>
      <c r="B39" s="27" t="s">
        <v>351</v>
      </c>
      <c r="C39" s="36">
        <v>142.819794</v>
      </c>
      <c r="D39" s="36">
        <v>152.96021999999999</v>
      </c>
      <c r="E39" s="36">
        <v>155.58000000000001</v>
      </c>
      <c r="F39" s="36">
        <v>164.74</v>
      </c>
      <c r="G39" s="36">
        <v>170.07</v>
      </c>
      <c r="H39" s="11"/>
      <c r="I39" s="12">
        <v>7413.3</v>
      </c>
      <c r="J39" s="12">
        <v>7248.56</v>
      </c>
      <c r="K39" s="12">
        <v>7248.56</v>
      </c>
      <c r="L39" s="12">
        <v>7248.56</v>
      </c>
      <c r="M39" s="12">
        <v>7413.3</v>
      </c>
      <c r="N39" s="12">
        <v>7413.3</v>
      </c>
      <c r="O39" s="12">
        <v>7413.3</v>
      </c>
      <c r="P39" s="12">
        <v>7823.22</v>
      </c>
      <c r="Q39" s="12">
        <v>7823.22</v>
      </c>
      <c r="R39" s="12">
        <v>7823.22</v>
      </c>
      <c r="S39" s="12">
        <v>7823.22</v>
      </c>
      <c r="T39" s="12">
        <v>7823.22</v>
      </c>
      <c r="U39" s="12">
        <v>90514.98000000001</v>
      </c>
      <c r="V39" s="11"/>
      <c r="W39" s="83">
        <v>45</v>
      </c>
      <c r="X39" s="83">
        <v>44</v>
      </c>
      <c r="Y39" s="83">
        <v>44</v>
      </c>
      <c r="Z39" s="83">
        <v>44</v>
      </c>
      <c r="AA39" s="83">
        <v>45</v>
      </c>
      <c r="AB39" s="83">
        <v>45</v>
      </c>
      <c r="AC39" s="83">
        <v>45</v>
      </c>
      <c r="AD39" s="83">
        <v>46</v>
      </c>
      <c r="AE39" s="83">
        <v>46</v>
      </c>
      <c r="AF39" s="83">
        <v>46</v>
      </c>
      <c r="AG39" s="83">
        <v>46</v>
      </c>
      <c r="AH39" s="83">
        <v>46</v>
      </c>
      <c r="AI39" s="83">
        <v>45.166666666666664</v>
      </c>
      <c r="AK39" s="97"/>
      <c r="AL39" s="92"/>
      <c r="AM39" s="177"/>
      <c r="AN39" s="177">
        <v>1</v>
      </c>
      <c r="AO39" s="182">
        <v>45.166666666666664</v>
      </c>
      <c r="AQ39" s="13"/>
      <c r="AS39" s="12"/>
    </row>
    <row r="40" spans="1:45" s="2" customFormat="1" ht="12" customHeight="1">
      <c r="A40" s="27" t="s">
        <v>96</v>
      </c>
      <c r="B40" s="27" t="s">
        <v>352</v>
      </c>
      <c r="C40" s="36">
        <v>258.75190800000001</v>
      </c>
      <c r="D40" s="36">
        <v>277.12124999999997</v>
      </c>
      <c r="E40" s="36">
        <v>281.86</v>
      </c>
      <c r="F40" s="36">
        <v>300.19</v>
      </c>
      <c r="G40" s="36">
        <v>309.89999999999998</v>
      </c>
      <c r="H40" s="11"/>
      <c r="I40" s="12">
        <v>5703.61</v>
      </c>
      <c r="J40" s="12">
        <v>5703.61</v>
      </c>
      <c r="K40" s="12">
        <v>5703.61</v>
      </c>
      <c r="L40" s="12">
        <v>5703.61</v>
      </c>
      <c r="M40" s="12">
        <v>6003.8</v>
      </c>
      <c r="N40" s="12">
        <v>6003.8</v>
      </c>
      <c r="O40" s="12">
        <v>6003.8</v>
      </c>
      <c r="P40" s="12">
        <v>6198</v>
      </c>
      <c r="Q40" s="12">
        <v>6198</v>
      </c>
      <c r="R40" s="12">
        <v>6198</v>
      </c>
      <c r="S40" s="12">
        <v>6198</v>
      </c>
      <c r="T40" s="12">
        <v>6507.9</v>
      </c>
      <c r="U40" s="12">
        <v>72125.739999999991</v>
      </c>
      <c r="V40" s="11"/>
      <c r="W40" s="83">
        <v>19</v>
      </c>
      <c r="X40" s="83">
        <v>19</v>
      </c>
      <c r="Y40" s="83">
        <v>19</v>
      </c>
      <c r="Z40" s="83">
        <v>19</v>
      </c>
      <c r="AA40" s="83">
        <v>20</v>
      </c>
      <c r="AB40" s="83">
        <v>20</v>
      </c>
      <c r="AC40" s="83">
        <v>20</v>
      </c>
      <c r="AD40" s="83">
        <v>20</v>
      </c>
      <c r="AE40" s="83">
        <v>20</v>
      </c>
      <c r="AF40" s="83">
        <v>20</v>
      </c>
      <c r="AG40" s="83">
        <v>20</v>
      </c>
      <c r="AH40" s="83">
        <v>21</v>
      </c>
      <c r="AI40" s="83">
        <v>19.75</v>
      </c>
      <c r="AK40" s="97"/>
      <c r="AL40" s="92"/>
      <c r="AM40" s="177"/>
      <c r="AN40" s="177">
        <v>1</v>
      </c>
      <c r="AO40" s="182">
        <v>19.75</v>
      </c>
      <c r="AQ40" s="13"/>
      <c r="AS40" s="12"/>
    </row>
    <row r="41" spans="1:45" s="2" customFormat="1" ht="12" customHeight="1">
      <c r="A41" s="27" t="s">
        <v>97</v>
      </c>
      <c r="B41" s="27" t="s">
        <v>353</v>
      </c>
      <c r="C41" s="36">
        <v>327.87215100000003</v>
      </c>
      <c r="D41" s="36">
        <v>351.14877000000001</v>
      </c>
      <c r="E41" s="36">
        <v>357.16</v>
      </c>
      <c r="F41" s="36">
        <v>384.79</v>
      </c>
      <c r="G41" s="36">
        <v>397.22</v>
      </c>
      <c r="H41" s="11"/>
      <c r="I41" s="12">
        <v>1539.16</v>
      </c>
      <c r="J41" s="12">
        <v>1539.16</v>
      </c>
      <c r="K41" s="12">
        <v>1539.16</v>
      </c>
      <c r="L41" s="12">
        <v>1539.16</v>
      </c>
      <c r="M41" s="12">
        <v>1539.16</v>
      </c>
      <c r="N41" s="12">
        <v>1539.16</v>
      </c>
      <c r="O41" s="12">
        <v>1539.16</v>
      </c>
      <c r="P41" s="12">
        <v>1588.88</v>
      </c>
      <c r="Q41" s="12">
        <v>1588.88</v>
      </c>
      <c r="R41" s="12">
        <v>1588.88</v>
      </c>
      <c r="S41" s="12">
        <v>1588.88</v>
      </c>
      <c r="T41" s="12">
        <v>1588.88</v>
      </c>
      <c r="U41" s="12">
        <v>18718.520000000004</v>
      </c>
      <c r="V41" s="11"/>
      <c r="W41" s="83">
        <v>4</v>
      </c>
      <c r="X41" s="83">
        <v>4</v>
      </c>
      <c r="Y41" s="83">
        <v>4</v>
      </c>
      <c r="Z41" s="83">
        <v>4</v>
      </c>
      <c r="AA41" s="83">
        <v>4</v>
      </c>
      <c r="AB41" s="83">
        <v>4</v>
      </c>
      <c r="AC41" s="83">
        <v>4</v>
      </c>
      <c r="AD41" s="83">
        <v>4</v>
      </c>
      <c r="AE41" s="83">
        <v>4</v>
      </c>
      <c r="AF41" s="83">
        <v>4</v>
      </c>
      <c r="AG41" s="83">
        <v>4</v>
      </c>
      <c r="AH41" s="83">
        <v>4</v>
      </c>
      <c r="AI41" s="83">
        <v>4</v>
      </c>
      <c r="AK41" s="97"/>
      <c r="AL41" s="92"/>
      <c r="AM41" s="177"/>
      <c r="AN41" s="177">
        <v>1</v>
      </c>
      <c r="AO41" s="182">
        <v>4</v>
      </c>
      <c r="AQ41" s="13"/>
      <c r="AS41" s="12"/>
    </row>
    <row r="42" spans="1:45" s="2" customFormat="1" ht="12" customHeight="1">
      <c r="A42" s="27" t="s">
        <v>99</v>
      </c>
      <c r="B42" s="27" t="s">
        <v>348</v>
      </c>
      <c r="C42" s="36">
        <v>188.801928</v>
      </c>
      <c r="D42" s="36">
        <v>202.20480000000001</v>
      </c>
      <c r="E42" s="36">
        <v>205.67</v>
      </c>
      <c r="F42" s="36">
        <v>218.24</v>
      </c>
      <c r="G42" s="36">
        <v>225.29</v>
      </c>
      <c r="H42" s="11"/>
      <c r="I42" s="12">
        <v>10693.76</v>
      </c>
      <c r="J42" s="12">
        <v>10693.76</v>
      </c>
      <c r="K42" s="12">
        <v>10693.76</v>
      </c>
      <c r="L42" s="12">
        <v>10693.76</v>
      </c>
      <c r="M42" s="12">
        <v>11130.24</v>
      </c>
      <c r="N42" s="12">
        <v>11130.24</v>
      </c>
      <c r="O42" s="12">
        <v>11566.72</v>
      </c>
      <c r="P42" s="12">
        <v>11715.08</v>
      </c>
      <c r="Q42" s="12">
        <v>11715.08</v>
      </c>
      <c r="R42" s="12">
        <v>11715.08</v>
      </c>
      <c r="S42" s="12">
        <v>11715.08</v>
      </c>
      <c r="T42" s="12">
        <v>11489.79</v>
      </c>
      <c r="U42" s="12">
        <v>134952.35</v>
      </c>
      <c r="V42" s="11"/>
      <c r="W42" s="83">
        <v>49</v>
      </c>
      <c r="X42" s="83">
        <v>49</v>
      </c>
      <c r="Y42" s="83">
        <v>49</v>
      </c>
      <c r="Z42" s="83">
        <v>49</v>
      </c>
      <c r="AA42" s="83">
        <v>51</v>
      </c>
      <c r="AB42" s="83">
        <v>51</v>
      </c>
      <c r="AC42" s="83">
        <v>52.999999999999993</v>
      </c>
      <c r="AD42" s="83">
        <v>52</v>
      </c>
      <c r="AE42" s="83">
        <v>52</v>
      </c>
      <c r="AF42" s="83">
        <v>52</v>
      </c>
      <c r="AG42" s="83">
        <v>52</v>
      </c>
      <c r="AH42" s="83">
        <v>51.000000000000007</v>
      </c>
      <c r="AI42" s="83">
        <v>50.833333333333336</v>
      </c>
      <c r="AK42" s="97"/>
      <c r="AL42" s="92"/>
      <c r="AM42" s="177"/>
      <c r="AN42" s="177">
        <v>1</v>
      </c>
      <c r="AO42" s="182">
        <v>50.833333333333336</v>
      </c>
      <c r="AQ42" s="13"/>
      <c r="AS42" s="12"/>
    </row>
    <row r="43" spans="1:45" s="2" customFormat="1" ht="12" customHeight="1">
      <c r="A43" s="27" t="s">
        <v>100</v>
      </c>
      <c r="B43" s="27" t="s">
        <v>294</v>
      </c>
      <c r="C43" s="36">
        <v>346.35743099999996</v>
      </c>
      <c r="D43" s="36">
        <v>370.95155999999997</v>
      </c>
      <c r="E43" s="36">
        <v>377.3</v>
      </c>
      <c r="F43" s="36">
        <v>402.44</v>
      </c>
      <c r="G43" s="36">
        <v>415.45</v>
      </c>
      <c r="H43" s="11"/>
      <c r="I43" s="12">
        <v>24951.279999999999</v>
      </c>
      <c r="J43" s="12">
        <v>24548.84</v>
      </c>
      <c r="K43" s="12">
        <v>24548.84</v>
      </c>
      <c r="L43" s="12">
        <v>24548.84</v>
      </c>
      <c r="M43" s="12">
        <v>24951.279999999999</v>
      </c>
      <c r="N43" s="12">
        <v>24951.279999999999</v>
      </c>
      <c r="O43" s="12">
        <v>24951.279999999999</v>
      </c>
      <c r="P43" s="12">
        <v>25757.9</v>
      </c>
      <c r="Q43" s="12">
        <v>25757.9</v>
      </c>
      <c r="R43" s="12">
        <v>25757.9</v>
      </c>
      <c r="S43" s="12">
        <v>25757.9</v>
      </c>
      <c r="T43" s="12">
        <v>25757.9</v>
      </c>
      <c r="U43" s="12">
        <v>302241.14</v>
      </c>
      <c r="V43" s="11"/>
      <c r="W43" s="83">
        <v>62</v>
      </c>
      <c r="X43" s="83">
        <v>61</v>
      </c>
      <c r="Y43" s="83">
        <v>61</v>
      </c>
      <c r="Z43" s="83">
        <v>61</v>
      </c>
      <c r="AA43" s="83">
        <v>62</v>
      </c>
      <c r="AB43" s="83">
        <v>62</v>
      </c>
      <c r="AC43" s="83">
        <v>62</v>
      </c>
      <c r="AD43" s="83">
        <v>62.000000000000007</v>
      </c>
      <c r="AE43" s="83">
        <v>62.000000000000007</v>
      </c>
      <c r="AF43" s="83">
        <v>62.000000000000007</v>
      </c>
      <c r="AG43" s="83">
        <v>62.000000000000007</v>
      </c>
      <c r="AH43" s="83">
        <v>62.000000000000007</v>
      </c>
      <c r="AI43" s="83">
        <v>61.75</v>
      </c>
      <c r="AK43" s="97"/>
      <c r="AL43" s="92"/>
      <c r="AM43" s="177"/>
      <c r="AN43" s="177">
        <v>1</v>
      </c>
      <c r="AO43" s="182">
        <v>61.75</v>
      </c>
      <c r="AQ43" s="13"/>
      <c r="AS43" s="12"/>
    </row>
    <row r="44" spans="1:45" s="2" customFormat="1" ht="12" customHeight="1">
      <c r="A44" s="27" t="s">
        <v>101</v>
      </c>
      <c r="B44" s="27" t="s">
        <v>354</v>
      </c>
      <c r="C44" s="36">
        <v>503.93394000000001</v>
      </c>
      <c r="D44" s="36">
        <v>539.70902999999998</v>
      </c>
      <c r="E44" s="36">
        <v>548.95000000000005</v>
      </c>
      <c r="F44" s="36">
        <v>586.71</v>
      </c>
      <c r="G44" s="36">
        <v>605.66999999999996</v>
      </c>
      <c r="H44" s="11"/>
      <c r="I44" s="12">
        <v>5867.1</v>
      </c>
      <c r="J44" s="12">
        <v>5867.1</v>
      </c>
      <c r="K44" s="12">
        <v>5867.1</v>
      </c>
      <c r="L44" s="12">
        <v>5867.1</v>
      </c>
      <c r="M44" s="12">
        <v>5280.39</v>
      </c>
      <c r="N44" s="12">
        <v>5280.39</v>
      </c>
      <c r="O44" s="12">
        <v>5280.39</v>
      </c>
      <c r="P44" s="12">
        <v>5451.03</v>
      </c>
      <c r="Q44" s="12">
        <v>5451.03</v>
      </c>
      <c r="R44" s="12">
        <v>5451.03</v>
      </c>
      <c r="S44" s="12">
        <v>5451.03</v>
      </c>
      <c r="T44" s="12">
        <v>5451.03</v>
      </c>
      <c r="U44" s="12">
        <v>66564.72</v>
      </c>
      <c r="V44" s="11"/>
      <c r="W44" s="83">
        <v>10</v>
      </c>
      <c r="X44" s="83">
        <v>10</v>
      </c>
      <c r="Y44" s="83">
        <v>10</v>
      </c>
      <c r="Z44" s="83">
        <v>10</v>
      </c>
      <c r="AA44" s="83">
        <v>9</v>
      </c>
      <c r="AB44" s="83">
        <v>9</v>
      </c>
      <c r="AC44" s="83">
        <v>9</v>
      </c>
      <c r="AD44" s="83">
        <v>9</v>
      </c>
      <c r="AE44" s="83">
        <v>9</v>
      </c>
      <c r="AF44" s="83">
        <v>9</v>
      </c>
      <c r="AG44" s="83">
        <v>9</v>
      </c>
      <c r="AH44" s="83">
        <v>9</v>
      </c>
      <c r="AI44" s="83">
        <v>9.3333333333333339</v>
      </c>
      <c r="AK44" s="97"/>
      <c r="AL44" s="92"/>
      <c r="AM44" s="177"/>
      <c r="AN44" s="177">
        <v>1</v>
      </c>
      <c r="AO44" s="182">
        <v>9.3333333333333339</v>
      </c>
      <c r="AQ44" s="13"/>
      <c r="AS44" s="12"/>
    </row>
    <row r="45" spans="1:45" s="2" customFormat="1" ht="12" customHeight="1">
      <c r="A45" s="27" t="s">
        <v>107</v>
      </c>
      <c r="B45" s="27" t="s">
        <v>159</v>
      </c>
      <c r="C45" s="36">
        <v>13.69</v>
      </c>
      <c r="D45" s="36">
        <v>14.66</v>
      </c>
      <c r="E45" s="36">
        <v>16.5</v>
      </c>
      <c r="F45" s="36">
        <v>16.5</v>
      </c>
      <c r="G45" s="36">
        <v>17.030331909297487</v>
      </c>
      <c r="H45" s="11"/>
      <c r="I45" s="12">
        <v>0</v>
      </c>
      <c r="J45" s="12">
        <v>16.5</v>
      </c>
      <c r="K45" s="12">
        <v>16.5</v>
      </c>
      <c r="L45" s="12">
        <v>0</v>
      </c>
      <c r="M45" s="12">
        <v>16.5</v>
      </c>
      <c r="N45" s="12">
        <v>16.5</v>
      </c>
      <c r="O45" s="12">
        <v>16.5</v>
      </c>
      <c r="P45" s="12">
        <v>0</v>
      </c>
      <c r="Q45" s="12">
        <v>0</v>
      </c>
      <c r="R45" s="12">
        <v>0</v>
      </c>
      <c r="S45" s="12">
        <v>68.12</v>
      </c>
      <c r="T45" s="12">
        <v>51.09</v>
      </c>
      <c r="U45" s="12">
        <v>201.71</v>
      </c>
      <c r="V45" s="11"/>
      <c r="W45" s="83">
        <v>0</v>
      </c>
      <c r="X45" s="83">
        <v>1</v>
      </c>
      <c r="Y45" s="83">
        <v>1</v>
      </c>
      <c r="Z45" s="83">
        <v>0</v>
      </c>
      <c r="AA45" s="83">
        <v>1</v>
      </c>
      <c r="AB45" s="83">
        <v>1</v>
      </c>
      <c r="AC45" s="83">
        <v>1</v>
      </c>
      <c r="AD45" s="83">
        <v>0</v>
      </c>
      <c r="AE45" s="83">
        <v>0</v>
      </c>
      <c r="AF45" s="83">
        <v>0</v>
      </c>
      <c r="AG45" s="83">
        <v>3.9999220427883015</v>
      </c>
      <c r="AH45" s="83">
        <v>2.9999415320912264</v>
      </c>
      <c r="AI45" s="83">
        <v>0.99998863123996073</v>
      </c>
      <c r="AK45" s="97"/>
      <c r="AL45" s="92"/>
      <c r="AM45" s="177"/>
      <c r="AN45" s="177">
        <v>1</v>
      </c>
      <c r="AO45" s="182">
        <v>0.99998863123996073</v>
      </c>
      <c r="AQ45" s="13"/>
      <c r="AS45" s="12"/>
    </row>
    <row r="46" spans="1:45" s="2" customFormat="1" ht="12" customHeight="1">
      <c r="A46" s="27" t="s">
        <v>108</v>
      </c>
      <c r="B46" s="27" t="s">
        <v>160</v>
      </c>
      <c r="C46" s="36">
        <v>21.958464228877606</v>
      </c>
      <c r="D46" s="36">
        <v>23.517515189127916</v>
      </c>
      <c r="E46" s="36">
        <v>26.46</v>
      </c>
      <c r="F46" s="36">
        <v>26.46</v>
      </c>
      <c r="G46" s="36">
        <v>27.315579605699984</v>
      </c>
      <c r="H46" s="11"/>
      <c r="I46" s="12">
        <v>26.46</v>
      </c>
      <c r="J46" s="12">
        <v>0</v>
      </c>
      <c r="K46" s="12">
        <v>0</v>
      </c>
      <c r="L46" s="12">
        <v>0</v>
      </c>
      <c r="M46" s="12">
        <v>0</v>
      </c>
      <c r="N46" s="12">
        <v>26.46</v>
      </c>
      <c r="O46" s="12">
        <v>0</v>
      </c>
      <c r="P46" s="12">
        <v>0</v>
      </c>
      <c r="Q46" s="12">
        <v>0</v>
      </c>
      <c r="R46" s="12">
        <v>0</v>
      </c>
      <c r="S46" s="12">
        <v>0</v>
      </c>
      <c r="T46" s="12">
        <v>0</v>
      </c>
      <c r="U46" s="12">
        <v>52.92</v>
      </c>
      <c r="V46" s="11"/>
      <c r="W46" s="83">
        <v>1</v>
      </c>
      <c r="X46" s="83">
        <v>0</v>
      </c>
      <c r="Y46" s="83">
        <v>0</v>
      </c>
      <c r="Z46" s="83">
        <v>0</v>
      </c>
      <c r="AA46" s="83">
        <v>0</v>
      </c>
      <c r="AB46" s="83">
        <v>1</v>
      </c>
      <c r="AC46" s="83">
        <v>0</v>
      </c>
      <c r="AD46" s="83">
        <v>0</v>
      </c>
      <c r="AE46" s="83">
        <v>0</v>
      </c>
      <c r="AF46" s="83">
        <v>0</v>
      </c>
      <c r="AG46" s="83">
        <v>0</v>
      </c>
      <c r="AH46" s="83">
        <v>0</v>
      </c>
      <c r="AI46" s="83">
        <v>0.16666666666666666</v>
      </c>
      <c r="AK46" s="97"/>
      <c r="AL46" s="92"/>
      <c r="AM46" s="177"/>
      <c r="AN46" s="177">
        <v>1</v>
      </c>
      <c r="AO46" s="182">
        <v>0.16666666666666666</v>
      </c>
      <c r="AQ46" s="13"/>
      <c r="AS46" s="12"/>
    </row>
    <row r="47" spans="1:45" s="2" customFormat="1" ht="12" customHeight="1">
      <c r="A47" s="27" t="s">
        <v>109</v>
      </c>
      <c r="B47" s="27" t="s">
        <v>161</v>
      </c>
      <c r="C47" s="36">
        <v>26.378184569496078</v>
      </c>
      <c r="D47" s="36">
        <v>28.2510356739303</v>
      </c>
      <c r="E47" s="36">
        <v>31.79</v>
      </c>
      <c r="F47" s="36">
        <v>31.79</v>
      </c>
      <c r="G47" s="36">
        <v>32.81356077326847</v>
      </c>
      <c r="H47" s="11"/>
      <c r="I47" s="12">
        <v>0</v>
      </c>
      <c r="J47" s="12">
        <v>0</v>
      </c>
      <c r="K47" s="12">
        <v>0</v>
      </c>
      <c r="L47" s="12">
        <v>0</v>
      </c>
      <c r="M47" s="12">
        <v>0</v>
      </c>
      <c r="N47" s="12">
        <v>0</v>
      </c>
      <c r="O47" s="12">
        <v>0</v>
      </c>
      <c r="P47" s="12">
        <v>0</v>
      </c>
      <c r="Q47" s="12">
        <v>0</v>
      </c>
      <c r="R47" s="12">
        <v>0</v>
      </c>
      <c r="S47" s="12">
        <v>0</v>
      </c>
      <c r="T47" s="12">
        <v>0</v>
      </c>
      <c r="U47" s="12">
        <v>0</v>
      </c>
      <c r="V47" s="11"/>
      <c r="W47" s="83">
        <v>0</v>
      </c>
      <c r="X47" s="83">
        <v>0</v>
      </c>
      <c r="Y47" s="83">
        <v>0</v>
      </c>
      <c r="Z47" s="83">
        <v>0</v>
      </c>
      <c r="AA47" s="83">
        <v>0</v>
      </c>
      <c r="AB47" s="83">
        <v>0</v>
      </c>
      <c r="AC47" s="83">
        <v>0</v>
      </c>
      <c r="AD47" s="83">
        <v>0</v>
      </c>
      <c r="AE47" s="83">
        <v>0</v>
      </c>
      <c r="AF47" s="83">
        <v>0</v>
      </c>
      <c r="AG47" s="83">
        <v>0</v>
      </c>
      <c r="AH47" s="83">
        <v>0</v>
      </c>
      <c r="AI47" s="83">
        <v>0</v>
      </c>
      <c r="AK47" s="97"/>
      <c r="AL47" s="92"/>
      <c r="AM47" s="177"/>
      <c r="AN47" s="177">
        <v>1</v>
      </c>
      <c r="AO47" s="182">
        <v>0</v>
      </c>
      <c r="AQ47" s="13"/>
      <c r="AS47" s="12"/>
    </row>
    <row r="48" spans="1:45" s="2" customFormat="1" ht="12" customHeight="1">
      <c r="A48" s="27" t="s">
        <v>110</v>
      </c>
      <c r="B48" s="27" t="s">
        <v>162</v>
      </c>
      <c r="C48" s="36">
        <v>36.640559604297984</v>
      </c>
      <c r="D48" s="36">
        <v>39.242039336203142</v>
      </c>
      <c r="E48" s="36">
        <v>44.15</v>
      </c>
      <c r="F48" s="36">
        <v>44.15</v>
      </c>
      <c r="G48" s="36">
        <v>45.579604850159186</v>
      </c>
      <c r="H48" s="11"/>
      <c r="I48" s="12">
        <v>0</v>
      </c>
      <c r="J48" s="12">
        <v>0</v>
      </c>
      <c r="K48" s="12">
        <v>0</v>
      </c>
      <c r="L48" s="12">
        <v>0</v>
      </c>
      <c r="M48" s="12">
        <v>0</v>
      </c>
      <c r="N48" s="12">
        <v>0</v>
      </c>
      <c r="O48" s="12">
        <v>0</v>
      </c>
      <c r="P48" s="12">
        <v>0</v>
      </c>
      <c r="Q48" s="12">
        <v>0</v>
      </c>
      <c r="R48" s="12">
        <v>0</v>
      </c>
      <c r="S48" s="12">
        <v>0</v>
      </c>
      <c r="T48" s="12">
        <v>0</v>
      </c>
      <c r="U48" s="12">
        <v>0</v>
      </c>
      <c r="V48" s="11"/>
      <c r="W48" s="83">
        <v>0</v>
      </c>
      <c r="X48" s="83">
        <v>0</v>
      </c>
      <c r="Y48" s="83">
        <v>0</v>
      </c>
      <c r="Z48" s="83">
        <v>0</v>
      </c>
      <c r="AA48" s="83">
        <v>0</v>
      </c>
      <c r="AB48" s="83">
        <v>0</v>
      </c>
      <c r="AC48" s="83">
        <v>0</v>
      </c>
      <c r="AD48" s="83">
        <v>0</v>
      </c>
      <c r="AE48" s="83">
        <v>0</v>
      </c>
      <c r="AF48" s="83">
        <v>0</v>
      </c>
      <c r="AG48" s="83">
        <v>0</v>
      </c>
      <c r="AH48" s="83">
        <v>0</v>
      </c>
      <c r="AI48" s="83">
        <v>0</v>
      </c>
      <c r="AK48" s="97"/>
      <c r="AL48" s="92"/>
      <c r="AM48" s="177"/>
      <c r="AN48" s="177">
        <v>1</v>
      </c>
      <c r="AO48" s="182">
        <v>0</v>
      </c>
      <c r="AQ48" s="13"/>
      <c r="AS48" s="12"/>
    </row>
    <row r="49" spans="1:45" s="2" customFormat="1" ht="12" customHeight="1">
      <c r="A49" s="27" t="s">
        <v>118</v>
      </c>
      <c r="B49" s="27" t="s">
        <v>179</v>
      </c>
      <c r="C49" s="36">
        <v>14.912326729061771</v>
      </c>
      <c r="D49" s="36">
        <v>15.971101926825156</v>
      </c>
      <c r="E49" s="36">
        <v>15.971101926825156</v>
      </c>
      <c r="F49" s="36">
        <v>15.971101926825156</v>
      </c>
      <c r="G49" s="36">
        <v>15.97</v>
      </c>
      <c r="H49" s="11"/>
      <c r="I49" s="12">
        <v>16.5</v>
      </c>
      <c r="J49" s="12">
        <v>0</v>
      </c>
      <c r="K49" s="12">
        <v>33</v>
      </c>
      <c r="L49" s="12">
        <v>0</v>
      </c>
      <c r="M49" s="12">
        <v>33</v>
      </c>
      <c r="N49" s="12">
        <v>0</v>
      </c>
      <c r="O49" s="12">
        <v>0</v>
      </c>
      <c r="P49" s="12">
        <v>16.5</v>
      </c>
      <c r="Q49" s="12">
        <v>0</v>
      </c>
      <c r="R49" s="12">
        <v>0</v>
      </c>
      <c r="S49" s="12">
        <v>17.03</v>
      </c>
      <c r="T49" s="12">
        <v>17.03</v>
      </c>
      <c r="U49" s="12">
        <v>133.06</v>
      </c>
      <c r="V49" s="11"/>
      <c r="W49" s="20"/>
      <c r="X49" s="20"/>
      <c r="Y49" s="20"/>
      <c r="Z49" s="20"/>
      <c r="AA49" s="20"/>
      <c r="AB49" s="20"/>
      <c r="AC49" s="20"/>
      <c r="AD49" s="20"/>
      <c r="AE49" s="20"/>
      <c r="AF49" s="20"/>
      <c r="AG49" s="20"/>
      <c r="AH49" s="20"/>
      <c r="AI49" s="20"/>
      <c r="AK49" s="97"/>
      <c r="AL49" s="92"/>
      <c r="AO49" s="98"/>
      <c r="AQ49" s="13"/>
      <c r="AS49" s="12"/>
    </row>
    <row r="50" spans="1:45" s="2" customFormat="1" ht="12" customHeight="1">
      <c r="A50" s="27" t="s">
        <v>119</v>
      </c>
      <c r="B50" s="27" t="s">
        <v>180</v>
      </c>
      <c r="C50" s="36">
        <v>24.198148827872835</v>
      </c>
      <c r="D50" s="36">
        <v>25.916217394651806</v>
      </c>
      <c r="E50" s="36">
        <v>25.916217394651806</v>
      </c>
      <c r="F50" s="36">
        <v>25.916217394651806</v>
      </c>
      <c r="G50" s="36">
        <v>25.92</v>
      </c>
      <c r="H50" s="11"/>
      <c r="I50" s="12">
        <v>0</v>
      </c>
      <c r="J50" s="12">
        <v>0</v>
      </c>
      <c r="K50" s="12">
        <v>0</v>
      </c>
      <c r="L50" s="12">
        <v>0</v>
      </c>
      <c r="M50" s="12">
        <v>0</v>
      </c>
      <c r="N50" s="12">
        <v>0</v>
      </c>
      <c r="O50" s="12">
        <v>0</v>
      </c>
      <c r="P50" s="12">
        <v>0</v>
      </c>
      <c r="Q50" s="12">
        <v>0</v>
      </c>
      <c r="R50" s="12">
        <v>0</v>
      </c>
      <c r="S50" s="12">
        <v>0</v>
      </c>
      <c r="T50" s="12">
        <v>0</v>
      </c>
      <c r="U50" s="12">
        <v>0</v>
      </c>
      <c r="V50" s="11"/>
      <c r="W50" s="20"/>
      <c r="X50" s="20"/>
      <c r="Y50" s="20"/>
      <c r="Z50" s="20"/>
      <c r="AA50" s="20"/>
      <c r="AB50" s="20"/>
      <c r="AC50" s="20"/>
      <c r="AD50" s="20"/>
      <c r="AE50" s="20"/>
      <c r="AF50" s="20"/>
      <c r="AG50" s="20"/>
      <c r="AH50" s="20"/>
      <c r="AI50" s="20"/>
      <c r="AK50" s="97"/>
      <c r="AL50" s="92"/>
      <c r="AO50" s="98"/>
      <c r="AQ50" s="13"/>
      <c r="AS50" s="12"/>
    </row>
    <row r="51" spans="1:45" s="2" customFormat="1" ht="12" customHeight="1">
      <c r="A51" s="27" t="s">
        <v>120</v>
      </c>
      <c r="B51" s="27" t="s">
        <v>181</v>
      </c>
      <c r="C51" s="36">
        <v>29.17454141705668</v>
      </c>
      <c r="D51" s="36">
        <v>31.245933857667705</v>
      </c>
      <c r="E51" s="36">
        <v>31.245933857667705</v>
      </c>
      <c r="F51" s="36">
        <v>31.245933857667705</v>
      </c>
      <c r="G51" s="36">
        <v>31.25</v>
      </c>
      <c r="H51" s="11"/>
      <c r="I51" s="12">
        <v>0</v>
      </c>
      <c r="J51" s="12">
        <v>0</v>
      </c>
      <c r="K51" s="12">
        <v>63.58</v>
      </c>
      <c r="L51" s="12">
        <v>0</v>
      </c>
      <c r="M51" s="12">
        <v>0</v>
      </c>
      <c r="N51" s="12">
        <v>0</v>
      </c>
      <c r="O51" s="12">
        <v>0</v>
      </c>
      <c r="P51" s="12">
        <v>32.81</v>
      </c>
      <c r="Q51" s="12">
        <v>0</v>
      </c>
      <c r="R51" s="12">
        <v>34.39</v>
      </c>
      <c r="S51" s="12">
        <v>0</v>
      </c>
      <c r="T51" s="12">
        <v>0</v>
      </c>
      <c r="U51" s="12">
        <v>130.78</v>
      </c>
      <c r="V51" s="11"/>
      <c r="W51" s="20"/>
      <c r="X51" s="20"/>
      <c r="Y51" s="20"/>
      <c r="Z51" s="20"/>
      <c r="AA51" s="20"/>
      <c r="AB51" s="20"/>
      <c r="AC51" s="20"/>
      <c r="AD51" s="20"/>
      <c r="AE51" s="20"/>
      <c r="AF51" s="20"/>
      <c r="AG51" s="20"/>
      <c r="AH51" s="20"/>
      <c r="AI51" s="20"/>
      <c r="AK51" s="97"/>
      <c r="AL51" s="92"/>
      <c r="AO51" s="98"/>
      <c r="AQ51" s="13"/>
      <c r="AS51" s="12"/>
    </row>
    <row r="52" spans="1:45" s="2" customFormat="1" ht="12" customHeight="1">
      <c r="A52" s="27" t="s">
        <v>121</v>
      </c>
      <c r="B52" s="27" t="s">
        <v>182</v>
      </c>
      <c r="C52" s="36">
        <v>40.49774679483577</v>
      </c>
      <c r="D52" s="36">
        <v>43.373086817269112</v>
      </c>
      <c r="E52" s="36">
        <v>43.373086817269112</v>
      </c>
      <c r="F52" s="36">
        <v>43.373086817269112</v>
      </c>
      <c r="G52" s="36">
        <v>43.37</v>
      </c>
      <c r="H52" s="11"/>
      <c r="I52" s="12">
        <v>0</v>
      </c>
      <c r="J52" s="12">
        <v>0</v>
      </c>
      <c r="K52" s="12">
        <v>0</v>
      </c>
      <c r="L52" s="12">
        <v>44.15</v>
      </c>
      <c r="M52" s="12">
        <v>0</v>
      </c>
      <c r="N52" s="12">
        <v>0</v>
      </c>
      <c r="O52" s="12">
        <v>0</v>
      </c>
      <c r="P52" s="12">
        <v>0</v>
      </c>
      <c r="Q52" s="12">
        <v>39.19</v>
      </c>
      <c r="R52" s="12">
        <v>6.39</v>
      </c>
      <c r="S52" s="12">
        <v>0</v>
      </c>
      <c r="T52" s="12">
        <v>0</v>
      </c>
      <c r="U52" s="12">
        <v>89.73</v>
      </c>
      <c r="V52" s="11"/>
      <c r="W52" s="20"/>
      <c r="X52" s="20"/>
      <c r="Y52" s="20"/>
      <c r="Z52" s="20"/>
      <c r="AA52" s="20"/>
      <c r="AB52" s="20"/>
      <c r="AC52" s="20"/>
      <c r="AD52" s="20"/>
      <c r="AE52" s="20"/>
      <c r="AF52" s="20"/>
      <c r="AG52" s="20"/>
      <c r="AH52" s="20"/>
      <c r="AI52" s="20"/>
      <c r="AK52" s="97"/>
      <c r="AL52" s="92"/>
      <c r="AO52" s="98"/>
      <c r="AQ52" s="13"/>
      <c r="AS52" s="12"/>
    </row>
    <row r="53" spans="1:45" s="2" customFormat="1" ht="12" customHeight="1">
      <c r="A53" s="27" t="s">
        <v>122</v>
      </c>
      <c r="B53" s="27" t="s">
        <v>183</v>
      </c>
      <c r="C53" s="36">
        <v>0</v>
      </c>
      <c r="D53" s="138">
        <v>0</v>
      </c>
      <c r="E53" s="138"/>
      <c r="F53" s="138"/>
      <c r="G53" s="36"/>
      <c r="H53" s="11"/>
      <c r="I53" s="12">
        <v>0</v>
      </c>
      <c r="J53" s="12">
        <v>0</v>
      </c>
      <c r="K53" s="12">
        <v>0</v>
      </c>
      <c r="L53" s="12">
        <v>0</v>
      </c>
      <c r="M53" s="12">
        <v>0</v>
      </c>
      <c r="N53" s="12">
        <v>0</v>
      </c>
      <c r="O53" s="12">
        <v>0</v>
      </c>
      <c r="P53" s="12">
        <v>0</v>
      </c>
      <c r="Q53" s="12">
        <v>0</v>
      </c>
      <c r="R53" s="12">
        <v>0</v>
      </c>
      <c r="S53" s="12">
        <v>0</v>
      </c>
      <c r="T53" s="12">
        <v>0</v>
      </c>
      <c r="U53" s="12">
        <v>0</v>
      </c>
      <c r="V53" s="11"/>
      <c r="W53" s="20"/>
      <c r="X53" s="20"/>
      <c r="Y53" s="20"/>
      <c r="Z53" s="20"/>
      <c r="AA53" s="20"/>
      <c r="AB53" s="20"/>
      <c r="AC53" s="20"/>
      <c r="AD53" s="20"/>
      <c r="AE53" s="20"/>
      <c r="AF53" s="20"/>
      <c r="AG53" s="20"/>
      <c r="AH53" s="20"/>
      <c r="AI53" s="20"/>
      <c r="AK53" s="97"/>
      <c r="AL53" s="92"/>
      <c r="AO53" s="98"/>
      <c r="AQ53" s="13"/>
      <c r="AS53" s="12"/>
    </row>
    <row r="54" spans="1:45" s="2" customFormat="1" ht="12" customHeight="1">
      <c r="A54" s="27" t="s">
        <v>124</v>
      </c>
      <c r="B54" s="27" t="s">
        <v>185</v>
      </c>
      <c r="C54" s="36">
        <v>14.53</v>
      </c>
      <c r="D54" s="138">
        <v>0</v>
      </c>
      <c r="E54" s="138"/>
      <c r="F54" s="138"/>
      <c r="G54" s="36"/>
      <c r="H54" s="11"/>
      <c r="I54" s="12">
        <v>0</v>
      </c>
      <c r="J54" s="12">
        <v>0</v>
      </c>
      <c r="K54" s="12">
        <v>0</v>
      </c>
      <c r="L54" s="12">
        <v>0</v>
      </c>
      <c r="M54" s="12">
        <v>0</v>
      </c>
      <c r="N54" s="12">
        <v>0</v>
      </c>
      <c r="O54" s="12">
        <v>0</v>
      </c>
      <c r="P54" s="12">
        <v>0</v>
      </c>
      <c r="Q54" s="12">
        <v>0</v>
      </c>
      <c r="R54" s="12">
        <v>0</v>
      </c>
      <c r="S54" s="12">
        <v>0</v>
      </c>
      <c r="T54" s="12">
        <v>0</v>
      </c>
      <c r="U54" s="12">
        <v>0</v>
      </c>
      <c r="V54" s="11"/>
      <c r="W54" s="20"/>
      <c r="X54" s="20"/>
      <c r="Y54" s="20"/>
      <c r="Z54" s="20"/>
      <c r="AA54" s="20"/>
      <c r="AB54" s="20"/>
      <c r="AC54" s="20"/>
      <c r="AD54" s="20"/>
      <c r="AE54" s="20"/>
      <c r="AF54" s="20"/>
      <c r="AG54" s="20"/>
      <c r="AH54" s="20"/>
      <c r="AI54" s="20"/>
      <c r="AK54" s="97"/>
      <c r="AL54" s="92"/>
      <c r="AO54" s="98"/>
      <c r="AQ54" s="13"/>
      <c r="AS54" s="12"/>
    </row>
    <row r="55" spans="1:45" s="2" customFormat="1" ht="12" customHeight="1">
      <c r="A55" s="27" t="s">
        <v>331</v>
      </c>
      <c r="B55" s="27" t="s">
        <v>175</v>
      </c>
      <c r="C55" s="36">
        <v>0.48509125689714888</v>
      </c>
      <c r="D55" s="36">
        <v>0.51953273613684647</v>
      </c>
      <c r="E55" s="36">
        <v>0.57999999999999996</v>
      </c>
      <c r="F55" s="36">
        <v>0.57999999999999996</v>
      </c>
      <c r="G55" s="36">
        <v>0.60343695741605263</v>
      </c>
      <c r="H55" s="11"/>
      <c r="I55" s="12">
        <v>17.399999999999999</v>
      </c>
      <c r="J55" s="12">
        <v>17.399999999999999</v>
      </c>
      <c r="K55" s="12">
        <v>17.399999999999999</v>
      </c>
      <c r="L55" s="12">
        <v>-13.92</v>
      </c>
      <c r="M55" s="12">
        <v>33.64</v>
      </c>
      <c r="N55" s="12">
        <v>4.6399999999999988</v>
      </c>
      <c r="O55" s="12">
        <v>12.76</v>
      </c>
      <c r="P55" s="12">
        <v>0</v>
      </c>
      <c r="Q55" s="12">
        <v>0</v>
      </c>
      <c r="R55" s="12">
        <v>5.4</v>
      </c>
      <c r="S55" s="12">
        <v>18.600000000000001</v>
      </c>
      <c r="T55" s="12">
        <v>36</v>
      </c>
      <c r="U55" s="12">
        <v>149.32</v>
      </c>
      <c r="V55" s="11"/>
      <c r="W55" s="20"/>
      <c r="X55" s="20"/>
      <c r="Y55" s="20"/>
      <c r="Z55" s="20"/>
      <c r="AA55" s="20"/>
      <c r="AB55" s="20"/>
      <c r="AC55" s="20"/>
      <c r="AD55" s="20"/>
      <c r="AE55" s="20"/>
      <c r="AF55" s="20"/>
      <c r="AG55" s="20"/>
      <c r="AH55" s="20"/>
      <c r="AI55" s="20"/>
      <c r="AK55" s="97"/>
      <c r="AL55" s="92"/>
      <c r="AO55" s="98"/>
      <c r="AQ55" s="13"/>
      <c r="AS55" s="12"/>
    </row>
    <row r="56" spans="1:45" s="2" customFormat="1" ht="12" customHeight="1">
      <c r="A56" s="27" t="s">
        <v>333</v>
      </c>
      <c r="B56" s="27" t="s">
        <v>176</v>
      </c>
      <c r="C56" s="36">
        <v>0.73302678820013611</v>
      </c>
      <c r="D56" s="36">
        <v>0.78507169016234579</v>
      </c>
      <c r="E56" s="36">
        <v>0.88</v>
      </c>
      <c r="F56" s="36">
        <v>0.88</v>
      </c>
      <c r="G56" s="36">
        <v>0.9118602912064796</v>
      </c>
      <c r="H56" s="11"/>
      <c r="I56" s="12">
        <v>26.4</v>
      </c>
      <c r="J56" s="12">
        <v>26.4</v>
      </c>
      <c r="K56" s="12">
        <v>26.4</v>
      </c>
      <c r="L56" s="12">
        <v>26.4</v>
      </c>
      <c r="M56" s="12">
        <v>26.4</v>
      </c>
      <c r="N56" s="12">
        <v>8.8000000000000007</v>
      </c>
      <c r="O56" s="12">
        <v>0</v>
      </c>
      <c r="P56" s="12">
        <v>0</v>
      </c>
      <c r="Q56" s="12">
        <v>0</v>
      </c>
      <c r="R56" s="12">
        <v>0</v>
      </c>
      <c r="S56" s="12">
        <v>0</v>
      </c>
      <c r="T56" s="12">
        <v>0</v>
      </c>
      <c r="U56" s="12">
        <v>140.80000000000001</v>
      </c>
      <c r="V56" s="11"/>
      <c r="W56" s="20"/>
      <c r="X56" s="20"/>
      <c r="Y56" s="20"/>
      <c r="Z56" s="20"/>
      <c r="AA56" s="20"/>
      <c r="AB56" s="20"/>
      <c r="AC56" s="20"/>
      <c r="AD56" s="20"/>
      <c r="AE56" s="20"/>
      <c r="AF56" s="20"/>
      <c r="AG56" s="20"/>
      <c r="AH56" s="20"/>
      <c r="AI56" s="20"/>
      <c r="AK56" s="97"/>
      <c r="AL56" s="92"/>
      <c r="AO56" s="98"/>
      <c r="AQ56" s="13"/>
      <c r="AS56" s="12"/>
    </row>
    <row r="57" spans="1:45" s="2" customFormat="1" ht="12" customHeight="1">
      <c r="A57" s="27" t="s">
        <v>335</v>
      </c>
      <c r="B57" s="27" t="s">
        <v>177</v>
      </c>
      <c r="C57" s="36">
        <v>0.80848542816191493</v>
      </c>
      <c r="D57" s="36">
        <v>0.86588789356141094</v>
      </c>
      <c r="E57" s="36">
        <v>0.97</v>
      </c>
      <c r="F57" s="36">
        <v>0.97</v>
      </c>
      <c r="G57" s="36">
        <v>1.0057282623600881</v>
      </c>
      <c r="H57" s="11"/>
      <c r="I57" s="12">
        <v>0</v>
      </c>
      <c r="J57" s="12">
        <v>0</v>
      </c>
      <c r="K57" s="12">
        <v>0</v>
      </c>
      <c r="L57" s="12">
        <v>0</v>
      </c>
      <c r="M57" s="12">
        <v>0</v>
      </c>
      <c r="N57" s="12">
        <v>0</v>
      </c>
      <c r="O57" s="12">
        <v>0</v>
      </c>
      <c r="P57" s="12">
        <v>0</v>
      </c>
      <c r="Q57" s="12">
        <v>0</v>
      </c>
      <c r="R57" s="12">
        <v>0</v>
      </c>
      <c r="S57" s="12">
        <v>0</v>
      </c>
      <c r="T57" s="12">
        <v>0</v>
      </c>
      <c r="U57" s="12">
        <v>0</v>
      </c>
      <c r="V57" s="11"/>
      <c r="W57" s="20"/>
      <c r="X57" s="20"/>
      <c r="Y57" s="20"/>
      <c r="Z57" s="20"/>
      <c r="AA57" s="20"/>
      <c r="AB57" s="20"/>
      <c r="AC57" s="20"/>
      <c r="AD57" s="20"/>
      <c r="AE57" s="20"/>
      <c r="AF57" s="20"/>
      <c r="AG57" s="20"/>
      <c r="AH57" s="20"/>
      <c r="AI57" s="20"/>
      <c r="AK57" s="97"/>
      <c r="AL57" s="92"/>
      <c r="AO57" s="98"/>
      <c r="AQ57" s="13"/>
      <c r="AS57" s="12"/>
    </row>
    <row r="58" spans="1:45" s="2" customFormat="1" ht="12" customHeight="1">
      <c r="A58" s="27" t="s">
        <v>337</v>
      </c>
      <c r="B58" s="27" t="s">
        <v>178</v>
      </c>
      <c r="C58" s="36">
        <v>1.2181180450972851</v>
      </c>
      <c r="D58" s="36">
        <v>1.3046044262991923</v>
      </c>
      <c r="E58" s="36">
        <v>1.47</v>
      </c>
      <c r="F58" s="36">
        <v>1.47</v>
      </c>
      <c r="G58" s="36">
        <v>1.5152972486225322</v>
      </c>
      <c r="H58" s="11"/>
      <c r="I58" s="12">
        <v>0</v>
      </c>
      <c r="J58" s="12">
        <v>0</v>
      </c>
      <c r="K58" s="12">
        <v>0</v>
      </c>
      <c r="L58" s="12">
        <v>0</v>
      </c>
      <c r="M58" s="12">
        <v>0</v>
      </c>
      <c r="N58" s="12">
        <v>0</v>
      </c>
      <c r="O58" s="12">
        <v>0</v>
      </c>
      <c r="P58" s="12">
        <v>0</v>
      </c>
      <c r="Q58" s="12">
        <v>0</v>
      </c>
      <c r="R58" s="12">
        <v>0</v>
      </c>
      <c r="S58" s="12">
        <v>0</v>
      </c>
      <c r="T58" s="12">
        <v>0</v>
      </c>
      <c r="U58" s="12">
        <v>0</v>
      </c>
      <c r="V58" s="11"/>
      <c r="AK58" s="97"/>
      <c r="AL58" s="92"/>
      <c r="AO58" s="98"/>
      <c r="AQ58" s="13"/>
      <c r="AS58" s="12"/>
    </row>
    <row r="59" spans="1:45" s="2" customFormat="1" ht="12" customHeight="1">
      <c r="A59" s="27" t="s">
        <v>339</v>
      </c>
      <c r="B59" s="27" t="s">
        <v>189</v>
      </c>
      <c r="C59" s="36">
        <v>25.35</v>
      </c>
      <c r="D59" s="36">
        <v>27.154244342085846</v>
      </c>
      <c r="E59" s="36">
        <v>30.55</v>
      </c>
      <c r="F59" s="36">
        <v>30.55</v>
      </c>
      <c r="G59" s="36">
        <v>31.539638307612364</v>
      </c>
      <c r="H59" s="11"/>
      <c r="I59" s="12">
        <v>0</v>
      </c>
      <c r="J59" s="12">
        <v>0</v>
      </c>
      <c r="K59" s="96">
        <v>0</v>
      </c>
      <c r="L59" s="12">
        <v>0</v>
      </c>
      <c r="M59" s="12">
        <v>61.1</v>
      </c>
      <c r="N59" s="12">
        <v>0</v>
      </c>
      <c r="O59" s="12">
        <v>0</v>
      </c>
      <c r="P59" s="12">
        <v>0</v>
      </c>
      <c r="Q59" s="12">
        <v>0</v>
      </c>
      <c r="R59" s="12">
        <v>31.54</v>
      </c>
      <c r="S59" s="12">
        <v>31.54</v>
      </c>
      <c r="T59" s="12">
        <v>0</v>
      </c>
      <c r="U59" s="12">
        <v>124.18</v>
      </c>
      <c r="V59" s="11"/>
      <c r="W59" s="20"/>
      <c r="X59" s="20"/>
      <c r="Y59" s="20"/>
      <c r="Z59" s="20"/>
      <c r="AA59" s="20"/>
      <c r="AB59" s="20"/>
      <c r="AC59" s="20"/>
      <c r="AD59" s="20"/>
      <c r="AE59" s="20"/>
      <c r="AF59" s="20"/>
      <c r="AG59" s="20"/>
      <c r="AH59" s="20"/>
      <c r="AI59" s="20"/>
      <c r="AK59" s="97"/>
      <c r="AL59" s="92"/>
      <c r="AO59" s="98"/>
      <c r="AQ59" s="13"/>
      <c r="AS59" s="12"/>
    </row>
    <row r="60" spans="1:45" s="2" customFormat="1" ht="12" customHeight="1">
      <c r="A60" s="27" t="s">
        <v>340</v>
      </c>
      <c r="B60" s="27" t="s">
        <v>190</v>
      </c>
      <c r="C60" s="36">
        <v>31.27</v>
      </c>
      <c r="D60" s="36">
        <v>33.492543722955375</v>
      </c>
      <c r="E60" s="36">
        <v>37.68</v>
      </c>
      <c r="F60" s="36">
        <v>37.68</v>
      </c>
      <c r="G60" s="36">
        <v>38.901569188088203</v>
      </c>
      <c r="H60" s="11"/>
      <c r="I60" s="12">
        <v>0</v>
      </c>
      <c r="J60" s="96">
        <v>0</v>
      </c>
      <c r="K60" s="12">
        <v>37.68</v>
      </c>
      <c r="L60" s="12">
        <v>0</v>
      </c>
      <c r="M60" s="12">
        <v>0</v>
      </c>
      <c r="N60" s="12">
        <v>-37.68</v>
      </c>
      <c r="O60" s="12">
        <v>0</v>
      </c>
      <c r="P60" s="12">
        <v>0</v>
      </c>
      <c r="Q60" s="12">
        <v>0</v>
      </c>
      <c r="R60" s="12">
        <v>0</v>
      </c>
      <c r="S60" s="12">
        <v>0</v>
      </c>
      <c r="T60" s="12">
        <v>0</v>
      </c>
      <c r="U60" s="12">
        <v>0</v>
      </c>
      <c r="V60" s="11"/>
      <c r="W60" s="20"/>
      <c r="X60" s="20"/>
      <c r="Y60" s="20"/>
      <c r="Z60" s="20"/>
      <c r="AA60" s="20"/>
      <c r="AB60" s="20"/>
      <c r="AC60" s="20"/>
      <c r="AD60" s="20"/>
      <c r="AE60" s="20"/>
      <c r="AF60" s="20"/>
      <c r="AG60" s="20"/>
      <c r="AH60" s="20"/>
      <c r="AI60" s="20"/>
      <c r="AK60" s="97"/>
      <c r="AL60" s="92"/>
      <c r="AO60" s="98"/>
      <c r="AQ60" s="13"/>
      <c r="AS60" s="12"/>
    </row>
    <row r="61" spans="1:45" s="2" customFormat="1" ht="12" customHeight="1">
      <c r="A61" s="27" t="s">
        <v>342</v>
      </c>
      <c r="B61" s="27" t="s">
        <v>192</v>
      </c>
      <c r="C61" s="36">
        <v>36.35</v>
      </c>
      <c r="D61" s="36">
        <v>38.930319694521025</v>
      </c>
      <c r="E61" s="36">
        <v>43.8</v>
      </c>
      <c r="F61" s="36">
        <v>43.8</v>
      </c>
      <c r="G61" s="36">
        <v>45.217542675709538</v>
      </c>
      <c r="H61" s="11"/>
      <c r="I61" s="12">
        <v>0</v>
      </c>
      <c r="J61" s="12">
        <v>0</v>
      </c>
      <c r="K61" s="12">
        <v>0</v>
      </c>
      <c r="L61" s="12">
        <v>0</v>
      </c>
      <c r="M61" s="96">
        <v>0</v>
      </c>
      <c r="N61" s="12">
        <v>0</v>
      </c>
      <c r="O61" s="12">
        <v>0</v>
      </c>
      <c r="P61" s="12">
        <v>0</v>
      </c>
      <c r="Q61" s="12">
        <v>0</v>
      </c>
      <c r="R61" s="12">
        <v>0</v>
      </c>
      <c r="S61" s="12">
        <v>0</v>
      </c>
      <c r="T61" s="12">
        <v>0</v>
      </c>
      <c r="U61" s="12">
        <v>0</v>
      </c>
      <c r="V61" s="11"/>
      <c r="W61" s="20"/>
      <c r="X61" s="20"/>
      <c r="Y61" s="20"/>
      <c r="Z61" s="20"/>
      <c r="AA61" s="20"/>
      <c r="AB61" s="20"/>
      <c r="AC61" s="20"/>
      <c r="AD61" s="20"/>
      <c r="AE61" s="20"/>
      <c r="AF61" s="20"/>
      <c r="AG61" s="20"/>
      <c r="AH61" s="20"/>
      <c r="AI61" s="20"/>
      <c r="AK61" s="97"/>
      <c r="AL61" s="92"/>
      <c r="AO61" s="98"/>
      <c r="AQ61" s="13"/>
      <c r="AS61" s="12"/>
    </row>
    <row r="62" spans="1:45" s="2" customFormat="1" ht="12" customHeight="1">
      <c r="A62" s="27" t="s">
        <v>443</v>
      </c>
      <c r="B62" s="27" t="s">
        <v>444</v>
      </c>
      <c r="C62" s="36">
        <v>45.98</v>
      </c>
      <c r="D62" s="36">
        <v>45.98</v>
      </c>
      <c r="E62" s="36">
        <v>45.98</v>
      </c>
      <c r="F62" s="36">
        <v>45.98</v>
      </c>
      <c r="G62" s="36">
        <v>45.98</v>
      </c>
      <c r="H62" s="11"/>
      <c r="I62" s="12">
        <v>0</v>
      </c>
      <c r="J62" s="12">
        <v>0</v>
      </c>
      <c r="K62" s="12">
        <v>0</v>
      </c>
      <c r="L62" s="12">
        <v>0</v>
      </c>
      <c r="M62" s="96">
        <v>0</v>
      </c>
      <c r="N62" s="12">
        <v>0</v>
      </c>
      <c r="O62" s="12">
        <v>0</v>
      </c>
      <c r="P62" s="12">
        <v>0</v>
      </c>
      <c r="Q62" s="12">
        <v>0</v>
      </c>
      <c r="R62" s="12">
        <v>0</v>
      </c>
      <c r="S62" s="12">
        <v>0</v>
      </c>
      <c r="T62" s="12">
        <v>0</v>
      </c>
      <c r="U62" s="12">
        <v>0</v>
      </c>
      <c r="V62" s="11"/>
      <c r="W62" s="20"/>
      <c r="X62" s="20"/>
      <c r="Y62" s="20"/>
      <c r="Z62" s="20"/>
      <c r="AA62" s="20"/>
      <c r="AB62" s="20"/>
      <c r="AC62" s="20"/>
      <c r="AD62" s="20"/>
      <c r="AE62" s="20"/>
      <c r="AF62" s="20"/>
      <c r="AG62" s="20"/>
      <c r="AH62" s="20"/>
      <c r="AI62" s="20"/>
      <c r="AK62" s="97"/>
      <c r="AL62" s="92"/>
      <c r="AO62" s="98"/>
      <c r="AQ62" s="13"/>
      <c r="AS62" s="12"/>
    </row>
    <row r="63" spans="1:45" s="2" customFormat="1" ht="12" customHeight="1">
      <c r="A63" s="27" t="s">
        <v>418</v>
      </c>
      <c r="B63" s="27" t="s">
        <v>440</v>
      </c>
      <c r="C63" s="36">
        <v>2.2999999999999998</v>
      </c>
      <c r="D63" s="36">
        <v>2.2999999999999998</v>
      </c>
      <c r="E63" s="36">
        <v>2.2999999999999998</v>
      </c>
      <c r="F63" s="36">
        <v>2.2999999999999998</v>
      </c>
      <c r="G63" s="36">
        <v>2.2999999999999998</v>
      </c>
      <c r="H63" s="11"/>
      <c r="I63" s="12">
        <v>0</v>
      </c>
      <c r="J63" s="12">
        <v>0</v>
      </c>
      <c r="K63" s="12">
        <v>0</v>
      </c>
      <c r="L63" s="12">
        <v>0</v>
      </c>
      <c r="M63" s="96">
        <v>0</v>
      </c>
      <c r="N63" s="12">
        <v>0</v>
      </c>
      <c r="O63" s="12">
        <v>0</v>
      </c>
      <c r="P63" s="12">
        <v>0</v>
      </c>
      <c r="Q63" s="12">
        <v>0</v>
      </c>
      <c r="R63" s="12">
        <v>0</v>
      </c>
      <c r="S63" s="12">
        <v>0</v>
      </c>
      <c r="T63" s="12">
        <v>0</v>
      </c>
      <c r="U63" s="12">
        <v>0</v>
      </c>
      <c r="V63" s="11"/>
      <c r="W63" s="20"/>
      <c r="X63" s="20"/>
      <c r="Y63" s="20"/>
      <c r="Z63" s="20"/>
      <c r="AA63" s="20"/>
      <c r="AB63" s="20"/>
      <c r="AC63" s="20"/>
      <c r="AD63" s="20"/>
      <c r="AE63" s="20"/>
      <c r="AF63" s="20"/>
      <c r="AG63" s="20"/>
      <c r="AH63" s="20"/>
      <c r="AI63" s="20"/>
      <c r="AK63" s="97"/>
      <c r="AL63" s="92"/>
      <c r="AO63" s="98"/>
      <c r="AQ63" s="13"/>
      <c r="AS63" s="12"/>
    </row>
    <row r="64" spans="1:45" s="2" customFormat="1" ht="12" customHeight="1">
      <c r="A64" s="27" t="s">
        <v>408</v>
      </c>
      <c r="B64" s="27" t="s">
        <v>409</v>
      </c>
      <c r="C64" s="36">
        <v>48.65</v>
      </c>
      <c r="D64" s="36">
        <v>48.65</v>
      </c>
      <c r="E64" s="36">
        <v>48.65</v>
      </c>
      <c r="F64" s="36">
        <v>48.65</v>
      </c>
      <c r="G64" s="36">
        <v>48.65</v>
      </c>
      <c r="H64" s="11"/>
      <c r="I64" s="12">
        <v>0</v>
      </c>
      <c r="J64" s="12">
        <v>0</v>
      </c>
      <c r="K64" s="12">
        <v>0</v>
      </c>
      <c r="L64" s="12">
        <v>51.19</v>
      </c>
      <c r="M64" s="96">
        <v>-51.19</v>
      </c>
      <c r="N64" s="12">
        <v>55.46</v>
      </c>
      <c r="O64" s="12">
        <v>0</v>
      </c>
      <c r="P64" s="12">
        <v>55.46</v>
      </c>
      <c r="Q64" s="12">
        <v>166.38</v>
      </c>
      <c r="R64" s="12">
        <v>0</v>
      </c>
      <c r="S64" s="12">
        <v>110.92</v>
      </c>
      <c r="T64" s="12">
        <v>221.84</v>
      </c>
      <c r="U64" s="12">
        <v>610.06000000000006</v>
      </c>
      <c r="V64" s="11"/>
      <c r="W64" s="20"/>
      <c r="X64" s="20"/>
      <c r="Y64" s="20"/>
      <c r="Z64" s="20"/>
      <c r="AA64" s="20"/>
      <c r="AB64" s="20"/>
      <c r="AC64" s="20"/>
      <c r="AD64" s="20"/>
      <c r="AE64" s="20"/>
      <c r="AF64" s="20"/>
      <c r="AG64" s="20"/>
      <c r="AH64" s="20"/>
      <c r="AI64" s="20"/>
      <c r="AK64" s="97"/>
      <c r="AL64" s="92"/>
      <c r="AO64" s="98"/>
      <c r="AQ64" s="13"/>
      <c r="AS64" s="12"/>
    </row>
    <row r="65" spans="1:45" s="2" customFormat="1" ht="12" customHeight="1">
      <c r="A65" s="27" t="s">
        <v>132</v>
      </c>
      <c r="B65" s="27" t="s">
        <v>197</v>
      </c>
      <c r="C65" s="36">
        <v>1.35</v>
      </c>
      <c r="D65" s="36">
        <v>1.38</v>
      </c>
      <c r="E65" s="36">
        <v>1.29</v>
      </c>
      <c r="F65" s="36">
        <v>1.29</v>
      </c>
      <c r="G65" s="36">
        <v>1.29</v>
      </c>
      <c r="H65" s="11"/>
      <c r="I65" s="12">
        <v>29.4</v>
      </c>
      <c r="J65" s="12">
        <v>29.4</v>
      </c>
      <c r="K65" s="12">
        <v>29.4</v>
      </c>
      <c r="L65" s="12">
        <v>29.4</v>
      </c>
      <c r="M65" s="12">
        <v>29.4</v>
      </c>
      <c r="N65" s="12">
        <v>29.4</v>
      </c>
      <c r="O65" s="12">
        <v>29.4</v>
      </c>
      <c r="P65" s="145">
        <v>29.4</v>
      </c>
      <c r="Q65" s="12">
        <v>29.4</v>
      </c>
      <c r="R65" s="12">
        <v>32.82</v>
      </c>
      <c r="S65" s="12">
        <v>29.4</v>
      </c>
      <c r="T65" s="12">
        <v>29.4</v>
      </c>
      <c r="U65" s="12">
        <v>356.21999999999997</v>
      </c>
      <c r="V65" s="11"/>
      <c r="W65" s="20"/>
      <c r="X65" s="20"/>
      <c r="Y65" s="20"/>
      <c r="Z65" s="20"/>
      <c r="AA65" s="20"/>
      <c r="AB65" s="20"/>
      <c r="AC65" s="20"/>
      <c r="AD65" s="20"/>
      <c r="AE65" s="20"/>
      <c r="AF65" s="20"/>
      <c r="AG65" s="20"/>
      <c r="AH65" s="20"/>
      <c r="AI65" s="20"/>
      <c r="AK65" s="97"/>
      <c r="AS65" s="12"/>
    </row>
    <row r="66" spans="1:45" s="2" customFormat="1" ht="12" customHeight="1">
      <c r="A66" s="27" t="s">
        <v>129</v>
      </c>
      <c r="B66" s="27" t="s">
        <v>397</v>
      </c>
      <c r="C66" s="36">
        <v>35.94</v>
      </c>
      <c r="D66" s="36">
        <v>35.94</v>
      </c>
      <c r="E66" s="36">
        <v>35.94</v>
      </c>
      <c r="F66" s="36">
        <v>35.94</v>
      </c>
      <c r="G66" s="36">
        <v>35.94</v>
      </c>
      <c r="H66" s="11"/>
      <c r="I66" s="12">
        <v>0</v>
      </c>
      <c r="J66" s="12">
        <v>0</v>
      </c>
      <c r="K66" s="12">
        <v>0</v>
      </c>
      <c r="L66" s="12">
        <v>0</v>
      </c>
      <c r="M66" s="12">
        <v>40.96</v>
      </c>
      <c r="N66" s="12">
        <v>0</v>
      </c>
      <c r="O66" s="12">
        <v>0</v>
      </c>
      <c r="P66" s="12">
        <v>0</v>
      </c>
      <c r="Q66" s="12">
        <v>0</v>
      </c>
      <c r="R66" s="12">
        <v>0</v>
      </c>
      <c r="S66" s="12">
        <v>0</v>
      </c>
      <c r="T66" s="12">
        <v>0</v>
      </c>
      <c r="U66" s="12">
        <v>40.96</v>
      </c>
      <c r="V66" s="11"/>
      <c r="W66" s="20"/>
      <c r="X66" s="20"/>
      <c r="Y66" s="20"/>
      <c r="Z66" s="20"/>
      <c r="AA66" s="20"/>
      <c r="AB66" s="20"/>
      <c r="AC66" s="20"/>
      <c r="AD66" s="20"/>
      <c r="AE66" s="20"/>
      <c r="AF66" s="20"/>
      <c r="AG66" s="20"/>
      <c r="AH66" s="20"/>
      <c r="AI66" s="20"/>
      <c r="AK66" s="97"/>
      <c r="AS66" s="12"/>
    </row>
    <row r="67" spans="1:45" s="2" customFormat="1" ht="12" customHeight="1">
      <c r="A67" s="27" t="s">
        <v>494</v>
      </c>
      <c r="B67" s="27" t="s">
        <v>495</v>
      </c>
      <c r="C67" s="138"/>
      <c r="D67" s="36"/>
      <c r="E67" s="36"/>
      <c r="F67" s="36"/>
      <c r="G67" s="36"/>
      <c r="H67" s="11"/>
      <c r="I67" s="12">
        <v>887</v>
      </c>
      <c r="J67" s="12">
        <v>0</v>
      </c>
      <c r="K67" s="12">
        <v>1765.96</v>
      </c>
      <c r="L67" s="12">
        <v>1323.35</v>
      </c>
      <c r="M67" s="12">
        <v>1327.09</v>
      </c>
      <c r="N67" s="12">
        <v>1328.15</v>
      </c>
      <c r="O67" s="12">
        <v>1331.93</v>
      </c>
      <c r="P67" s="12">
        <v>919.87</v>
      </c>
      <c r="Q67" s="12">
        <v>918.66</v>
      </c>
      <c r="R67" s="12">
        <v>919.19</v>
      </c>
      <c r="S67" s="12">
        <v>918.56</v>
      </c>
      <c r="T67" s="12">
        <v>918.4</v>
      </c>
      <c r="U67" s="143">
        <v>12558.16</v>
      </c>
      <c r="V67" s="11"/>
      <c r="W67" s="20"/>
      <c r="X67" s="20"/>
      <c r="Y67" s="20"/>
      <c r="Z67" s="20"/>
      <c r="AA67" s="20"/>
      <c r="AB67" s="20"/>
      <c r="AC67" s="20"/>
      <c r="AD67" s="20"/>
      <c r="AE67" s="20"/>
      <c r="AF67" s="20"/>
      <c r="AG67" s="20"/>
      <c r="AH67" s="20"/>
      <c r="AI67" s="20"/>
      <c r="AK67" s="97"/>
      <c r="AS67" s="12"/>
    </row>
    <row r="68" spans="1:45" s="2" customFormat="1" ht="12" customHeight="1">
      <c r="A68" s="27" t="s">
        <v>134</v>
      </c>
      <c r="B68" s="27" t="s">
        <v>199</v>
      </c>
      <c r="C68" s="138" t="s">
        <v>498</v>
      </c>
      <c r="D68" s="36"/>
      <c r="E68" s="36"/>
      <c r="F68" s="36"/>
      <c r="G68" s="36"/>
      <c r="H68" s="11"/>
      <c r="I68" s="12">
        <v>0</v>
      </c>
      <c r="J68" s="12">
        <v>0</v>
      </c>
      <c r="K68" s="12">
        <v>0</v>
      </c>
      <c r="L68" s="12">
        <v>0</v>
      </c>
      <c r="M68" s="12">
        <v>0</v>
      </c>
      <c r="N68" s="12">
        <v>0</v>
      </c>
      <c r="O68" s="12">
        <v>0</v>
      </c>
      <c r="P68" s="12">
        <v>0</v>
      </c>
      <c r="Q68" s="12">
        <v>0</v>
      </c>
      <c r="R68" s="12">
        <v>0</v>
      </c>
      <c r="S68" s="12">
        <v>-29409.08</v>
      </c>
      <c r="T68" s="12">
        <v>0</v>
      </c>
      <c r="U68" s="143">
        <v>-29409.08</v>
      </c>
      <c r="V68" s="11"/>
      <c r="W68" s="20"/>
      <c r="X68" s="20"/>
      <c r="Y68" s="20"/>
      <c r="Z68" s="20"/>
      <c r="AA68" s="20"/>
      <c r="AB68" s="20"/>
      <c r="AC68" s="20"/>
      <c r="AD68" s="20"/>
      <c r="AE68" s="20"/>
      <c r="AF68" s="20"/>
      <c r="AG68" s="20"/>
      <c r="AH68" s="20"/>
      <c r="AI68" s="20"/>
      <c r="AK68" s="97"/>
      <c r="AS68" s="12"/>
    </row>
    <row r="69" spans="1:45" s="2" customFormat="1" ht="12" customHeight="1" thickBot="1">
      <c r="A69" s="23"/>
      <c r="B69" s="23"/>
      <c r="C69" s="11"/>
      <c r="D69" s="11"/>
      <c r="E69" s="11"/>
      <c r="F69" s="11"/>
      <c r="G69" s="36"/>
      <c r="H69" s="11"/>
      <c r="I69" s="12"/>
      <c r="J69" s="12"/>
      <c r="K69" s="12"/>
      <c r="L69" s="12"/>
      <c r="M69" s="12"/>
      <c r="N69" s="12"/>
      <c r="O69" s="12"/>
      <c r="P69" s="12"/>
      <c r="Q69" s="12"/>
      <c r="R69" s="12"/>
      <c r="S69" s="12"/>
      <c r="T69" s="12"/>
      <c r="U69" s="12"/>
      <c r="V69" s="11"/>
      <c r="W69" s="20"/>
      <c r="X69" s="20"/>
      <c r="Y69" s="20"/>
      <c r="Z69" s="20"/>
      <c r="AA69" s="20"/>
      <c r="AB69" s="20"/>
      <c r="AC69" s="20"/>
      <c r="AD69" s="20"/>
      <c r="AE69" s="20"/>
      <c r="AF69" s="20"/>
      <c r="AG69" s="20"/>
      <c r="AH69" s="20"/>
      <c r="AI69" s="20"/>
      <c r="AK69" s="97"/>
    </row>
    <row r="70" spans="1:45" s="2" customFormat="1" ht="12" customHeight="1" thickBot="1">
      <c r="A70" s="23"/>
      <c r="B70" s="15" t="s">
        <v>14</v>
      </c>
      <c r="C70" s="11"/>
      <c r="D70" s="11"/>
      <c r="E70" s="11"/>
      <c r="F70" s="11"/>
      <c r="G70" s="36"/>
      <c r="H70" s="11"/>
      <c r="I70" s="67">
        <v>91496.819999999992</v>
      </c>
      <c r="J70" s="67">
        <v>90141.29</v>
      </c>
      <c r="K70" s="67">
        <v>92041.51</v>
      </c>
      <c r="L70" s="67">
        <v>91439.89</v>
      </c>
      <c r="M70" s="67">
        <v>91761.86</v>
      </c>
      <c r="N70" s="67">
        <v>91782.37000000001</v>
      </c>
      <c r="O70" s="67">
        <v>91998.099999999991</v>
      </c>
      <c r="P70" s="67">
        <v>94869.4</v>
      </c>
      <c r="Q70" s="67">
        <v>94894.38</v>
      </c>
      <c r="R70" s="67">
        <v>94744.37</v>
      </c>
      <c r="S70" s="67">
        <v>65498.869999999981</v>
      </c>
      <c r="T70" s="67">
        <v>94971.43</v>
      </c>
      <c r="U70" s="67">
        <v>1085640.2899999998</v>
      </c>
      <c r="V70" s="11"/>
      <c r="W70" s="124"/>
      <c r="X70" s="124"/>
      <c r="Y70" s="124"/>
      <c r="Z70" s="124"/>
      <c r="AA70" s="124"/>
      <c r="AB70" s="124"/>
      <c r="AC70" s="124"/>
      <c r="AD70" s="124"/>
      <c r="AE70" s="124"/>
      <c r="AF70" s="124"/>
      <c r="AG70" s="124"/>
      <c r="AH70" s="124"/>
      <c r="AI70" s="77">
        <v>507.48098811067774</v>
      </c>
      <c r="AK70" s="97"/>
      <c r="AM70" s="84">
        <v>0</v>
      </c>
      <c r="AN70" s="47"/>
      <c r="AO70" s="84">
        <v>507.48098811067774</v>
      </c>
      <c r="AP70" s="47"/>
      <c r="AQ70" s="84">
        <v>0</v>
      </c>
    </row>
    <row r="71" spans="1:45" ht="12" customHeight="1">
      <c r="A71" s="7"/>
      <c r="B71" s="7"/>
      <c r="G71" s="36"/>
      <c r="W71" s="20"/>
      <c r="X71" s="20"/>
      <c r="Y71" s="20"/>
      <c r="Z71" s="20"/>
      <c r="AA71" s="20"/>
      <c r="AB71" s="20"/>
      <c r="AC71" s="20"/>
      <c r="AD71" s="20"/>
      <c r="AE71" s="20"/>
      <c r="AF71" s="20"/>
      <c r="AG71" s="20"/>
      <c r="AH71" s="20"/>
      <c r="AI71" s="20"/>
      <c r="AK71" s="97"/>
    </row>
    <row r="72" spans="1:45" ht="12" customHeight="1">
      <c r="A72" s="9" t="s">
        <v>17</v>
      </c>
      <c r="B72" s="9" t="s">
        <v>17</v>
      </c>
      <c r="G72" s="36"/>
      <c r="W72" s="20"/>
      <c r="X72" s="20"/>
      <c r="Y72" s="20"/>
      <c r="Z72" s="20"/>
      <c r="AA72" s="20"/>
      <c r="AB72" s="20"/>
      <c r="AC72" s="20"/>
      <c r="AD72" s="20"/>
      <c r="AE72" s="20"/>
      <c r="AF72" s="20"/>
      <c r="AG72" s="20"/>
      <c r="AH72" s="20"/>
      <c r="AI72" s="20"/>
      <c r="AK72" s="97"/>
    </row>
    <row r="73" spans="1:45" ht="12" customHeight="1">
      <c r="A73" s="17"/>
      <c r="B73" s="17"/>
      <c r="G73" s="36"/>
      <c r="W73" s="20"/>
      <c r="X73" s="20"/>
      <c r="Y73" s="20"/>
      <c r="Z73" s="20"/>
      <c r="AA73" s="20"/>
      <c r="AB73" s="20"/>
      <c r="AC73" s="20"/>
      <c r="AD73" s="20"/>
      <c r="AE73" s="20"/>
      <c r="AF73" s="20"/>
      <c r="AG73" s="20"/>
      <c r="AH73" s="20"/>
      <c r="AI73" s="20"/>
      <c r="AK73" s="97"/>
    </row>
    <row r="74" spans="1:45" ht="12" customHeight="1">
      <c r="A74" s="21" t="s">
        <v>18</v>
      </c>
      <c r="B74" s="21" t="s">
        <v>18</v>
      </c>
      <c r="G74" s="36"/>
      <c r="W74" s="20"/>
      <c r="X74" s="20"/>
      <c r="Y74" s="20"/>
      <c r="Z74" s="20"/>
      <c r="AA74" s="20"/>
      <c r="AB74" s="20"/>
      <c r="AC74" s="20"/>
      <c r="AD74" s="20"/>
      <c r="AE74" s="20"/>
      <c r="AF74" s="20"/>
      <c r="AG74" s="20"/>
      <c r="AH74" s="20"/>
      <c r="AI74" s="20"/>
      <c r="AK74" s="97"/>
    </row>
    <row r="75" spans="1:45" ht="12" customHeight="1">
      <c r="A75" s="27" t="s">
        <v>200</v>
      </c>
      <c r="B75" s="27" t="s">
        <v>223</v>
      </c>
      <c r="C75" s="36">
        <v>84.59</v>
      </c>
      <c r="D75" s="36">
        <v>84.59</v>
      </c>
      <c r="E75" s="36">
        <v>95.17</v>
      </c>
      <c r="F75" s="36">
        <v>95.17</v>
      </c>
      <c r="G75" s="36">
        <v>98.250229377399435</v>
      </c>
      <c r="I75" s="12">
        <v>3330.95</v>
      </c>
      <c r="J75" s="12">
        <v>3521.29</v>
      </c>
      <c r="K75" s="12">
        <v>3616.46</v>
      </c>
      <c r="L75" s="12">
        <v>3521.29</v>
      </c>
      <c r="M75" s="12">
        <v>3334.95</v>
      </c>
      <c r="N75" s="12">
        <v>2950.27</v>
      </c>
      <c r="O75" s="12">
        <v>2855.1</v>
      </c>
      <c r="P75" s="12">
        <v>2763.01</v>
      </c>
      <c r="Q75" s="12">
        <v>2775.33</v>
      </c>
      <c r="R75" s="12">
        <v>3057.76</v>
      </c>
      <c r="S75" s="12">
        <v>2548.34</v>
      </c>
      <c r="T75" s="12">
        <v>2358</v>
      </c>
      <c r="U75" s="12">
        <v>36632.75</v>
      </c>
      <c r="W75" s="83"/>
      <c r="X75" s="83"/>
      <c r="Y75" s="83"/>
      <c r="Z75" s="83"/>
      <c r="AA75" s="83"/>
      <c r="AB75" s="83"/>
      <c r="AC75" s="83"/>
      <c r="AD75" s="83"/>
      <c r="AE75" s="83"/>
      <c r="AF75" s="83"/>
      <c r="AG75" s="83"/>
      <c r="AH75" s="83"/>
      <c r="AI75" s="83"/>
      <c r="AK75" s="97"/>
    </row>
    <row r="76" spans="1:45" ht="12" customHeight="1">
      <c r="A76" s="27" t="s">
        <v>201</v>
      </c>
      <c r="B76" s="27" t="s">
        <v>224</v>
      </c>
      <c r="C76" s="36">
        <v>108.07</v>
      </c>
      <c r="D76" s="36">
        <v>108.07</v>
      </c>
      <c r="E76" s="36">
        <v>121.59</v>
      </c>
      <c r="F76" s="36">
        <v>121.59</v>
      </c>
      <c r="G76" s="36">
        <v>125.52039626716316</v>
      </c>
      <c r="I76" s="12">
        <v>9727.2000000000007</v>
      </c>
      <c r="J76" s="12">
        <v>8754.48</v>
      </c>
      <c r="K76" s="12">
        <v>10456.74</v>
      </c>
      <c r="L76" s="12">
        <v>11307.87</v>
      </c>
      <c r="M76" s="12">
        <v>11915.82</v>
      </c>
      <c r="N76" s="12">
        <v>8876.07</v>
      </c>
      <c r="O76" s="12">
        <v>9119.25</v>
      </c>
      <c r="P76" s="12">
        <v>8899.65</v>
      </c>
      <c r="Q76" s="12">
        <v>10398.030000000001</v>
      </c>
      <c r="R76" s="12">
        <v>11072.79</v>
      </c>
      <c r="S76" s="12">
        <v>15301.65</v>
      </c>
      <c r="T76" s="12">
        <v>14309.28</v>
      </c>
      <c r="U76" s="12">
        <v>130138.82999999999</v>
      </c>
      <c r="W76" s="83"/>
      <c r="X76" s="83"/>
      <c r="Y76" s="83"/>
      <c r="Z76" s="83"/>
      <c r="AA76" s="83"/>
      <c r="AB76" s="83"/>
      <c r="AC76" s="83"/>
      <c r="AD76" s="83"/>
      <c r="AE76" s="83"/>
      <c r="AF76" s="83"/>
      <c r="AG76" s="83"/>
      <c r="AH76" s="83"/>
      <c r="AI76" s="83"/>
      <c r="AK76" s="97"/>
    </row>
    <row r="77" spans="1:45" ht="12" customHeight="1">
      <c r="A77" s="27" t="s">
        <v>211</v>
      </c>
      <c r="B77" s="27" t="s">
        <v>234</v>
      </c>
      <c r="C77" s="36">
        <v>108.07</v>
      </c>
      <c r="D77" s="36">
        <v>108.07</v>
      </c>
      <c r="E77" s="36">
        <v>121.59</v>
      </c>
      <c r="F77" s="36">
        <v>121.59</v>
      </c>
      <c r="G77" s="36">
        <v>125.52039626716316</v>
      </c>
      <c r="I77" s="12">
        <v>0</v>
      </c>
      <c r="J77" s="12">
        <v>0</v>
      </c>
      <c r="K77" s="12">
        <v>0</v>
      </c>
      <c r="L77" s="12">
        <v>0</v>
      </c>
      <c r="M77" s="12">
        <v>121.59</v>
      </c>
      <c r="N77" s="12">
        <v>0</v>
      </c>
      <c r="O77" s="12">
        <v>0</v>
      </c>
      <c r="P77" s="12">
        <v>0</v>
      </c>
      <c r="Q77" s="12">
        <v>0</v>
      </c>
      <c r="R77" s="12">
        <v>0</v>
      </c>
      <c r="S77" s="12">
        <v>0</v>
      </c>
      <c r="T77" s="12">
        <v>0</v>
      </c>
      <c r="U77" s="12">
        <v>121.59</v>
      </c>
      <c r="W77" s="83"/>
      <c r="X77" s="83"/>
      <c r="Y77" s="83"/>
      <c r="Z77" s="83"/>
      <c r="AA77" s="83"/>
      <c r="AB77" s="83"/>
      <c r="AC77" s="83"/>
      <c r="AD77" s="83"/>
      <c r="AE77" s="83"/>
      <c r="AF77" s="83"/>
      <c r="AG77" s="83"/>
      <c r="AH77" s="83"/>
      <c r="AI77" s="83"/>
      <c r="AK77" s="97"/>
    </row>
    <row r="78" spans="1:45" ht="12" customHeight="1">
      <c r="A78" s="27" t="s">
        <v>202</v>
      </c>
      <c r="B78" s="27" t="s">
        <v>225</v>
      </c>
      <c r="C78" s="36">
        <v>129.68</v>
      </c>
      <c r="D78" s="36">
        <v>129.68</v>
      </c>
      <c r="E78" s="36">
        <v>145.91</v>
      </c>
      <c r="F78" s="36">
        <v>145.91</v>
      </c>
      <c r="G78" s="36">
        <v>150.62447552059578</v>
      </c>
      <c r="I78" s="12">
        <v>1896.83</v>
      </c>
      <c r="J78" s="12">
        <v>1605.01</v>
      </c>
      <c r="K78" s="12">
        <v>2772.29</v>
      </c>
      <c r="L78" s="12">
        <v>1313.19</v>
      </c>
      <c r="M78" s="12">
        <v>1313.19</v>
      </c>
      <c r="N78" s="12">
        <v>1167.28</v>
      </c>
      <c r="O78" s="12">
        <v>1313.19</v>
      </c>
      <c r="P78" s="12">
        <v>1026.08</v>
      </c>
      <c r="Q78" s="12">
        <v>1181.4100000000001</v>
      </c>
      <c r="R78" s="12">
        <v>884.88</v>
      </c>
      <c r="S78" s="12">
        <v>1054.3399999999999</v>
      </c>
      <c r="T78" s="12">
        <v>1204.96</v>
      </c>
      <c r="U78" s="12">
        <v>16732.650000000001</v>
      </c>
      <c r="W78" s="83"/>
      <c r="X78" s="83"/>
      <c r="Y78" s="83"/>
      <c r="Z78" s="83"/>
      <c r="AA78" s="83"/>
      <c r="AB78" s="83"/>
      <c r="AC78" s="83"/>
      <c r="AD78" s="83"/>
      <c r="AE78" s="83"/>
      <c r="AF78" s="83"/>
      <c r="AG78" s="83"/>
      <c r="AH78" s="83"/>
      <c r="AI78" s="83"/>
      <c r="AK78" s="97"/>
    </row>
    <row r="79" spans="1:45" ht="12" customHeight="1">
      <c r="A79" s="27" t="s">
        <v>205</v>
      </c>
      <c r="B79" s="27" t="s">
        <v>228</v>
      </c>
      <c r="C79" s="36">
        <v>135.04</v>
      </c>
      <c r="D79" s="36">
        <v>135.04</v>
      </c>
      <c r="E79" s="36">
        <v>151.94</v>
      </c>
      <c r="F79" s="36">
        <v>151.94</v>
      </c>
      <c r="G79" s="36">
        <v>156.84728219837933</v>
      </c>
      <c r="I79" s="12">
        <v>1975.22</v>
      </c>
      <c r="J79" s="12">
        <v>2431.04</v>
      </c>
      <c r="K79" s="12">
        <v>2582.98</v>
      </c>
      <c r="L79" s="12">
        <v>2431.04</v>
      </c>
      <c r="M79" s="12">
        <v>2431.04</v>
      </c>
      <c r="N79" s="12">
        <v>2279.1</v>
      </c>
      <c r="O79" s="12">
        <v>2431.04</v>
      </c>
      <c r="P79" s="12">
        <v>2435.9499999999998</v>
      </c>
      <c r="Q79" s="12">
        <v>2136.98</v>
      </c>
      <c r="R79" s="12">
        <v>2445.77</v>
      </c>
      <c r="S79" s="12">
        <v>2509.6</v>
      </c>
      <c r="T79" s="12">
        <v>2352.75</v>
      </c>
      <c r="U79" s="12">
        <v>28442.51</v>
      </c>
      <c r="W79" s="83"/>
      <c r="X79" s="83"/>
      <c r="Y79" s="83"/>
      <c r="Z79" s="83"/>
      <c r="AA79" s="83"/>
      <c r="AB79" s="83"/>
      <c r="AC79" s="83"/>
      <c r="AD79" s="83"/>
      <c r="AE79" s="83"/>
      <c r="AF79" s="83"/>
      <c r="AG79" s="83"/>
      <c r="AH79" s="83"/>
      <c r="AI79" s="83"/>
      <c r="AK79" s="97"/>
    </row>
    <row r="80" spans="1:45" ht="12" customHeight="1">
      <c r="A80" s="27" t="s">
        <v>207</v>
      </c>
      <c r="B80" s="27" t="s">
        <v>386</v>
      </c>
      <c r="C80" s="36">
        <v>167.41</v>
      </c>
      <c r="D80" s="36">
        <v>167.41</v>
      </c>
      <c r="E80" s="36">
        <v>188.36</v>
      </c>
      <c r="F80" s="36">
        <v>188.36</v>
      </c>
      <c r="G80" s="36">
        <v>194.44705775850809</v>
      </c>
      <c r="I80" s="12">
        <v>188.36</v>
      </c>
      <c r="J80" s="12">
        <v>188.36</v>
      </c>
      <c r="K80" s="12">
        <v>188.36</v>
      </c>
      <c r="L80" s="12">
        <v>188.36</v>
      </c>
      <c r="M80" s="12">
        <v>188.36</v>
      </c>
      <c r="N80" s="12">
        <v>188.36</v>
      </c>
      <c r="O80" s="12">
        <v>0</v>
      </c>
      <c r="P80" s="12">
        <v>376.72</v>
      </c>
      <c r="Q80" s="12">
        <v>188.36</v>
      </c>
      <c r="R80" s="12">
        <v>0</v>
      </c>
      <c r="S80" s="12">
        <v>194.45</v>
      </c>
      <c r="T80" s="12">
        <v>0</v>
      </c>
      <c r="U80" s="12">
        <v>1889.6900000000003</v>
      </c>
      <c r="W80" s="83"/>
      <c r="X80" s="83"/>
      <c r="Y80" s="83"/>
      <c r="Z80" s="83"/>
      <c r="AA80" s="83"/>
      <c r="AB80" s="83"/>
      <c r="AC80" s="83"/>
      <c r="AD80" s="83"/>
      <c r="AE80" s="83"/>
      <c r="AF80" s="83"/>
      <c r="AG80" s="83"/>
      <c r="AH80" s="83"/>
      <c r="AI80" s="83"/>
      <c r="AK80" s="97"/>
    </row>
    <row r="81" spans="1:43" ht="12" customHeight="1">
      <c r="A81" s="27" t="s">
        <v>209</v>
      </c>
      <c r="B81" s="27" t="s">
        <v>232</v>
      </c>
      <c r="C81" s="36">
        <v>202.56</v>
      </c>
      <c r="D81" s="36">
        <v>202.56</v>
      </c>
      <c r="E81" s="36">
        <v>227.91</v>
      </c>
      <c r="F81" s="36">
        <v>227.91</v>
      </c>
      <c r="G81" s="36">
        <v>235.27718366646019</v>
      </c>
      <c r="I81" s="12">
        <v>911.64</v>
      </c>
      <c r="J81" s="12">
        <v>683.73</v>
      </c>
      <c r="K81" s="12">
        <v>1139.55</v>
      </c>
      <c r="L81" s="12">
        <v>683.73</v>
      </c>
      <c r="M81" s="12">
        <v>683.73</v>
      </c>
      <c r="N81" s="12">
        <v>1367.46</v>
      </c>
      <c r="O81" s="12">
        <v>1367.46</v>
      </c>
      <c r="P81" s="12">
        <v>1146.92</v>
      </c>
      <c r="Q81" s="12">
        <v>705.84</v>
      </c>
      <c r="R81" s="12">
        <v>1411.68</v>
      </c>
      <c r="S81" s="12">
        <v>705.84</v>
      </c>
      <c r="T81" s="12">
        <v>941.12</v>
      </c>
      <c r="U81" s="12">
        <v>11748.7</v>
      </c>
      <c r="W81" s="83"/>
      <c r="X81" s="83"/>
      <c r="Y81" s="83"/>
      <c r="Z81" s="83"/>
      <c r="AA81" s="83"/>
      <c r="AB81" s="83"/>
      <c r="AC81" s="83"/>
      <c r="AD81" s="83"/>
      <c r="AE81" s="83"/>
      <c r="AF81" s="83"/>
      <c r="AG81" s="83"/>
      <c r="AH81" s="83"/>
      <c r="AI81" s="83"/>
      <c r="AK81" s="97"/>
    </row>
    <row r="82" spans="1:43" ht="12" customHeight="1">
      <c r="A82" s="27" t="s">
        <v>213</v>
      </c>
      <c r="B82" s="27" t="s">
        <v>236</v>
      </c>
      <c r="C82" s="36">
        <v>38.9</v>
      </c>
      <c r="D82" s="36">
        <v>38.9</v>
      </c>
      <c r="E82" s="36">
        <v>43.77</v>
      </c>
      <c r="F82" s="36">
        <v>43.77</v>
      </c>
      <c r="G82" s="36">
        <v>45.187342656178743</v>
      </c>
      <c r="I82" s="12">
        <v>218.85</v>
      </c>
      <c r="J82" s="12">
        <v>87.54</v>
      </c>
      <c r="K82" s="12">
        <v>350.16</v>
      </c>
      <c r="L82" s="12">
        <v>218.85</v>
      </c>
      <c r="M82" s="12">
        <v>306.39</v>
      </c>
      <c r="N82" s="12">
        <v>131.31</v>
      </c>
      <c r="O82" s="12">
        <v>131.31</v>
      </c>
      <c r="P82" s="12">
        <v>176.5</v>
      </c>
      <c r="Q82" s="12">
        <v>45.19</v>
      </c>
      <c r="R82" s="12">
        <v>225.95</v>
      </c>
      <c r="S82" s="12">
        <v>0</v>
      </c>
      <c r="T82" s="12">
        <v>677.85</v>
      </c>
      <c r="U82" s="12">
        <v>2569.9</v>
      </c>
      <c r="W82" s="20"/>
      <c r="X82" s="20"/>
      <c r="Y82" s="20"/>
      <c r="Z82" s="20"/>
      <c r="AA82" s="20"/>
      <c r="AB82" s="20"/>
      <c r="AC82" s="20"/>
      <c r="AD82" s="20"/>
      <c r="AE82" s="20"/>
      <c r="AF82" s="20"/>
      <c r="AG82" s="20"/>
      <c r="AH82" s="20"/>
      <c r="AI82" s="20"/>
      <c r="AK82" s="97"/>
    </row>
    <row r="83" spans="1:43" ht="12" customHeight="1">
      <c r="A83" s="27" t="s">
        <v>214</v>
      </c>
      <c r="B83" s="27" t="s">
        <v>237</v>
      </c>
      <c r="C83" s="36">
        <v>38.9</v>
      </c>
      <c r="D83" s="36">
        <v>38.9</v>
      </c>
      <c r="E83" s="36">
        <v>43.77</v>
      </c>
      <c r="F83" s="36">
        <v>43.77</v>
      </c>
      <c r="G83" s="36">
        <v>45.187342656178743</v>
      </c>
      <c r="I83" s="12">
        <v>262.62</v>
      </c>
      <c r="J83" s="12">
        <v>262.62</v>
      </c>
      <c r="K83" s="12">
        <v>304.94</v>
      </c>
      <c r="L83" s="12">
        <v>306.39</v>
      </c>
      <c r="M83" s="12">
        <v>306.39</v>
      </c>
      <c r="N83" s="12">
        <v>302.31</v>
      </c>
      <c r="O83" s="12">
        <v>262.62</v>
      </c>
      <c r="P83" s="12">
        <v>271.14</v>
      </c>
      <c r="Q83" s="12">
        <v>271.14</v>
      </c>
      <c r="R83" s="12">
        <v>271.14</v>
      </c>
      <c r="S83" s="12">
        <v>271.14</v>
      </c>
      <c r="T83" s="12">
        <v>271.14</v>
      </c>
      <c r="U83" s="12">
        <v>3363.5899999999992</v>
      </c>
      <c r="W83" s="83">
        <v>6</v>
      </c>
      <c r="X83" s="83">
        <v>6</v>
      </c>
      <c r="Y83" s="83">
        <v>6.9668722869545343</v>
      </c>
      <c r="Z83" s="83">
        <v>6.9999999999999991</v>
      </c>
      <c r="AA83" s="83">
        <v>6.9999999999999991</v>
      </c>
      <c r="AB83" s="83">
        <v>6.9067854694996571</v>
      </c>
      <c r="AC83" s="83">
        <v>6</v>
      </c>
      <c r="AD83" s="83">
        <v>6.0003528435617213</v>
      </c>
      <c r="AE83" s="83">
        <v>6.0003528435617213</v>
      </c>
      <c r="AF83" s="83">
        <v>6.0003528435617213</v>
      </c>
      <c r="AG83" s="83">
        <v>6.0003528435617213</v>
      </c>
      <c r="AH83" s="83">
        <v>6.0003528435617213</v>
      </c>
      <c r="AI83" s="83">
        <v>6.3229518311885657</v>
      </c>
      <c r="AK83" s="97"/>
      <c r="AP83">
        <v>1</v>
      </c>
      <c r="AQ83" s="73">
        <v>6.3229518311885657</v>
      </c>
    </row>
    <row r="84" spans="1:43" ht="12" customHeight="1">
      <c r="A84" s="27" t="s">
        <v>215</v>
      </c>
      <c r="B84" s="27" t="s">
        <v>238</v>
      </c>
      <c r="C84" s="36">
        <v>45.38</v>
      </c>
      <c r="D84" s="36">
        <v>45.38</v>
      </c>
      <c r="E84" s="36">
        <v>51.06</v>
      </c>
      <c r="F84" s="36">
        <v>51.06</v>
      </c>
      <c r="G84" s="36">
        <v>52.712306063317392</v>
      </c>
      <c r="I84" s="12">
        <v>832.26</v>
      </c>
      <c r="J84" s="12">
        <v>816.96</v>
      </c>
      <c r="K84" s="12">
        <v>816.96</v>
      </c>
      <c r="L84" s="12">
        <v>816.96</v>
      </c>
      <c r="M84" s="12">
        <v>816.96</v>
      </c>
      <c r="N84" s="12">
        <v>816.96</v>
      </c>
      <c r="O84" s="12">
        <v>816.96</v>
      </c>
      <c r="P84" s="12">
        <v>948.78</v>
      </c>
      <c r="Q84" s="12">
        <v>948.78</v>
      </c>
      <c r="R84" s="12">
        <v>843.36</v>
      </c>
      <c r="S84" s="12">
        <v>948.78</v>
      </c>
      <c r="T84" s="12">
        <v>948.78</v>
      </c>
      <c r="U84" s="12">
        <v>10372.500000000002</v>
      </c>
      <c r="W84" s="83">
        <v>16.299647473560515</v>
      </c>
      <c r="X84" s="83">
        <v>16</v>
      </c>
      <c r="Y84" s="83">
        <v>16</v>
      </c>
      <c r="Z84" s="83">
        <v>16</v>
      </c>
      <c r="AA84" s="83">
        <v>16</v>
      </c>
      <c r="AB84" s="83">
        <v>16</v>
      </c>
      <c r="AC84" s="83">
        <v>16</v>
      </c>
      <c r="AD84" s="83">
        <v>17.999212534172511</v>
      </c>
      <c r="AE84" s="83">
        <v>17.999212534172511</v>
      </c>
      <c r="AF84" s="83">
        <v>15.999300030375565</v>
      </c>
      <c r="AG84" s="83">
        <v>17.999212534172511</v>
      </c>
      <c r="AH84" s="83">
        <v>17.999212534172511</v>
      </c>
      <c r="AI84" s="83">
        <v>16.691316470052175</v>
      </c>
      <c r="AK84" s="97"/>
      <c r="AP84">
        <v>1</v>
      </c>
      <c r="AQ84" s="73">
        <v>16.691316470052175</v>
      </c>
    </row>
    <row r="85" spans="1:43" ht="12" customHeight="1">
      <c r="A85" s="27" t="s">
        <v>216</v>
      </c>
      <c r="B85" s="27" t="s">
        <v>239</v>
      </c>
      <c r="C85" s="36">
        <v>51.88</v>
      </c>
      <c r="D85" s="36">
        <v>51.88</v>
      </c>
      <c r="E85" s="36">
        <v>58.38</v>
      </c>
      <c r="F85" s="36">
        <v>58.38</v>
      </c>
      <c r="G85" s="36">
        <v>60.262310946020577</v>
      </c>
      <c r="I85" s="12">
        <v>1794.26</v>
      </c>
      <c r="J85" s="12">
        <v>-1576.26</v>
      </c>
      <c r="K85" s="12">
        <v>116.76</v>
      </c>
      <c r="L85" s="12">
        <v>116.76</v>
      </c>
      <c r="M85" s="12">
        <v>116.76</v>
      </c>
      <c r="N85" s="12">
        <v>116.76</v>
      </c>
      <c r="O85" s="12">
        <v>116.76</v>
      </c>
      <c r="P85" s="12">
        <v>180.78</v>
      </c>
      <c r="Q85" s="12">
        <v>180.78</v>
      </c>
      <c r="R85" s="12">
        <v>180.78</v>
      </c>
      <c r="S85" s="12">
        <v>180.78</v>
      </c>
      <c r="T85" s="12">
        <v>180.78</v>
      </c>
      <c r="U85" s="12">
        <v>1705.6999999999998</v>
      </c>
      <c r="W85" s="83">
        <v>30.734155532716681</v>
      </c>
      <c r="X85" s="83">
        <v>-27</v>
      </c>
      <c r="Y85" s="83">
        <v>2</v>
      </c>
      <c r="Z85" s="83">
        <v>2</v>
      </c>
      <c r="AA85" s="83">
        <v>2</v>
      </c>
      <c r="AB85" s="83">
        <v>2</v>
      </c>
      <c r="AC85" s="83">
        <v>2</v>
      </c>
      <c r="AD85" s="83">
        <v>2.9998849556554852</v>
      </c>
      <c r="AE85" s="83">
        <v>2.9998849556554852</v>
      </c>
      <c r="AF85" s="83">
        <v>2.9998849556554852</v>
      </c>
      <c r="AG85" s="83">
        <v>2.9998849556554852</v>
      </c>
      <c r="AH85" s="83">
        <v>2.9998849556554852</v>
      </c>
      <c r="AI85" s="83">
        <v>2.3944650259161757</v>
      </c>
      <c r="AK85" s="97"/>
      <c r="AP85">
        <v>1</v>
      </c>
      <c r="AQ85" s="73">
        <v>2.3944650259161757</v>
      </c>
    </row>
    <row r="86" spans="1:43" ht="12" customHeight="1">
      <c r="A86" s="27" t="s">
        <v>217</v>
      </c>
      <c r="B86" s="27" t="s">
        <v>240</v>
      </c>
      <c r="C86" s="36">
        <v>4.42</v>
      </c>
      <c r="D86" s="36">
        <v>4.42</v>
      </c>
      <c r="E86" s="36">
        <v>4.97</v>
      </c>
      <c r="F86" s="36">
        <v>4.97</v>
      </c>
      <c r="G86" s="36">
        <v>5.1335024907268725</v>
      </c>
      <c r="I86" s="12">
        <v>745.5</v>
      </c>
      <c r="J86" s="12">
        <v>665.98</v>
      </c>
      <c r="K86" s="12">
        <v>651.07000000000005</v>
      </c>
      <c r="L86" s="12">
        <v>526.81999999999994</v>
      </c>
      <c r="M86" s="12">
        <v>710.71</v>
      </c>
      <c r="N86" s="12">
        <v>780.29</v>
      </c>
      <c r="O86" s="12">
        <v>770.35</v>
      </c>
      <c r="P86" s="12">
        <v>809.26</v>
      </c>
      <c r="Q86" s="12">
        <v>523.26</v>
      </c>
      <c r="R86" s="12">
        <v>461.7</v>
      </c>
      <c r="S86" s="12">
        <v>461.7</v>
      </c>
      <c r="T86" s="12">
        <v>620.73</v>
      </c>
      <c r="U86" s="12">
        <v>7727.3700000000008</v>
      </c>
      <c r="W86" s="83">
        <v>150</v>
      </c>
      <c r="X86" s="83">
        <v>134</v>
      </c>
      <c r="Y86" s="83">
        <v>131.00000000000003</v>
      </c>
      <c r="Z86" s="83">
        <v>105.99999999999999</v>
      </c>
      <c r="AA86" s="83">
        <v>143.00000000000003</v>
      </c>
      <c r="AB86" s="83">
        <v>157</v>
      </c>
      <c r="AC86" s="83">
        <v>155</v>
      </c>
      <c r="AD86" s="83">
        <v>157.64285718412376</v>
      </c>
      <c r="AE86" s="83">
        <v>101.93040734765663</v>
      </c>
      <c r="AF86" s="83">
        <v>89.938594718520548</v>
      </c>
      <c r="AG86" s="83">
        <v>89.938594718520548</v>
      </c>
      <c r="AH86" s="83">
        <v>120.91744401045541</v>
      </c>
      <c r="AI86" s="83">
        <v>4.2676886054979919</v>
      </c>
      <c r="AK86" s="97"/>
      <c r="AP86">
        <v>1</v>
      </c>
      <c r="AQ86" s="73">
        <v>4.2676886054979919</v>
      </c>
    </row>
    <row r="87" spans="1:43" ht="12" customHeight="1">
      <c r="A87" s="27" t="s">
        <v>218</v>
      </c>
      <c r="B87" s="27" t="s">
        <v>241</v>
      </c>
      <c r="C87" s="36">
        <v>5.04</v>
      </c>
      <c r="D87" s="36">
        <v>5.04</v>
      </c>
      <c r="E87" s="36">
        <v>5.68</v>
      </c>
      <c r="F87" s="36">
        <v>5.68</v>
      </c>
      <c r="G87" s="36">
        <v>5.8597052820979902</v>
      </c>
      <c r="I87" s="12">
        <v>2192.48</v>
      </c>
      <c r="J87" s="12">
        <v>2249.2799999999997</v>
      </c>
      <c r="K87" s="12">
        <v>2436.7200000000003</v>
      </c>
      <c r="L87" s="12">
        <v>3373.92</v>
      </c>
      <c r="M87" s="12">
        <v>3248.96</v>
      </c>
      <c r="N87" s="12">
        <v>3402.32</v>
      </c>
      <c r="O87" s="12">
        <v>3175.12</v>
      </c>
      <c r="P87" s="12">
        <v>2518.85</v>
      </c>
      <c r="Q87" s="12">
        <v>2308.8399999999997</v>
      </c>
      <c r="R87" s="12">
        <v>2906.5600000000004</v>
      </c>
      <c r="S87" s="12">
        <v>2490.5</v>
      </c>
      <c r="T87" s="12">
        <v>2842.1000000000004</v>
      </c>
      <c r="U87" s="12">
        <v>33145.65</v>
      </c>
      <c r="W87" s="83">
        <v>386</v>
      </c>
      <c r="X87" s="83">
        <v>396</v>
      </c>
      <c r="Y87" s="83">
        <v>429.00000000000006</v>
      </c>
      <c r="Z87" s="83">
        <v>594</v>
      </c>
      <c r="AA87" s="83">
        <v>572</v>
      </c>
      <c r="AB87" s="83">
        <v>599.00000000000011</v>
      </c>
      <c r="AC87" s="83">
        <v>559</v>
      </c>
      <c r="AD87" s="83">
        <v>429.85950295066016</v>
      </c>
      <c r="AE87" s="83">
        <v>394.01981650062612</v>
      </c>
      <c r="AF87" s="83">
        <v>496.02494666068679</v>
      </c>
      <c r="AG87" s="83">
        <v>425.02137566691908</v>
      </c>
      <c r="AH87" s="83">
        <v>485.02439340813123</v>
      </c>
      <c r="AI87" s="83">
        <v>16.013750097741731</v>
      </c>
      <c r="AK87" s="97"/>
      <c r="AM87" s="97"/>
      <c r="AN87" s="92"/>
      <c r="AP87">
        <v>1</v>
      </c>
      <c r="AQ87" s="73">
        <v>16.013750097741731</v>
      </c>
    </row>
    <row r="88" spans="1:43" ht="12" customHeight="1">
      <c r="A88" s="27" t="s">
        <v>219</v>
      </c>
      <c r="B88" s="27" t="s">
        <v>242</v>
      </c>
      <c r="C88" s="36">
        <v>5.7</v>
      </c>
      <c r="D88" s="36">
        <v>5.7</v>
      </c>
      <c r="E88" s="36">
        <v>6.42</v>
      </c>
      <c r="F88" s="36">
        <v>6.42</v>
      </c>
      <c r="G88" s="36">
        <v>6.6234702868158912</v>
      </c>
      <c r="I88" s="12">
        <v>1206.96</v>
      </c>
      <c r="J88" s="12">
        <v>1097.82</v>
      </c>
      <c r="K88" s="12">
        <v>873.12</v>
      </c>
      <c r="L88" s="12">
        <v>770.4</v>
      </c>
      <c r="M88" s="12">
        <v>693.36</v>
      </c>
      <c r="N88" s="12">
        <v>783.24</v>
      </c>
      <c r="O88" s="12">
        <v>860.28</v>
      </c>
      <c r="P88" s="12">
        <v>480.65999999999997</v>
      </c>
      <c r="Q88" s="12">
        <v>198.6</v>
      </c>
      <c r="R88" s="12">
        <v>390.58</v>
      </c>
      <c r="S88" s="12">
        <v>357.48</v>
      </c>
      <c r="T88" s="12">
        <v>417.05999999999995</v>
      </c>
      <c r="U88" s="12">
        <v>8129.5599999999995</v>
      </c>
      <c r="W88" s="83">
        <v>188</v>
      </c>
      <c r="X88" s="83">
        <v>171</v>
      </c>
      <c r="Y88" s="83">
        <v>136</v>
      </c>
      <c r="Z88" s="83">
        <v>120</v>
      </c>
      <c r="AA88" s="83">
        <v>108</v>
      </c>
      <c r="AB88" s="83">
        <v>122</v>
      </c>
      <c r="AC88" s="83">
        <v>134</v>
      </c>
      <c r="AD88" s="83">
        <v>72.569209068056111</v>
      </c>
      <c r="AE88" s="83">
        <v>29.984281864344741</v>
      </c>
      <c r="AF88" s="83">
        <v>58.969087666544659</v>
      </c>
      <c r="AG88" s="83">
        <v>53.971707355820541</v>
      </c>
      <c r="AH88" s="83">
        <v>62.966991915123948</v>
      </c>
      <c r="AI88" s="83">
        <v>3.4929479940830279</v>
      </c>
      <c r="AK88" s="97"/>
      <c r="AP88">
        <v>1</v>
      </c>
      <c r="AQ88" s="73">
        <v>3.4929479940830279</v>
      </c>
    </row>
    <row r="89" spans="1:43" ht="12" customHeight="1">
      <c r="A89" s="27" t="s">
        <v>220</v>
      </c>
      <c r="B89" s="27" t="s">
        <v>244</v>
      </c>
      <c r="C89" s="36">
        <v>3.09</v>
      </c>
      <c r="D89" s="36">
        <v>3.09</v>
      </c>
      <c r="E89" s="36">
        <v>3.47</v>
      </c>
      <c r="F89" s="36">
        <v>3.73</v>
      </c>
      <c r="G89" s="36">
        <v>3.8485868172979365</v>
      </c>
      <c r="I89" s="12">
        <v>5083.99</v>
      </c>
      <c r="J89" s="12">
        <v>4763.21</v>
      </c>
      <c r="K89" s="12">
        <v>5606.19</v>
      </c>
      <c r="L89" s="12">
        <v>5527.86</v>
      </c>
      <c r="M89" s="12">
        <v>5438.34</v>
      </c>
      <c r="N89" s="12">
        <v>4923.6000000000004</v>
      </c>
      <c r="O89" s="12">
        <v>4710.99</v>
      </c>
      <c r="P89" s="12">
        <v>4165.3</v>
      </c>
      <c r="Q89" s="12">
        <v>4412.24</v>
      </c>
      <c r="R89" s="12">
        <v>5303.51</v>
      </c>
      <c r="S89" s="12">
        <v>5645.19</v>
      </c>
      <c r="T89" s="12">
        <v>5955.95</v>
      </c>
      <c r="U89" s="12">
        <v>61536.37</v>
      </c>
      <c r="W89" s="20"/>
      <c r="X89" s="20"/>
      <c r="Y89" s="20"/>
      <c r="Z89" s="20"/>
      <c r="AA89" s="20"/>
      <c r="AB89" s="20"/>
      <c r="AC89" s="20"/>
      <c r="AD89" s="20"/>
      <c r="AE89" s="20"/>
      <c r="AF89" s="20"/>
      <c r="AG89" s="20"/>
      <c r="AH89" s="20"/>
      <c r="AI89" s="20"/>
      <c r="AK89" s="97"/>
      <c r="AQ89" s="73">
        <v>0</v>
      </c>
    </row>
    <row r="90" spans="1:43" ht="12" customHeight="1">
      <c r="A90" s="27" t="s">
        <v>221</v>
      </c>
      <c r="B90" s="27" t="s">
        <v>245</v>
      </c>
      <c r="C90" s="36">
        <v>90.83</v>
      </c>
      <c r="D90" s="36">
        <v>90.83</v>
      </c>
      <c r="E90" s="36">
        <v>90.83</v>
      </c>
      <c r="F90" s="36">
        <v>90.83</v>
      </c>
      <c r="G90" s="36">
        <v>90.83</v>
      </c>
      <c r="I90" s="12">
        <v>155.22999999999999</v>
      </c>
      <c r="J90" s="12">
        <v>0</v>
      </c>
      <c r="K90" s="12">
        <v>51.9</v>
      </c>
      <c r="L90" s="12">
        <v>0</v>
      </c>
      <c r="M90" s="12">
        <v>0</v>
      </c>
      <c r="N90" s="12">
        <v>0</v>
      </c>
      <c r="O90" s="12">
        <v>28.05</v>
      </c>
      <c r="P90" s="12">
        <v>205.7</v>
      </c>
      <c r="Q90" s="12">
        <v>0</v>
      </c>
      <c r="R90" s="12">
        <v>0</v>
      </c>
      <c r="S90" s="12">
        <v>0</v>
      </c>
      <c r="T90" s="12">
        <v>37.200000000000003</v>
      </c>
      <c r="U90" s="12">
        <v>478.08</v>
      </c>
      <c r="W90" s="20"/>
      <c r="X90" s="20"/>
      <c r="Y90" s="20"/>
      <c r="Z90" s="20"/>
      <c r="AA90" s="20"/>
      <c r="AB90" s="20"/>
      <c r="AC90" s="20"/>
      <c r="AD90" s="20"/>
      <c r="AE90" s="20"/>
      <c r="AF90" s="20"/>
      <c r="AG90" s="20"/>
      <c r="AH90" s="20"/>
      <c r="AI90" s="20"/>
      <c r="AK90" s="97"/>
    </row>
    <row r="91" spans="1:43" ht="12" customHeight="1">
      <c r="A91" s="27" t="s">
        <v>222</v>
      </c>
      <c r="B91" s="27" t="s">
        <v>246</v>
      </c>
      <c r="C91" s="36"/>
      <c r="D91" s="36"/>
      <c r="E91" s="36"/>
      <c r="F91" s="36"/>
      <c r="G91" s="36"/>
      <c r="I91" s="12">
        <v>100</v>
      </c>
      <c r="J91" s="12">
        <v>0</v>
      </c>
      <c r="K91" s="12">
        <v>0</v>
      </c>
      <c r="L91" s="12">
        <v>0</v>
      </c>
      <c r="M91" s="12">
        <v>0</v>
      </c>
      <c r="N91" s="12">
        <v>0</v>
      </c>
      <c r="O91" s="12">
        <v>0</v>
      </c>
      <c r="P91" s="12">
        <v>0</v>
      </c>
      <c r="Q91" s="12">
        <v>0</v>
      </c>
      <c r="R91" s="12">
        <v>0</v>
      </c>
      <c r="S91" s="12">
        <v>0</v>
      </c>
      <c r="T91" s="12">
        <v>0</v>
      </c>
      <c r="U91" s="12">
        <v>100</v>
      </c>
      <c r="W91" s="20"/>
      <c r="X91" s="20"/>
      <c r="Y91" s="20"/>
      <c r="Z91" s="20"/>
      <c r="AA91" s="20"/>
      <c r="AB91" s="20"/>
      <c r="AC91" s="20"/>
      <c r="AD91" s="20"/>
      <c r="AE91" s="20"/>
      <c r="AF91" s="20"/>
      <c r="AG91" s="20"/>
      <c r="AH91" s="20"/>
      <c r="AI91" s="20"/>
      <c r="AK91" s="97"/>
    </row>
    <row r="92" spans="1:43" ht="12" customHeight="1">
      <c r="A92" s="27" t="s">
        <v>491</v>
      </c>
      <c r="B92" s="27" t="s">
        <v>329</v>
      </c>
      <c r="C92" s="36"/>
      <c r="D92" s="36"/>
      <c r="E92" s="36"/>
      <c r="F92" s="36"/>
      <c r="G92" s="36"/>
      <c r="I92" s="12">
        <v>229.74</v>
      </c>
      <c r="J92" s="12">
        <v>210.73000000000002</v>
      </c>
      <c r="K92" s="12">
        <v>254.55</v>
      </c>
      <c r="L92" s="12">
        <v>315.68</v>
      </c>
      <c r="M92" s="12">
        <v>374.83</v>
      </c>
      <c r="N92" s="12">
        <v>317.66000000000003</v>
      </c>
      <c r="O92" s="12">
        <v>322.11</v>
      </c>
      <c r="P92" s="12">
        <v>248.54000000000002</v>
      </c>
      <c r="Q92" s="12">
        <v>214.15</v>
      </c>
      <c r="R92" s="12">
        <v>239.32</v>
      </c>
      <c r="S92" s="12">
        <v>274.36</v>
      </c>
      <c r="T92" s="12">
        <v>260.41999999999996</v>
      </c>
      <c r="U92" s="12">
        <v>3262.0900000000006</v>
      </c>
      <c r="W92" s="20"/>
      <c r="X92" s="20"/>
      <c r="Y92" s="20"/>
      <c r="Z92" s="20"/>
      <c r="AA92" s="20"/>
      <c r="AB92" s="20"/>
      <c r="AC92" s="20"/>
      <c r="AD92" s="20"/>
      <c r="AE92" s="20"/>
      <c r="AF92" s="20"/>
      <c r="AG92" s="20"/>
      <c r="AH92" s="20"/>
      <c r="AI92" s="20"/>
      <c r="AK92" s="97"/>
    </row>
    <row r="93" spans="1:43" ht="12" customHeight="1" thickBot="1">
      <c r="A93" s="7"/>
      <c r="B93" s="7"/>
      <c r="G93" s="36"/>
      <c r="I93" s="46"/>
      <c r="J93" s="46"/>
      <c r="K93" s="46"/>
      <c r="L93" s="46"/>
      <c r="M93" s="46"/>
      <c r="N93" s="46"/>
      <c r="O93" s="46"/>
      <c r="P93" s="46"/>
      <c r="Q93" s="46"/>
      <c r="R93" s="46"/>
      <c r="S93" s="46"/>
      <c r="T93" s="46"/>
      <c r="U93" s="46"/>
      <c r="W93" s="20"/>
      <c r="X93" s="20"/>
      <c r="Y93" s="20"/>
      <c r="Z93" s="20"/>
      <c r="AA93" s="20"/>
      <c r="AB93" s="20"/>
      <c r="AC93" s="20"/>
      <c r="AD93" s="20"/>
      <c r="AE93" s="20"/>
      <c r="AF93" s="20"/>
      <c r="AG93" s="20"/>
      <c r="AH93" s="20"/>
      <c r="AI93" s="20"/>
      <c r="AK93" s="97"/>
    </row>
    <row r="94" spans="1:43" ht="12" customHeight="1" thickBot="1">
      <c r="A94" s="7"/>
      <c r="B94" s="15" t="s">
        <v>19</v>
      </c>
      <c r="G94" s="36"/>
      <c r="I94" s="67">
        <v>30852.089999999997</v>
      </c>
      <c r="J94" s="67">
        <v>25761.789999999997</v>
      </c>
      <c r="K94" s="67">
        <v>32218.749999999996</v>
      </c>
      <c r="L94" s="67">
        <v>31419.119999999995</v>
      </c>
      <c r="M94" s="67">
        <v>32001.379999999997</v>
      </c>
      <c r="N94" s="67">
        <v>28402.99</v>
      </c>
      <c r="O94" s="67">
        <v>28280.589999999993</v>
      </c>
      <c r="P94" s="67">
        <v>26653.839999999993</v>
      </c>
      <c r="Q94" s="67">
        <v>26488.929999999993</v>
      </c>
      <c r="R94" s="67">
        <v>29695.780000000006</v>
      </c>
      <c r="S94" s="67">
        <v>32944.149999999994</v>
      </c>
      <c r="T94" s="67">
        <v>33378.119999999988</v>
      </c>
      <c r="U94" s="67">
        <v>358097.53</v>
      </c>
      <c r="W94" s="124"/>
      <c r="X94" s="124"/>
      <c r="Y94" s="124"/>
      <c r="Z94" s="124"/>
      <c r="AA94" s="124"/>
      <c r="AB94" s="124"/>
      <c r="AC94" s="124"/>
      <c r="AD94" s="124"/>
      <c r="AE94" s="124"/>
      <c r="AF94" s="124"/>
      <c r="AG94" s="124"/>
      <c r="AH94" s="124"/>
      <c r="AI94" s="77">
        <v>49.183120024479663</v>
      </c>
      <c r="AK94" s="97"/>
      <c r="AM94" s="84">
        <v>0</v>
      </c>
      <c r="AN94" s="47"/>
      <c r="AO94" s="84"/>
      <c r="AP94" s="47"/>
      <c r="AQ94" s="84">
        <v>49.183120024479663</v>
      </c>
    </row>
    <row r="95" spans="1:43" ht="12" customHeight="1">
      <c r="A95" s="7"/>
      <c r="B95" s="7"/>
      <c r="G95" s="36"/>
      <c r="W95" s="20"/>
      <c r="X95" s="20"/>
      <c r="Y95" s="20"/>
      <c r="Z95" s="20"/>
      <c r="AA95" s="20"/>
      <c r="AB95" s="20"/>
      <c r="AC95" s="20"/>
      <c r="AD95" s="20"/>
      <c r="AE95" s="20"/>
      <c r="AF95" s="20"/>
      <c r="AG95" s="20"/>
      <c r="AH95" s="20"/>
      <c r="AI95" s="20"/>
      <c r="AK95" s="97"/>
    </row>
    <row r="96" spans="1:43" ht="12" customHeight="1">
      <c r="A96" s="21" t="s">
        <v>20</v>
      </c>
      <c r="B96" s="21" t="s">
        <v>20</v>
      </c>
      <c r="G96" s="36"/>
      <c r="W96" s="20"/>
      <c r="X96" s="20"/>
      <c r="Y96" s="20"/>
      <c r="Z96" s="20"/>
      <c r="AA96" s="20"/>
      <c r="AB96" s="20"/>
      <c r="AC96" s="20"/>
      <c r="AD96" s="20"/>
      <c r="AE96" s="20"/>
      <c r="AF96" s="20"/>
      <c r="AG96" s="20"/>
      <c r="AH96" s="20"/>
      <c r="AI96" s="20"/>
      <c r="AK96" s="97"/>
    </row>
    <row r="97" spans="1:45" ht="12" customHeight="1">
      <c r="A97" s="27" t="s">
        <v>247</v>
      </c>
      <c r="B97" s="27" t="s">
        <v>248</v>
      </c>
      <c r="C97" s="11">
        <v>36.68</v>
      </c>
      <c r="D97" s="11">
        <v>36.68</v>
      </c>
      <c r="E97" s="11">
        <v>36.68</v>
      </c>
      <c r="F97" s="36">
        <v>42.47</v>
      </c>
      <c r="G97" s="36">
        <v>42.47</v>
      </c>
      <c r="I97" s="12">
        <v>17095.88</v>
      </c>
      <c r="J97" s="12">
        <v>19598.22</v>
      </c>
      <c r="K97" s="12">
        <v>21118.65</v>
      </c>
      <c r="L97" s="12">
        <v>19521.61</v>
      </c>
      <c r="M97" s="12">
        <v>19522.55</v>
      </c>
      <c r="N97" s="12">
        <v>17758.39</v>
      </c>
      <c r="O97" s="12">
        <v>15001.34</v>
      </c>
      <c r="P97" s="12">
        <v>14661.67</v>
      </c>
      <c r="Q97" s="12">
        <v>15623.95</v>
      </c>
      <c r="R97" s="12">
        <v>14924.38</v>
      </c>
      <c r="S97" s="12">
        <v>20668.47</v>
      </c>
      <c r="T97" s="12">
        <v>18773.439999999999</v>
      </c>
      <c r="U97" s="12">
        <v>214268.55000000005</v>
      </c>
      <c r="W97" s="20"/>
      <c r="X97" s="20"/>
      <c r="Y97" s="20"/>
      <c r="Z97" s="20"/>
      <c r="AA97" s="20"/>
      <c r="AB97" s="20"/>
      <c r="AC97" s="20"/>
      <c r="AD97" s="20"/>
      <c r="AE97" s="20"/>
      <c r="AF97" s="20"/>
      <c r="AG97" s="20"/>
      <c r="AH97" s="20"/>
      <c r="AI97" s="20"/>
      <c r="AK97" s="97"/>
    </row>
    <row r="98" spans="1:45" ht="12" customHeight="1">
      <c r="A98" s="20"/>
      <c r="B98" s="20"/>
      <c r="I98" s="24"/>
      <c r="J98" s="24"/>
      <c r="K98" s="24"/>
      <c r="L98" s="24"/>
      <c r="M98" s="24"/>
      <c r="N98" s="24"/>
      <c r="O98" s="24"/>
      <c r="P98" s="24"/>
      <c r="Q98" s="24"/>
      <c r="R98" s="24"/>
      <c r="S98" s="24"/>
      <c r="T98" s="24"/>
      <c r="U98" s="24"/>
      <c r="W98" s="20"/>
      <c r="X98" s="20"/>
      <c r="Y98" s="20"/>
      <c r="Z98" s="20"/>
      <c r="AA98" s="20"/>
      <c r="AB98" s="20"/>
      <c r="AC98" s="20"/>
      <c r="AD98" s="20"/>
      <c r="AE98" s="20"/>
      <c r="AF98" s="20"/>
      <c r="AG98" s="20"/>
      <c r="AH98" s="20"/>
      <c r="AI98" s="20"/>
    </row>
    <row r="99" spans="1:45" ht="12" customHeight="1">
      <c r="A99" s="7"/>
      <c r="B99" s="15" t="s">
        <v>21</v>
      </c>
      <c r="I99" s="67">
        <v>17095.88</v>
      </c>
      <c r="J99" s="67">
        <v>19598.22</v>
      </c>
      <c r="K99" s="67">
        <v>21118.65</v>
      </c>
      <c r="L99" s="67">
        <v>19521.61</v>
      </c>
      <c r="M99" s="67">
        <v>19522.55</v>
      </c>
      <c r="N99" s="67">
        <v>17758.39</v>
      </c>
      <c r="O99" s="67">
        <v>15001.34</v>
      </c>
      <c r="P99" s="67">
        <v>14661.67</v>
      </c>
      <c r="Q99" s="67">
        <v>15623.95</v>
      </c>
      <c r="R99" s="67">
        <v>14924.38</v>
      </c>
      <c r="S99" s="67">
        <v>20668.47</v>
      </c>
      <c r="T99" s="67">
        <v>18773.439999999999</v>
      </c>
      <c r="U99" s="67">
        <v>214268.55000000005</v>
      </c>
      <c r="W99" s="20"/>
      <c r="X99" s="20"/>
      <c r="Y99" s="20"/>
      <c r="Z99" s="20"/>
      <c r="AA99" s="20"/>
      <c r="AB99" s="20"/>
      <c r="AC99" s="20"/>
      <c r="AD99" s="20"/>
      <c r="AE99" s="20"/>
      <c r="AF99" s="20"/>
      <c r="AG99" s="20"/>
      <c r="AH99" s="20"/>
      <c r="AI99" s="20"/>
    </row>
    <row r="100" spans="1:45" ht="12" customHeight="1">
      <c r="A100" s="7"/>
      <c r="B100" s="15"/>
      <c r="I100" s="25"/>
      <c r="J100" s="25"/>
      <c r="K100" s="25"/>
      <c r="L100" s="25"/>
      <c r="M100" s="25"/>
      <c r="N100" s="25"/>
      <c r="O100" s="25"/>
      <c r="P100" s="25"/>
      <c r="Q100" s="25"/>
      <c r="R100" s="25"/>
      <c r="S100" s="25"/>
      <c r="T100" s="25"/>
      <c r="U100" s="25"/>
      <c r="W100" s="20"/>
      <c r="X100" s="20"/>
      <c r="Y100" s="20"/>
      <c r="Z100" s="20"/>
      <c r="AA100" s="20"/>
      <c r="AB100" s="20"/>
      <c r="AC100" s="20"/>
      <c r="AD100" s="20"/>
      <c r="AE100" s="20"/>
      <c r="AF100" s="20"/>
      <c r="AG100" s="20"/>
      <c r="AH100" s="20"/>
      <c r="AI100" s="20"/>
    </row>
    <row r="101" spans="1:45" s="2" customFormat="1" ht="12" customHeight="1">
      <c r="A101" s="17" t="s">
        <v>22</v>
      </c>
      <c r="B101" s="17" t="s">
        <v>22</v>
      </c>
      <c r="C101" s="11"/>
      <c r="D101" s="11"/>
      <c r="E101" s="11"/>
      <c r="F101" s="11"/>
      <c r="G101" s="11"/>
      <c r="H101" s="11"/>
      <c r="I101" s="13"/>
      <c r="J101" s="13"/>
      <c r="K101" s="13"/>
      <c r="L101" s="13"/>
      <c r="M101" s="13"/>
      <c r="N101" s="13"/>
      <c r="O101" s="13"/>
      <c r="P101" s="13"/>
      <c r="Q101" s="13"/>
      <c r="R101" s="13"/>
      <c r="S101" s="13"/>
      <c r="T101" s="13"/>
      <c r="U101" s="13"/>
      <c r="V101" s="11"/>
      <c r="W101" s="20"/>
      <c r="X101" s="20"/>
      <c r="Y101" s="20"/>
      <c r="Z101" s="20"/>
      <c r="AA101" s="20"/>
      <c r="AB101" s="20"/>
      <c r="AC101" s="20"/>
      <c r="AD101" s="20"/>
      <c r="AE101" s="20"/>
      <c r="AF101" s="20"/>
      <c r="AG101" s="20"/>
      <c r="AH101" s="20"/>
      <c r="AI101" s="20"/>
    </row>
    <row r="102" spans="1:45" s="2" customFormat="1" ht="12" customHeight="1">
      <c r="A102" s="27" t="s">
        <v>249</v>
      </c>
      <c r="B102" s="27" t="s">
        <v>251</v>
      </c>
      <c r="C102" s="36"/>
      <c r="D102" s="36"/>
      <c r="E102" s="36"/>
      <c r="F102" s="36"/>
      <c r="G102" s="36"/>
      <c r="H102" s="11"/>
      <c r="I102" s="12">
        <v>0</v>
      </c>
      <c r="J102" s="12">
        <v>0</v>
      </c>
      <c r="K102" s="12">
        <v>-4.16</v>
      </c>
      <c r="L102" s="12">
        <v>0</v>
      </c>
      <c r="M102" s="12">
        <v>0</v>
      </c>
      <c r="N102" s="12">
        <v>-2</v>
      </c>
      <c r="O102" s="12">
        <v>0</v>
      </c>
      <c r="P102" s="12">
        <v>0</v>
      </c>
      <c r="Q102" s="12">
        <v>0</v>
      </c>
      <c r="R102" s="12">
        <v>-2.11</v>
      </c>
      <c r="S102" s="12">
        <v>0</v>
      </c>
      <c r="T102" s="12">
        <v>0</v>
      </c>
      <c r="U102" s="12">
        <v>-8.27</v>
      </c>
      <c r="V102" s="11"/>
      <c r="W102" s="20"/>
      <c r="X102" s="20"/>
      <c r="Y102" s="20"/>
      <c r="Z102" s="20"/>
      <c r="AA102" s="20"/>
      <c r="AB102" s="20"/>
      <c r="AC102" s="20"/>
      <c r="AD102" s="20"/>
      <c r="AE102" s="20"/>
      <c r="AF102" s="20"/>
      <c r="AG102" s="20"/>
      <c r="AH102" s="20"/>
      <c r="AI102" s="20"/>
    </row>
    <row r="103" spans="1:45" s="2" customFormat="1" ht="15" customHeight="1">
      <c r="A103" s="27" t="s">
        <v>250</v>
      </c>
      <c r="B103" s="27" t="s">
        <v>252</v>
      </c>
      <c r="C103" s="36"/>
      <c r="D103" s="36"/>
      <c r="E103" s="36"/>
      <c r="F103" s="36"/>
      <c r="G103" s="36"/>
      <c r="H103" s="11"/>
      <c r="I103" s="12">
        <v>0</v>
      </c>
      <c r="J103" s="12">
        <v>0</v>
      </c>
      <c r="K103" s="12">
        <v>0</v>
      </c>
      <c r="L103" s="12">
        <v>0</v>
      </c>
      <c r="M103" s="12">
        <v>0</v>
      </c>
      <c r="N103" s="12">
        <v>0</v>
      </c>
      <c r="O103" s="12">
        <v>0</v>
      </c>
      <c r="P103" s="12">
        <v>0</v>
      </c>
      <c r="Q103" s="12">
        <v>0</v>
      </c>
      <c r="R103" s="12">
        <v>0</v>
      </c>
      <c r="S103" s="12">
        <v>0</v>
      </c>
      <c r="T103" s="12">
        <v>0</v>
      </c>
      <c r="U103" s="12">
        <v>0</v>
      </c>
      <c r="V103" s="11"/>
      <c r="W103" s="20"/>
      <c r="X103" s="20"/>
      <c r="Y103" s="20"/>
      <c r="Z103" s="20"/>
      <c r="AA103" s="20"/>
      <c r="AB103" s="20"/>
      <c r="AC103" s="20"/>
      <c r="AD103" s="20"/>
      <c r="AE103" s="20"/>
      <c r="AF103" s="20"/>
      <c r="AG103" s="20"/>
      <c r="AH103" s="20"/>
      <c r="AI103" s="20"/>
    </row>
    <row r="104" spans="1:45" s="2" customFormat="1" ht="15.75" customHeight="1">
      <c r="A104" s="27" t="s">
        <v>461</v>
      </c>
      <c r="B104" s="27" t="s">
        <v>462</v>
      </c>
      <c r="C104" s="36"/>
      <c r="D104" s="36"/>
      <c r="E104" s="36"/>
      <c r="F104" s="36"/>
      <c r="G104" s="36"/>
      <c r="H104" s="11"/>
      <c r="I104" s="12">
        <v>0</v>
      </c>
      <c r="J104" s="12">
        <v>0</v>
      </c>
      <c r="K104" s="12">
        <v>0</v>
      </c>
      <c r="L104" s="12">
        <v>0</v>
      </c>
      <c r="M104" s="12">
        <v>0</v>
      </c>
      <c r="N104" s="12">
        <v>0</v>
      </c>
      <c r="O104" s="12">
        <v>0</v>
      </c>
      <c r="P104" s="12">
        <v>0</v>
      </c>
      <c r="Q104" s="12">
        <v>0</v>
      </c>
      <c r="R104" s="12">
        <v>0</v>
      </c>
      <c r="S104" s="12">
        <v>0</v>
      </c>
      <c r="T104" s="12">
        <v>0</v>
      </c>
      <c r="U104" s="12">
        <v>0</v>
      </c>
      <c r="V104" s="11"/>
      <c r="W104" s="20"/>
      <c r="X104" s="20"/>
      <c r="Y104" s="20"/>
      <c r="Z104" s="20"/>
      <c r="AA104" s="20"/>
      <c r="AB104" s="20"/>
      <c r="AC104" s="20"/>
      <c r="AD104" s="20"/>
      <c r="AE104" s="20"/>
      <c r="AF104" s="20"/>
      <c r="AG104" s="20"/>
      <c r="AH104" s="20"/>
      <c r="AI104" s="20"/>
    </row>
    <row r="105" spans="1:45" s="2" customFormat="1" ht="15" customHeight="1">
      <c r="A105" s="27" t="s">
        <v>436</v>
      </c>
      <c r="B105" s="27" t="s">
        <v>437</v>
      </c>
      <c r="C105" s="36"/>
      <c r="D105" s="36"/>
      <c r="E105" s="36"/>
      <c r="F105" s="36"/>
      <c r="G105" s="36"/>
      <c r="H105" s="11"/>
      <c r="I105" s="12">
        <v>0</v>
      </c>
      <c r="J105" s="12">
        <v>0</v>
      </c>
      <c r="K105" s="12">
        <v>0</v>
      </c>
      <c r="L105" s="12">
        <v>0</v>
      </c>
      <c r="M105" s="12">
        <v>0</v>
      </c>
      <c r="N105" s="12">
        <v>0</v>
      </c>
      <c r="O105" s="12">
        <v>0</v>
      </c>
      <c r="P105" s="12">
        <v>0</v>
      </c>
      <c r="Q105" s="12">
        <v>0</v>
      </c>
      <c r="R105" s="12">
        <v>0</v>
      </c>
      <c r="S105" s="12">
        <v>0</v>
      </c>
      <c r="T105" s="12">
        <v>0</v>
      </c>
      <c r="U105" s="12">
        <v>0</v>
      </c>
      <c r="V105" s="11"/>
      <c r="W105" s="20"/>
      <c r="X105" s="20"/>
      <c r="Y105" s="20"/>
      <c r="Z105" s="20"/>
      <c r="AA105" s="20"/>
      <c r="AB105" s="20"/>
      <c r="AC105" s="20"/>
      <c r="AD105" s="20"/>
      <c r="AE105" s="20"/>
      <c r="AF105" s="20"/>
      <c r="AG105" s="20"/>
      <c r="AH105" s="20"/>
      <c r="AI105" s="20"/>
    </row>
    <row r="106" spans="1:45" s="2" customFormat="1" ht="12" customHeight="1">
      <c r="A106" s="27" t="s">
        <v>23</v>
      </c>
      <c r="B106" s="27" t="s">
        <v>24</v>
      </c>
      <c r="C106" s="36"/>
      <c r="D106" s="36"/>
      <c r="E106" s="36"/>
      <c r="F106" s="36"/>
      <c r="G106" s="36"/>
      <c r="H106" s="11"/>
      <c r="I106" s="12">
        <v>148.4</v>
      </c>
      <c r="J106" s="12">
        <v>231.5</v>
      </c>
      <c r="K106" s="12">
        <v>135.19</v>
      </c>
      <c r="L106" s="12">
        <v>46.25</v>
      </c>
      <c r="M106" s="12">
        <v>134.01</v>
      </c>
      <c r="N106" s="12">
        <v>89.91</v>
      </c>
      <c r="O106" s="12">
        <v>122.01</v>
      </c>
      <c r="P106" s="12">
        <v>79.28</v>
      </c>
      <c r="Q106" s="12">
        <v>93.5</v>
      </c>
      <c r="R106" s="12">
        <v>79.900000000000006</v>
      </c>
      <c r="S106" s="12">
        <v>78.55</v>
      </c>
      <c r="T106" s="12">
        <v>118.14</v>
      </c>
      <c r="U106" s="12">
        <v>1356.6399999999999</v>
      </c>
      <c r="V106" s="11"/>
      <c r="W106"/>
      <c r="X106"/>
      <c r="Y106"/>
      <c r="Z106"/>
      <c r="AA106"/>
      <c r="AB106"/>
      <c r="AC106"/>
      <c r="AD106"/>
      <c r="AE106"/>
      <c r="AF106"/>
      <c r="AG106"/>
      <c r="AH106"/>
      <c r="AI106"/>
    </row>
    <row r="107" spans="1:45" s="2" customFormat="1" ht="12" customHeight="1">
      <c r="A107" s="14"/>
      <c r="B107" s="14"/>
      <c r="C107" s="11"/>
      <c r="D107" s="11"/>
      <c r="E107" s="11"/>
      <c r="F107" s="11"/>
      <c r="G107" s="11"/>
      <c r="H107" s="11"/>
      <c r="I107" s="13"/>
      <c r="J107" s="13"/>
      <c r="K107" s="13"/>
      <c r="L107" s="13"/>
      <c r="M107" s="13"/>
      <c r="N107" s="13"/>
      <c r="O107" s="13"/>
      <c r="P107" s="13"/>
      <c r="Q107" s="13"/>
      <c r="R107" s="13"/>
      <c r="S107" s="13"/>
      <c r="T107" s="13"/>
      <c r="U107" s="13"/>
      <c r="V107" s="11"/>
      <c r="W107"/>
      <c r="X107"/>
      <c r="Y107"/>
      <c r="Z107"/>
      <c r="AA107"/>
      <c r="AB107"/>
      <c r="AC107"/>
      <c r="AD107"/>
      <c r="AE107"/>
      <c r="AF107"/>
      <c r="AG107"/>
      <c r="AH107"/>
      <c r="AI107"/>
    </row>
    <row r="108" spans="1:45" s="2" customFormat="1" ht="12" customHeight="1">
      <c r="A108" s="7"/>
      <c r="B108" s="15" t="s">
        <v>25</v>
      </c>
      <c r="C108" s="11"/>
      <c r="D108" s="11"/>
      <c r="E108" s="11"/>
      <c r="F108" s="11"/>
      <c r="G108" s="11"/>
      <c r="H108" s="11"/>
      <c r="I108" s="71">
        <v>148.4</v>
      </c>
      <c r="J108" s="71">
        <v>231.5</v>
      </c>
      <c r="K108" s="71">
        <v>131.03</v>
      </c>
      <c r="L108" s="71">
        <v>46.25</v>
      </c>
      <c r="M108" s="71">
        <v>134.01</v>
      </c>
      <c r="N108" s="71">
        <v>87.91</v>
      </c>
      <c r="O108" s="71">
        <v>122.01</v>
      </c>
      <c r="P108" s="71">
        <v>79.28</v>
      </c>
      <c r="Q108" s="71">
        <v>93.5</v>
      </c>
      <c r="R108" s="71">
        <v>77.790000000000006</v>
      </c>
      <c r="S108" s="71">
        <v>78.55</v>
      </c>
      <c r="T108" s="71">
        <v>118.14</v>
      </c>
      <c r="U108" s="71">
        <v>1348.37</v>
      </c>
      <c r="V108" s="11"/>
      <c r="W108"/>
      <c r="X108"/>
      <c r="Y108"/>
      <c r="Z108"/>
      <c r="AA108"/>
      <c r="AB108"/>
      <c r="AC108"/>
      <c r="AD108"/>
      <c r="AE108"/>
      <c r="AF108"/>
      <c r="AG108"/>
      <c r="AH108"/>
      <c r="AI108"/>
    </row>
    <row r="109" spans="1:45" ht="12" customHeight="1" thickBot="1">
      <c r="A109" s="7"/>
      <c r="B109" s="15"/>
    </row>
    <row r="110" spans="1:45" ht="12" customHeight="1" thickBot="1">
      <c r="A110" s="21"/>
      <c r="B110" s="26" t="s">
        <v>26</v>
      </c>
      <c r="I110" s="67">
        <v>209186.9</v>
      </c>
      <c r="J110" s="67">
        <v>204711.04000000001</v>
      </c>
      <c r="K110" s="67">
        <v>215920.89999999997</v>
      </c>
      <c r="L110" s="67">
        <v>212512.89999999997</v>
      </c>
      <c r="M110" s="67">
        <v>213642.38999999998</v>
      </c>
      <c r="N110" s="67">
        <v>208133.4</v>
      </c>
      <c r="O110" s="67">
        <v>205509.97999999998</v>
      </c>
      <c r="P110" s="67">
        <v>208705.33</v>
      </c>
      <c r="Q110" s="67">
        <v>209797.16</v>
      </c>
      <c r="R110" s="67">
        <v>212219.36</v>
      </c>
      <c r="S110" s="67">
        <v>192192.39999999997</v>
      </c>
      <c r="T110" s="67">
        <v>220407.21000000002</v>
      </c>
      <c r="U110" s="67">
        <v>2512938.9699999997</v>
      </c>
      <c r="AI110" s="169">
        <v>4867.9557748018233</v>
      </c>
      <c r="AM110" s="84">
        <v>4311.2916666666661</v>
      </c>
      <c r="AN110" s="47"/>
      <c r="AO110" s="84">
        <v>507.48098811067774</v>
      </c>
      <c r="AP110" s="47"/>
      <c r="AQ110" s="84">
        <v>49.183120024479663</v>
      </c>
      <c r="AS110" s="84">
        <v>4867.9557748018233</v>
      </c>
    </row>
    <row r="111" spans="1:45">
      <c r="A111" s="21"/>
      <c r="B111" s="21"/>
      <c r="I111" s="86">
        <v>209186.9</v>
      </c>
      <c r="J111" s="86">
        <v>204711.04000000001</v>
      </c>
      <c r="K111" s="86">
        <v>215920.9</v>
      </c>
      <c r="L111" s="86">
        <v>212512.9</v>
      </c>
      <c r="M111" s="86">
        <v>213642.38999999998</v>
      </c>
      <c r="N111" s="86">
        <v>208133.4</v>
      </c>
      <c r="O111" s="86">
        <v>205509.97999999998</v>
      </c>
      <c r="P111" s="86">
        <v>208705.33000000002</v>
      </c>
      <c r="Q111" s="86">
        <v>209797.16</v>
      </c>
      <c r="R111" s="86">
        <v>212219.36000000002</v>
      </c>
      <c r="S111" s="86">
        <v>192192.4</v>
      </c>
      <c r="T111" s="86">
        <v>220407.21000000002</v>
      </c>
      <c r="U111" s="86">
        <v>2512938.9699999997</v>
      </c>
    </row>
    <row r="112" spans="1:45">
      <c r="I112" s="86">
        <v>0</v>
      </c>
      <c r="J112" s="86">
        <v>0</v>
      </c>
      <c r="K112" s="86">
        <v>0</v>
      </c>
      <c r="L112" s="86">
        <v>0</v>
      </c>
      <c r="M112" s="86">
        <v>0</v>
      </c>
      <c r="N112" s="86">
        <v>0</v>
      </c>
      <c r="O112" s="86">
        <v>0</v>
      </c>
      <c r="P112" s="86">
        <v>0</v>
      </c>
      <c r="Q112" s="86">
        <v>0</v>
      </c>
      <c r="R112" s="86">
        <v>0</v>
      </c>
      <c r="S112" s="86">
        <v>0</v>
      </c>
      <c r="T112" s="86">
        <v>0</v>
      </c>
      <c r="U112" s="86">
        <v>0</v>
      </c>
    </row>
    <row r="113" spans="21:21">
      <c r="U113" s="91">
        <v>0</v>
      </c>
    </row>
  </sheetData>
  <mergeCells count="3">
    <mergeCell ref="AL4:AM4"/>
    <mergeCell ref="AN4:AO4"/>
    <mergeCell ref="AP4:AQ4"/>
  </mergeCells>
  <pageMargins left="0.7" right="0.7" top="0.75" bottom="0.75" header="0.3" footer="0.3"/>
  <pageSetup scale="22" fitToHeight="0" orientation="landscape" r:id="rId1"/>
  <headerFooter>
    <oddHeader>&amp;R&amp;F
&amp;A</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7" tint="0.79998168889431442"/>
    <pageSetUpPr fitToPage="1"/>
  </sheetPr>
  <dimension ref="A1:AQ69"/>
  <sheetViews>
    <sheetView showGridLines="0" zoomScaleNormal="100" zoomScaleSheetLayoutView="70" workbookViewId="0">
      <selection activeCell="D5" sqref="D5"/>
    </sheetView>
  </sheetViews>
  <sheetFormatPr defaultRowHeight="15" outlineLevelCol="1"/>
  <cols>
    <col min="1" max="1" width="22.7109375" customWidth="1"/>
    <col min="2" max="2" width="29.140625" bestFit="1" customWidth="1"/>
    <col min="3" max="4" width="10.7109375" bestFit="1" customWidth="1"/>
    <col min="5" max="5" width="10.7109375" customWidth="1"/>
    <col min="6" max="6" width="2" customWidth="1"/>
    <col min="7" max="7" width="11.28515625" customWidth="1" outlineLevel="1"/>
    <col min="8" max="18" width="10.5703125" customWidth="1" outlineLevel="1"/>
    <col min="19" max="19" width="11.5703125" bestFit="1" customWidth="1"/>
    <col min="20" max="20" width="2" customWidth="1"/>
    <col min="21" max="32" width="9.42578125" style="20" customWidth="1" outlineLevel="1"/>
    <col min="33" max="33" width="16.42578125" style="20" bestFit="1" customWidth="1"/>
  </cols>
  <sheetData>
    <row r="1" spans="1:41" ht="12" customHeight="1">
      <c r="A1" s="1" t="s">
        <v>253</v>
      </c>
      <c r="B1" s="2"/>
      <c r="C1" s="3"/>
      <c r="D1" s="3"/>
      <c r="E1" s="3"/>
      <c r="F1" s="2"/>
      <c r="G1" s="2"/>
      <c r="H1" s="2"/>
      <c r="I1" s="2"/>
      <c r="J1" s="2"/>
      <c r="K1" s="2"/>
      <c r="L1" s="2"/>
      <c r="M1" s="2"/>
      <c r="N1" s="2"/>
      <c r="O1" s="2"/>
      <c r="P1" s="2"/>
      <c r="Q1" s="2"/>
      <c r="R1" s="2"/>
      <c r="S1" s="2"/>
      <c r="T1" s="2"/>
    </row>
    <row r="2" spans="1:41" ht="12" customHeight="1">
      <c r="A2" s="1" t="s">
        <v>273</v>
      </c>
      <c r="B2" s="2"/>
      <c r="C2" s="3"/>
      <c r="D2" s="3"/>
      <c r="E2" s="3"/>
      <c r="F2" s="2"/>
      <c r="G2" s="2"/>
      <c r="H2" s="2"/>
      <c r="I2" s="2"/>
      <c r="J2" s="2"/>
      <c r="K2" s="2"/>
      <c r="L2" s="2"/>
      <c r="M2" s="2"/>
      <c r="N2" s="2"/>
      <c r="O2" s="2"/>
      <c r="P2" s="2"/>
      <c r="Q2" s="2"/>
      <c r="R2" s="2"/>
      <c r="S2" s="2"/>
      <c r="T2" s="2"/>
    </row>
    <row r="3" spans="1:41" ht="12" customHeight="1">
      <c r="A3" s="4" t="s">
        <v>546</v>
      </c>
      <c r="B3" s="2"/>
      <c r="C3" s="3"/>
      <c r="D3" s="3"/>
      <c r="E3" s="3"/>
      <c r="F3" s="2"/>
      <c r="G3" s="2"/>
      <c r="H3" s="2"/>
      <c r="I3" s="2"/>
      <c r="J3" s="2"/>
      <c r="K3" s="2"/>
      <c r="L3" s="2"/>
      <c r="M3" s="2"/>
      <c r="N3" s="2"/>
      <c r="O3" s="2"/>
      <c r="P3" s="2"/>
      <c r="Q3" s="2"/>
      <c r="R3" s="2"/>
      <c r="S3" s="2"/>
      <c r="T3" s="2"/>
    </row>
    <row r="4" spans="1:41">
      <c r="A4" s="2"/>
      <c r="B4" s="5"/>
      <c r="C4" s="220" t="s">
        <v>506</v>
      </c>
      <c r="D4" s="209" t="s">
        <v>505</v>
      </c>
      <c r="E4" s="212" t="s">
        <v>545</v>
      </c>
      <c r="F4" s="2"/>
      <c r="G4" s="208" t="s">
        <v>534</v>
      </c>
      <c r="H4" s="208" t="s">
        <v>535</v>
      </c>
      <c r="I4" s="208" t="s">
        <v>536</v>
      </c>
      <c r="J4" s="208" t="s">
        <v>537</v>
      </c>
      <c r="K4" s="208" t="s">
        <v>538</v>
      </c>
      <c r="L4" s="208" t="s">
        <v>539</v>
      </c>
      <c r="M4" s="208" t="s">
        <v>540</v>
      </c>
      <c r="N4" s="63" t="s">
        <v>541</v>
      </c>
      <c r="O4" s="63" t="s">
        <v>542</v>
      </c>
      <c r="P4" s="63" t="s">
        <v>543</v>
      </c>
      <c r="Q4" s="63" t="s">
        <v>544</v>
      </c>
      <c r="R4" s="63" t="s">
        <v>430</v>
      </c>
      <c r="S4" s="211" t="s">
        <v>0</v>
      </c>
      <c r="T4" s="2"/>
      <c r="U4" s="214" t="s">
        <v>534</v>
      </c>
      <c r="V4" s="214" t="s">
        <v>535</v>
      </c>
      <c r="W4" s="214" t="s">
        <v>536</v>
      </c>
      <c r="X4" s="214" t="s">
        <v>537</v>
      </c>
      <c r="Y4" s="214" t="s">
        <v>538</v>
      </c>
      <c r="Z4" s="214" t="s">
        <v>539</v>
      </c>
      <c r="AA4" s="214" t="s">
        <v>540</v>
      </c>
      <c r="AB4" s="217" t="s">
        <v>541</v>
      </c>
      <c r="AC4" s="217" t="s">
        <v>542</v>
      </c>
      <c r="AD4" s="217" t="s">
        <v>543</v>
      </c>
      <c r="AE4" s="217" t="s">
        <v>544</v>
      </c>
      <c r="AF4" s="217" t="s">
        <v>430</v>
      </c>
      <c r="AG4" s="219" t="s">
        <v>417</v>
      </c>
      <c r="AJ4" s="250" t="s">
        <v>509</v>
      </c>
      <c r="AK4" s="251"/>
      <c r="AL4" s="250" t="s">
        <v>510</v>
      </c>
      <c r="AM4" s="251"/>
      <c r="AN4" s="250" t="s">
        <v>511</v>
      </c>
      <c r="AO4" s="251"/>
    </row>
    <row r="5" spans="1:41" ht="13.5" customHeight="1">
      <c r="A5" s="6" t="s">
        <v>1</v>
      </c>
      <c r="B5" s="5" t="s">
        <v>2</v>
      </c>
      <c r="C5" s="221">
        <v>44927</v>
      </c>
      <c r="D5" s="210">
        <v>45078</v>
      </c>
      <c r="E5" s="213">
        <v>45292</v>
      </c>
      <c r="F5" s="5"/>
      <c r="G5" s="208" t="s">
        <v>3</v>
      </c>
      <c r="H5" s="208" t="s">
        <v>3</v>
      </c>
      <c r="I5" s="208" t="s">
        <v>3</v>
      </c>
      <c r="J5" s="208" t="s">
        <v>3</v>
      </c>
      <c r="K5" s="208" t="s">
        <v>3</v>
      </c>
      <c r="L5" s="208" t="s">
        <v>3</v>
      </c>
      <c r="M5" s="208" t="s">
        <v>3</v>
      </c>
      <c r="N5" s="63" t="s">
        <v>3</v>
      </c>
      <c r="O5" s="63" t="s">
        <v>3</v>
      </c>
      <c r="P5" s="63" t="s">
        <v>3</v>
      </c>
      <c r="Q5" s="63" t="s">
        <v>3</v>
      </c>
      <c r="R5" s="63" t="s">
        <v>3</v>
      </c>
      <c r="S5" s="211" t="s">
        <v>3</v>
      </c>
      <c r="T5" s="5"/>
      <c r="U5" s="215" t="s">
        <v>4</v>
      </c>
      <c r="V5" s="215" t="s">
        <v>4</v>
      </c>
      <c r="W5" s="215" t="s">
        <v>4</v>
      </c>
      <c r="X5" s="215" t="s">
        <v>4</v>
      </c>
      <c r="Y5" s="215" t="s">
        <v>4</v>
      </c>
      <c r="Z5" s="215" t="s">
        <v>4</v>
      </c>
      <c r="AA5" s="215" t="s">
        <v>4</v>
      </c>
      <c r="AB5" s="218" t="s">
        <v>4</v>
      </c>
      <c r="AC5" s="218" t="s">
        <v>4</v>
      </c>
      <c r="AD5" s="218" t="s">
        <v>4</v>
      </c>
      <c r="AE5" s="218" t="s">
        <v>4</v>
      </c>
      <c r="AF5" s="218" t="s">
        <v>4</v>
      </c>
      <c r="AG5" s="216" t="s">
        <v>4</v>
      </c>
      <c r="AJ5" s="175" t="s">
        <v>512</v>
      </c>
      <c r="AK5" s="176" t="s">
        <v>513</v>
      </c>
      <c r="AL5" s="175" t="s">
        <v>512</v>
      </c>
      <c r="AM5" s="176" t="s">
        <v>513</v>
      </c>
      <c r="AN5" s="175" t="s">
        <v>512</v>
      </c>
      <c r="AO5" s="176" t="s">
        <v>513</v>
      </c>
    </row>
    <row r="6" spans="1:41" ht="12" customHeight="1">
      <c r="AJ6" s="27"/>
      <c r="AK6" s="27"/>
      <c r="AL6" s="27"/>
      <c r="AM6" s="27"/>
      <c r="AN6" s="27"/>
      <c r="AO6" s="27"/>
    </row>
    <row r="7" spans="1:41" s="2" customFormat="1" ht="12" customHeight="1">
      <c r="C7" s="3"/>
      <c r="D7" s="3"/>
      <c r="E7" s="3"/>
      <c r="U7" s="20"/>
      <c r="V7" s="20"/>
      <c r="W7" s="20"/>
      <c r="X7" s="20"/>
      <c r="Y7" s="20"/>
      <c r="Z7" s="20"/>
      <c r="AA7" s="20"/>
      <c r="AB7" s="20"/>
      <c r="AC7" s="20"/>
      <c r="AD7" s="20"/>
      <c r="AE7" s="20"/>
      <c r="AF7" s="20"/>
      <c r="AG7" s="20"/>
      <c r="AJ7" s="47"/>
      <c r="AK7" s="47"/>
      <c r="AL7" s="47"/>
      <c r="AM7" s="47"/>
      <c r="AN7" s="47"/>
      <c r="AO7" s="47"/>
    </row>
    <row r="8" spans="1:41" s="2" customFormat="1" ht="12" customHeight="1">
      <c r="A8" s="7"/>
      <c r="B8" s="7"/>
      <c r="C8" s="3"/>
      <c r="D8" s="3"/>
      <c r="E8" s="3"/>
      <c r="F8" s="8"/>
      <c r="T8" s="8"/>
      <c r="U8" s="20"/>
      <c r="V8" s="20"/>
      <c r="W8" s="20"/>
      <c r="X8" s="20"/>
      <c r="Y8" s="20"/>
      <c r="Z8" s="20"/>
      <c r="AA8" s="20"/>
      <c r="AB8" s="20"/>
      <c r="AC8" s="20"/>
      <c r="AD8" s="20"/>
      <c r="AE8" s="20"/>
      <c r="AF8" s="20"/>
      <c r="AG8" s="20"/>
      <c r="AJ8" s="47"/>
      <c r="AK8" s="47"/>
      <c r="AL8" s="47"/>
      <c r="AM8" s="47"/>
      <c r="AN8" s="47"/>
      <c r="AO8" s="47"/>
    </row>
    <row r="9" spans="1:41" s="2" customFormat="1" ht="12" customHeight="1">
      <c r="A9" s="9" t="s">
        <v>5</v>
      </c>
      <c r="B9" s="9" t="s">
        <v>5</v>
      </c>
      <c r="C9" s="3"/>
      <c r="D9" s="3"/>
      <c r="E9" s="3"/>
      <c r="F9" s="8"/>
      <c r="T9" s="8"/>
      <c r="U9" s="20"/>
      <c r="V9" s="20"/>
      <c r="W9" s="20"/>
      <c r="X9" s="20"/>
      <c r="Y9" s="20"/>
      <c r="Z9" s="20"/>
      <c r="AA9" s="20"/>
      <c r="AB9" s="20"/>
      <c r="AC9" s="20"/>
      <c r="AD9" s="20"/>
      <c r="AE9" s="20"/>
      <c r="AF9" s="20"/>
      <c r="AG9" s="20"/>
      <c r="AJ9" s="47"/>
      <c r="AK9" s="47"/>
      <c r="AL9" s="47"/>
      <c r="AM9" s="47"/>
      <c r="AN9" s="47"/>
      <c r="AO9" s="47"/>
    </row>
    <row r="10" spans="1:41" s="2" customFormat="1" ht="12" customHeight="1">
      <c r="A10" s="9"/>
      <c r="B10" s="9"/>
      <c r="C10" s="3"/>
      <c r="D10" s="3"/>
      <c r="E10" s="3"/>
      <c r="F10" s="8"/>
      <c r="T10" s="8"/>
      <c r="U10" s="20"/>
      <c r="V10" s="20"/>
      <c r="W10" s="20"/>
      <c r="X10" s="20"/>
      <c r="Y10" s="20"/>
      <c r="Z10" s="20"/>
      <c r="AA10" s="20"/>
      <c r="AB10" s="20"/>
      <c r="AC10" s="20"/>
      <c r="AD10" s="20"/>
      <c r="AE10" s="20"/>
      <c r="AF10" s="20"/>
      <c r="AG10" s="20"/>
      <c r="AJ10" s="47"/>
      <c r="AK10" s="47"/>
      <c r="AL10" s="47"/>
      <c r="AM10" s="47"/>
      <c r="AN10" s="47"/>
      <c r="AO10" s="47"/>
    </row>
    <row r="11" spans="1:41" s="2" customFormat="1" ht="12" customHeight="1">
      <c r="A11" s="10" t="s">
        <v>6</v>
      </c>
      <c r="B11" s="10" t="s">
        <v>6</v>
      </c>
      <c r="C11" s="11"/>
      <c r="D11" s="11"/>
      <c r="E11" s="11"/>
      <c r="F11" s="11"/>
      <c r="G11" s="13"/>
      <c r="H11" s="13"/>
      <c r="I11" s="13"/>
      <c r="J11" s="13"/>
      <c r="K11" s="13"/>
      <c r="L11" s="13"/>
      <c r="M11" s="13"/>
      <c r="N11" s="13"/>
      <c r="O11" s="13"/>
      <c r="P11" s="13"/>
      <c r="Q11" s="13"/>
      <c r="R11" s="13"/>
      <c r="S11" s="13"/>
      <c r="T11" s="11"/>
      <c r="U11" s="20"/>
      <c r="V11" s="20"/>
      <c r="W11" s="20"/>
      <c r="X11" s="20"/>
      <c r="Y11" s="20"/>
      <c r="Z11" s="20"/>
      <c r="AA11" s="20"/>
      <c r="AB11" s="20"/>
      <c r="AC11" s="20"/>
      <c r="AD11" s="20"/>
      <c r="AE11" s="20"/>
      <c r="AF11" s="20"/>
      <c r="AG11" s="20"/>
      <c r="AJ11" s="47"/>
      <c r="AK11" s="47"/>
      <c r="AL11" s="47"/>
      <c r="AM11" s="47"/>
      <c r="AN11" s="47"/>
      <c r="AO11" s="47"/>
    </row>
    <row r="12" spans="1:41" s="2" customFormat="1" ht="12" customHeight="1">
      <c r="A12" s="27" t="s">
        <v>62</v>
      </c>
      <c r="B12" s="27" t="s">
        <v>37</v>
      </c>
      <c r="C12" s="11">
        <v>11.700799999999999</v>
      </c>
      <c r="D12" s="11">
        <v>12.36</v>
      </c>
      <c r="E12" s="11">
        <v>12.73</v>
      </c>
      <c r="F12" s="11"/>
      <c r="G12" s="12">
        <v>148.32</v>
      </c>
      <c r="H12" s="12">
        <v>148.32</v>
      </c>
      <c r="I12" s="12">
        <v>160.68</v>
      </c>
      <c r="J12" s="12">
        <v>160.68</v>
      </c>
      <c r="K12" s="12">
        <v>160.68</v>
      </c>
      <c r="L12" s="12">
        <v>160.68</v>
      </c>
      <c r="M12" s="12">
        <v>148.32</v>
      </c>
      <c r="N12" s="12">
        <v>152.76</v>
      </c>
      <c r="O12" s="12">
        <v>152.76</v>
      </c>
      <c r="P12" s="12">
        <v>165.49</v>
      </c>
      <c r="Q12" s="12">
        <v>165.49</v>
      </c>
      <c r="R12" s="12">
        <v>178.22</v>
      </c>
      <c r="S12" s="12">
        <v>1902.4</v>
      </c>
      <c r="T12" s="11"/>
      <c r="U12" s="83">
        <v>12</v>
      </c>
      <c r="V12" s="83">
        <v>12</v>
      </c>
      <c r="W12" s="83">
        <v>13.000000000000002</v>
      </c>
      <c r="X12" s="83">
        <v>13.000000000000002</v>
      </c>
      <c r="Y12" s="83">
        <v>13.000000000000002</v>
      </c>
      <c r="Z12" s="83">
        <v>13.000000000000002</v>
      </c>
      <c r="AA12" s="83">
        <v>12</v>
      </c>
      <c r="AB12" s="83">
        <v>11.999999999999998</v>
      </c>
      <c r="AC12" s="83">
        <v>11.999999999999998</v>
      </c>
      <c r="AD12" s="83">
        <v>13</v>
      </c>
      <c r="AE12" s="83">
        <v>13</v>
      </c>
      <c r="AF12" s="83">
        <v>14</v>
      </c>
      <c r="AG12" s="83">
        <v>12.666666666666666</v>
      </c>
      <c r="AJ12" s="47">
        <v>1</v>
      </c>
      <c r="AK12" s="181">
        <v>12.666666666666666</v>
      </c>
      <c r="AL12" s="47"/>
      <c r="AM12" s="47"/>
      <c r="AN12" s="47"/>
      <c r="AO12" s="47"/>
    </row>
    <row r="13" spans="1:41" s="2" customFormat="1" ht="12" customHeight="1">
      <c r="A13" s="27" t="s">
        <v>63</v>
      </c>
      <c r="B13" s="27" t="s">
        <v>38</v>
      </c>
      <c r="C13" s="11">
        <v>12.545400000000001</v>
      </c>
      <c r="D13" s="11">
        <v>13.31</v>
      </c>
      <c r="E13" s="11">
        <v>13.71</v>
      </c>
      <c r="F13" s="11"/>
      <c r="G13" s="12">
        <v>146.41</v>
      </c>
      <c r="H13" s="12">
        <v>146.41</v>
      </c>
      <c r="I13" s="12">
        <v>146.41</v>
      </c>
      <c r="J13" s="12">
        <v>146.41</v>
      </c>
      <c r="K13" s="12">
        <v>159.72</v>
      </c>
      <c r="L13" s="12">
        <v>159.72</v>
      </c>
      <c r="M13" s="12">
        <v>159.72</v>
      </c>
      <c r="N13" s="12">
        <v>164.52</v>
      </c>
      <c r="O13" s="12">
        <v>150.81</v>
      </c>
      <c r="P13" s="12">
        <v>150.81</v>
      </c>
      <c r="Q13" s="12">
        <v>164.52</v>
      </c>
      <c r="R13" s="12">
        <v>123.39</v>
      </c>
      <c r="S13" s="12">
        <v>1818.85</v>
      </c>
      <c r="T13" s="11"/>
      <c r="U13" s="83">
        <v>11</v>
      </c>
      <c r="V13" s="83">
        <v>11</v>
      </c>
      <c r="W13" s="83">
        <v>11</v>
      </c>
      <c r="X13" s="83">
        <v>11</v>
      </c>
      <c r="Y13" s="83">
        <v>12</v>
      </c>
      <c r="Z13" s="83">
        <v>12</v>
      </c>
      <c r="AA13" s="83">
        <v>12</v>
      </c>
      <c r="AB13" s="83">
        <v>12</v>
      </c>
      <c r="AC13" s="83">
        <v>11</v>
      </c>
      <c r="AD13" s="83">
        <v>11</v>
      </c>
      <c r="AE13" s="83">
        <v>12</v>
      </c>
      <c r="AF13" s="83">
        <v>9</v>
      </c>
      <c r="AG13" s="83">
        <v>11.25</v>
      </c>
      <c r="AJ13" s="47">
        <v>1</v>
      </c>
      <c r="AK13" s="181">
        <v>11.25</v>
      </c>
      <c r="AL13" s="47"/>
      <c r="AM13" s="47"/>
      <c r="AN13" s="47"/>
      <c r="AO13" s="47"/>
    </row>
    <row r="14" spans="1:41" s="2" customFormat="1" ht="12" customHeight="1">
      <c r="A14" s="27" t="s">
        <v>64</v>
      </c>
      <c r="B14" s="27" t="s">
        <v>39</v>
      </c>
      <c r="C14" s="11">
        <v>13.503299999999999</v>
      </c>
      <c r="D14" s="11">
        <v>14.45</v>
      </c>
      <c r="E14" s="11">
        <v>14.88</v>
      </c>
      <c r="F14" s="11"/>
      <c r="G14" s="12">
        <v>4840.75</v>
      </c>
      <c r="H14" s="12">
        <v>4840.75</v>
      </c>
      <c r="I14" s="12">
        <v>4840.75</v>
      </c>
      <c r="J14" s="12">
        <v>4855.2</v>
      </c>
      <c r="K14" s="12">
        <v>4898.55</v>
      </c>
      <c r="L14" s="12">
        <v>4913</v>
      </c>
      <c r="M14" s="12">
        <v>4927.45</v>
      </c>
      <c r="N14" s="12">
        <v>5074.08</v>
      </c>
      <c r="O14" s="12">
        <v>5088.96</v>
      </c>
      <c r="P14" s="12">
        <v>5088.96</v>
      </c>
      <c r="Q14" s="12">
        <v>5088.96</v>
      </c>
      <c r="R14" s="12">
        <v>5118.72</v>
      </c>
      <c r="S14" s="12">
        <v>59576.13</v>
      </c>
      <c r="T14" s="11"/>
      <c r="U14" s="83">
        <v>335</v>
      </c>
      <c r="V14" s="83">
        <v>335</v>
      </c>
      <c r="W14" s="83">
        <v>335</v>
      </c>
      <c r="X14" s="83">
        <v>336</v>
      </c>
      <c r="Y14" s="83">
        <v>339.00000000000006</v>
      </c>
      <c r="Z14" s="83">
        <v>340</v>
      </c>
      <c r="AA14" s="83">
        <v>341</v>
      </c>
      <c r="AB14" s="83">
        <v>341</v>
      </c>
      <c r="AC14" s="83">
        <v>342</v>
      </c>
      <c r="AD14" s="83">
        <v>342</v>
      </c>
      <c r="AE14" s="83">
        <v>342</v>
      </c>
      <c r="AF14" s="83">
        <v>344</v>
      </c>
      <c r="AG14" s="83">
        <v>339.33333333333331</v>
      </c>
      <c r="AJ14" s="47">
        <v>1</v>
      </c>
      <c r="AK14" s="181">
        <v>339.33333333333331</v>
      </c>
      <c r="AL14" s="47"/>
      <c r="AM14" s="47"/>
      <c r="AN14" s="47"/>
      <c r="AO14" s="47"/>
    </row>
    <row r="15" spans="1:41" s="2" customFormat="1" ht="12" customHeight="1">
      <c r="A15" s="27" t="s">
        <v>66</v>
      </c>
      <c r="B15" s="27" t="s">
        <v>41</v>
      </c>
      <c r="C15" s="11">
        <v>2.0499999999999998</v>
      </c>
      <c r="D15" s="11">
        <v>2.0499999999999998</v>
      </c>
      <c r="E15" s="11">
        <v>2.33</v>
      </c>
      <c r="F15" s="11"/>
      <c r="G15" s="12">
        <v>316.39999999999998</v>
      </c>
      <c r="H15" s="12">
        <v>221.48</v>
      </c>
      <c r="I15" s="12">
        <v>244.08</v>
      </c>
      <c r="J15" s="12">
        <v>101.7</v>
      </c>
      <c r="K15" s="12">
        <v>88.14</v>
      </c>
      <c r="L15" s="12">
        <v>214.7</v>
      </c>
      <c r="M15" s="12">
        <v>65.540000000000006</v>
      </c>
      <c r="N15" s="12">
        <v>16.309999999999999</v>
      </c>
      <c r="O15" s="12">
        <v>25.63</v>
      </c>
      <c r="P15" s="12">
        <v>60.58</v>
      </c>
      <c r="Q15" s="12">
        <v>149.12</v>
      </c>
      <c r="R15" s="12">
        <v>200.38</v>
      </c>
      <c r="S15" s="12">
        <v>1704.06</v>
      </c>
      <c r="T15" s="11"/>
      <c r="U15" s="83"/>
      <c r="V15" s="83"/>
      <c r="W15" s="83"/>
      <c r="X15" s="83"/>
      <c r="Y15" s="83"/>
      <c r="Z15" s="83"/>
      <c r="AA15" s="83"/>
      <c r="AB15" s="83"/>
      <c r="AC15" s="83"/>
      <c r="AD15" s="83"/>
      <c r="AE15" s="83"/>
      <c r="AF15" s="83"/>
      <c r="AG15" s="83"/>
      <c r="AJ15" s="47"/>
      <c r="AK15" s="47"/>
      <c r="AL15" s="47"/>
      <c r="AM15" s="47"/>
      <c r="AN15" s="47"/>
      <c r="AO15" s="47"/>
    </row>
    <row r="16" spans="1:41" s="2" customFormat="1" ht="12" customHeight="1">
      <c r="A16" s="27" t="s">
        <v>76</v>
      </c>
      <c r="B16" s="27" t="s">
        <v>51</v>
      </c>
      <c r="C16" s="11">
        <v>3.92</v>
      </c>
      <c r="D16" s="11">
        <v>3.92</v>
      </c>
      <c r="E16" s="11">
        <v>3.92</v>
      </c>
      <c r="F16" s="11"/>
      <c r="G16" s="12">
        <v>0</v>
      </c>
      <c r="H16" s="12">
        <v>0</v>
      </c>
      <c r="I16" s="12">
        <v>5.14</v>
      </c>
      <c r="J16" s="12">
        <v>0</v>
      </c>
      <c r="K16" s="12">
        <v>0</v>
      </c>
      <c r="L16" s="12">
        <v>0</v>
      </c>
      <c r="M16" s="12">
        <v>0</v>
      </c>
      <c r="N16" s="12">
        <v>0</v>
      </c>
      <c r="O16" s="12">
        <v>0</v>
      </c>
      <c r="P16" s="12">
        <v>0</v>
      </c>
      <c r="Q16" s="12">
        <v>5.57</v>
      </c>
      <c r="R16" s="12">
        <v>0</v>
      </c>
      <c r="S16" s="12">
        <v>10.71</v>
      </c>
      <c r="T16" s="11"/>
      <c r="U16" s="83"/>
      <c r="V16" s="83"/>
      <c r="W16" s="83"/>
      <c r="X16" s="83"/>
      <c r="Y16" s="83"/>
      <c r="Z16" s="83"/>
      <c r="AA16" s="83"/>
      <c r="AB16" s="83"/>
      <c r="AC16" s="83"/>
      <c r="AD16" s="83"/>
      <c r="AE16" s="83"/>
      <c r="AF16" s="83"/>
      <c r="AG16" s="83"/>
      <c r="AJ16" s="47"/>
      <c r="AK16" s="47"/>
      <c r="AL16" s="47"/>
      <c r="AM16" s="47"/>
      <c r="AN16" s="47"/>
      <c r="AO16" s="47"/>
    </row>
    <row r="17" spans="1:41" s="2" customFormat="1" ht="12" customHeight="1" thickBot="1">
      <c r="A17" s="14"/>
      <c r="B17" s="14"/>
      <c r="C17" s="11"/>
      <c r="D17" s="11"/>
      <c r="E17" s="11"/>
      <c r="F17" s="11"/>
      <c r="G17" s="12"/>
      <c r="H17" s="12"/>
      <c r="I17" s="12"/>
      <c r="J17" s="12"/>
      <c r="K17" s="12"/>
      <c r="L17" s="12"/>
      <c r="M17" s="12"/>
      <c r="N17" s="12"/>
      <c r="O17" s="12"/>
      <c r="P17" s="12"/>
      <c r="Q17" s="12"/>
      <c r="R17" s="12"/>
      <c r="S17" s="12"/>
      <c r="T17" s="11"/>
      <c r="U17" s="20"/>
      <c r="V17" s="20"/>
      <c r="W17" s="20"/>
      <c r="X17" s="20"/>
      <c r="Y17" s="20"/>
      <c r="Z17" s="20"/>
      <c r="AA17" s="20"/>
      <c r="AB17" s="20"/>
      <c r="AC17" s="20"/>
      <c r="AD17" s="20"/>
      <c r="AE17" s="20"/>
      <c r="AF17" s="20"/>
      <c r="AG17" s="20"/>
      <c r="AJ17" s="47"/>
      <c r="AK17" s="47"/>
      <c r="AL17" s="47"/>
      <c r="AM17" s="47"/>
      <c r="AN17" s="47"/>
      <c r="AO17" s="47"/>
    </row>
    <row r="18" spans="1:41" s="2" customFormat="1" ht="12" customHeight="1" thickBot="1">
      <c r="A18" s="7"/>
      <c r="B18" s="15" t="s">
        <v>7</v>
      </c>
      <c r="C18" s="11"/>
      <c r="D18" s="11"/>
      <c r="E18" s="11"/>
      <c r="F18" s="11"/>
      <c r="G18" s="67">
        <v>5451.8799999999992</v>
      </c>
      <c r="H18" s="67">
        <v>5356.9599999999991</v>
      </c>
      <c r="I18" s="67">
        <v>5397.06</v>
      </c>
      <c r="J18" s="67">
        <v>5263.99</v>
      </c>
      <c r="K18" s="67">
        <v>5307.09</v>
      </c>
      <c r="L18" s="67">
        <v>5448.0999999999995</v>
      </c>
      <c r="M18" s="67">
        <v>5301.03</v>
      </c>
      <c r="N18" s="67">
        <v>5407.67</v>
      </c>
      <c r="O18" s="67">
        <v>5418.16</v>
      </c>
      <c r="P18" s="67">
        <v>5465.84</v>
      </c>
      <c r="Q18" s="67">
        <v>5573.66</v>
      </c>
      <c r="R18" s="67">
        <v>5620.71</v>
      </c>
      <c r="S18" s="67">
        <v>65012.149999999994</v>
      </c>
      <c r="T18" s="11"/>
      <c r="U18" s="124">
        <v>358</v>
      </c>
      <c r="V18" s="124">
        <v>358</v>
      </c>
      <c r="W18" s="124">
        <v>359</v>
      </c>
      <c r="X18" s="124">
        <v>360</v>
      </c>
      <c r="Y18" s="124">
        <v>364.00000000000006</v>
      </c>
      <c r="Z18" s="124">
        <v>365</v>
      </c>
      <c r="AA18" s="124">
        <v>365</v>
      </c>
      <c r="AB18" s="124">
        <v>365</v>
      </c>
      <c r="AC18" s="124">
        <v>365</v>
      </c>
      <c r="AD18" s="124">
        <v>366</v>
      </c>
      <c r="AE18" s="124">
        <v>367</v>
      </c>
      <c r="AF18" s="124">
        <v>367</v>
      </c>
      <c r="AG18" s="77">
        <v>363.25</v>
      </c>
      <c r="AJ18" s="47"/>
      <c r="AK18" s="84">
        <v>363.25</v>
      </c>
      <c r="AL18" s="47"/>
      <c r="AM18" s="84">
        <v>0</v>
      </c>
      <c r="AN18" s="47"/>
      <c r="AO18" s="84">
        <v>0</v>
      </c>
    </row>
    <row r="19" spans="1:41" s="2" customFormat="1" ht="12" customHeight="1">
      <c r="A19" s="9"/>
      <c r="B19" s="17"/>
      <c r="C19" s="11"/>
      <c r="D19" s="11"/>
      <c r="E19" s="11"/>
      <c r="F19" s="11"/>
      <c r="G19" s="13"/>
      <c r="H19" s="13"/>
      <c r="I19" s="13"/>
      <c r="J19" s="13"/>
      <c r="K19" s="13"/>
      <c r="L19" s="13"/>
      <c r="M19" s="13"/>
      <c r="N19" s="13"/>
      <c r="O19" s="13"/>
      <c r="P19" s="13"/>
      <c r="Q19" s="13"/>
      <c r="R19" s="13"/>
      <c r="S19" s="13"/>
      <c r="T19" s="11"/>
      <c r="U19" s="20"/>
      <c r="V19" s="20"/>
      <c r="W19" s="20"/>
      <c r="X19" s="20"/>
      <c r="Y19" s="20"/>
      <c r="Z19" s="20"/>
      <c r="AA19" s="20"/>
      <c r="AB19" s="20"/>
      <c r="AC19" s="20"/>
      <c r="AD19" s="20"/>
      <c r="AE19" s="20"/>
      <c r="AF19" s="20"/>
      <c r="AG19" s="20"/>
      <c r="AJ19" s="47"/>
    </row>
    <row r="20" spans="1:41" s="2" customFormat="1" ht="12" customHeight="1">
      <c r="A20" s="10" t="s">
        <v>8</v>
      </c>
      <c r="B20" s="10" t="s">
        <v>8</v>
      </c>
      <c r="C20" s="11"/>
      <c r="D20" s="11"/>
      <c r="E20" s="11"/>
      <c r="F20" s="11"/>
      <c r="G20" s="13"/>
      <c r="H20" s="13"/>
      <c r="I20" s="13"/>
      <c r="J20" s="13"/>
      <c r="K20" s="13"/>
      <c r="L20" s="13"/>
      <c r="M20" s="13"/>
      <c r="N20" s="13"/>
      <c r="O20" s="13"/>
      <c r="P20" s="13"/>
      <c r="Q20" s="13"/>
      <c r="R20" s="13"/>
      <c r="S20" s="13"/>
      <c r="T20" s="11"/>
      <c r="U20" s="20"/>
      <c r="V20" s="20"/>
      <c r="W20" s="20"/>
      <c r="X20" s="20"/>
      <c r="Y20" s="20"/>
      <c r="Z20" s="20"/>
      <c r="AA20" s="20"/>
      <c r="AB20" s="20"/>
      <c r="AC20" s="20"/>
      <c r="AD20" s="20"/>
      <c r="AE20" s="20"/>
      <c r="AF20" s="20"/>
      <c r="AG20" s="20"/>
    </row>
    <row r="21" spans="1:41" s="2" customFormat="1" ht="12" customHeight="1">
      <c r="A21" s="19"/>
      <c r="B21" s="20"/>
      <c r="C21" s="11"/>
      <c r="D21" s="11"/>
      <c r="E21" s="11"/>
      <c r="F21" s="11"/>
      <c r="G21" s="12"/>
      <c r="H21" s="12"/>
      <c r="I21" s="12"/>
      <c r="J21" s="12"/>
      <c r="K21" s="12"/>
      <c r="L21" s="12"/>
      <c r="M21" s="12"/>
      <c r="N21" s="12"/>
      <c r="O21" s="12"/>
      <c r="P21" s="12"/>
      <c r="Q21" s="12"/>
      <c r="R21" s="12"/>
      <c r="S21" s="12"/>
      <c r="T21" s="11"/>
      <c r="U21" s="20"/>
      <c r="V21" s="20"/>
      <c r="W21" s="20"/>
      <c r="X21" s="20"/>
      <c r="Y21" s="20"/>
      <c r="Z21" s="20"/>
      <c r="AA21" s="20"/>
      <c r="AB21" s="20"/>
      <c r="AC21" s="20"/>
      <c r="AD21" s="20"/>
      <c r="AE21" s="20"/>
      <c r="AF21" s="20"/>
      <c r="AG21" s="20"/>
    </row>
    <row r="22" spans="1:41" s="2" customFormat="1" ht="12" customHeight="1">
      <c r="A22" s="7"/>
      <c r="B22" s="15" t="s">
        <v>9</v>
      </c>
      <c r="C22" s="11"/>
      <c r="D22" s="11"/>
      <c r="E22" s="11"/>
      <c r="F22" s="11"/>
      <c r="G22" s="16">
        <v>0</v>
      </c>
      <c r="H22" s="16">
        <v>0</v>
      </c>
      <c r="I22" s="16">
        <v>0</v>
      </c>
      <c r="J22" s="16">
        <v>0</v>
      </c>
      <c r="K22" s="16">
        <v>0</v>
      </c>
      <c r="L22" s="16">
        <v>0</v>
      </c>
      <c r="M22" s="16">
        <v>0</v>
      </c>
      <c r="N22" s="16">
        <v>0</v>
      </c>
      <c r="O22" s="16">
        <v>0</v>
      </c>
      <c r="P22" s="16">
        <v>0</v>
      </c>
      <c r="Q22" s="16">
        <v>0</v>
      </c>
      <c r="R22" s="16">
        <v>0</v>
      </c>
      <c r="S22" s="16">
        <v>0</v>
      </c>
      <c r="T22" s="11"/>
    </row>
    <row r="23" spans="1:41" s="2" customFormat="1" ht="12" customHeight="1">
      <c r="A23" s="7"/>
      <c r="B23" s="15"/>
      <c r="C23" s="11"/>
      <c r="D23" s="11"/>
      <c r="E23" s="11"/>
      <c r="F23" s="11"/>
      <c r="G23" s="13"/>
      <c r="H23" s="13"/>
      <c r="I23" s="13"/>
      <c r="J23" s="13"/>
      <c r="K23" s="13"/>
      <c r="L23" s="13"/>
      <c r="M23" s="13"/>
      <c r="N23" s="13"/>
      <c r="O23" s="13"/>
      <c r="P23" s="13"/>
      <c r="Q23" s="13"/>
      <c r="R23" s="13"/>
      <c r="S23" s="13"/>
      <c r="T23" s="11"/>
      <c r="U23" s="20"/>
      <c r="V23" s="20"/>
      <c r="W23" s="20"/>
      <c r="X23" s="20"/>
      <c r="Y23" s="20"/>
      <c r="Z23" s="20"/>
      <c r="AA23" s="20"/>
      <c r="AB23" s="20"/>
      <c r="AC23" s="20"/>
      <c r="AD23" s="20"/>
      <c r="AE23" s="20"/>
      <c r="AF23" s="20"/>
      <c r="AG23" s="20"/>
    </row>
    <row r="24" spans="1:41" s="2" customFormat="1" ht="12" customHeight="1" thickBot="1">
      <c r="A24" s="21" t="s">
        <v>10</v>
      </c>
      <c r="B24" s="21" t="s">
        <v>10</v>
      </c>
      <c r="C24" s="11"/>
      <c r="D24" s="11"/>
      <c r="E24" s="11"/>
      <c r="F24" s="11"/>
      <c r="G24" s="13"/>
      <c r="H24" s="13"/>
      <c r="I24" s="13"/>
      <c r="J24" s="13"/>
      <c r="K24" s="13"/>
      <c r="L24" s="13"/>
      <c r="M24" s="13"/>
      <c r="N24" s="13"/>
      <c r="O24" s="13"/>
      <c r="P24" s="13"/>
      <c r="Q24" s="13"/>
      <c r="R24" s="13"/>
      <c r="S24" s="13"/>
      <c r="T24" s="11"/>
    </row>
    <row r="25" spans="1:41" s="2" customFormat="1" ht="12" customHeight="1" thickBot="1">
      <c r="A25" s="27" t="s">
        <v>81</v>
      </c>
      <c r="B25" s="27" t="s">
        <v>82</v>
      </c>
      <c r="C25" s="11">
        <v>7.4469000000000003</v>
      </c>
      <c r="D25" s="11">
        <v>7.45</v>
      </c>
      <c r="E25" s="11">
        <v>7.67</v>
      </c>
      <c r="F25" s="18"/>
      <c r="G25" s="12">
        <v>730.1</v>
      </c>
      <c r="H25" s="12">
        <v>730.1</v>
      </c>
      <c r="I25" s="12">
        <v>737.55</v>
      </c>
      <c r="J25" s="12">
        <v>737.55</v>
      </c>
      <c r="K25" s="12">
        <v>737.55</v>
      </c>
      <c r="L25" s="12">
        <v>730.1</v>
      </c>
      <c r="M25" s="12">
        <v>730.1</v>
      </c>
      <c r="N25" s="12">
        <v>751.66</v>
      </c>
      <c r="O25" s="12">
        <v>751.66</v>
      </c>
      <c r="P25" s="12">
        <v>751.66</v>
      </c>
      <c r="Q25" s="12">
        <v>767</v>
      </c>
      <c r="R25" s="12">
        <v>774.67</v>
      </c>
      <c r="S25" s="12">
        <v>8929.7000000000007</v>
      </c>
      <c r="T25" s="18"/>
      <c r="U25" s="83">
        <v>98</v>
      </c>
      <c r="V25" s="83">
        <v>98</v>
      </c>
      <c r="W25" s="83">
        <v>98.999999999999986</v>
      </c>
      <c r="X25" s="83">
        <v>98.999999999999986</v>
      </c>
      <c r="Y25" s="83">
        <v>98.999999999999986</v>
      </c>
      <c r="Z25" s="83">
        <v>98</v>
      </c>
      <c r="AA25" s="83">
        <v>95.189048239895698</v>
      </c>
      <c r="AB25" s="83">
        <v>98</v>
      </c>
      <c r="AC25" s="83">
        <v>98</v>
      </c>
      <c r="AD25" s="83">
        <v>98</v>
      </c>
      <c r="AE25" s="83">
        <v>100</v>
      </c>
      <c r="AF25" s="83">
        <v>101</v>
      </c>
      <c r="AG25" s="128">
        <v>98.432420686657977</v>
      </c>
      <c r="AJ25" s="2">
        <v>1</v>
      </c>
      <c r="AK25" s="84">
        <v>98.432420686657977</v>
      </c>
      <c r="AL25" s="47"/>
      <c r="AM25" s="84">
        <v>0</v>
      </c>
      <c r="AN25" s="47"/>
      <c r="AO25" s="84">
        <v>0</v>
      </c>
    </row>
    <row r="26" spans="1:41" s="2" customFormat="1" ht="12" customHeight="1">
      <c r="A26" s="20"/>
      <c r="B26" s="20"/>
      <c r="C26" s="11"/>
      <c r="D26" s="11"/>
      <c r="E26" s="11"/>
      <c r="F26" s="18"/>
      <c r="G26" s="13"/>
      <c r="H26" s="13"/>
      <c r="I26" s="13"/>
      <c r="J26" s="13"/>
      <c r="K26" s="13"/>
      <c r="L26" s="13"/>
      <c r="M26" s="13"/>
      <c r="N26" s="13"/>
      <c r="O26" s="13"/>
      <c r="P26" s="13"/>
      <c r="Q26" s="13"/>
      <c r="R26" s="13"/>
      <c r="S26" s="13"/>
      <c r="T26" s="18"/>
      <c r="U26" s="20"/>
      <c r="V26" s="20"/>
      <c r="W26" s="20"/>
      <c r="X26" s="20"/>
      <c r="Y26" s="20"/>
      <c r="Z26" s="20"/>
      <c r="AA26" s="20"/>
      <c r="AB26" s="20"/>
      <c r="AC26" s="20"/>
      <c r="AD26" s="20"/>
      <c r="AE26" s="20"/>
      <c r="AF26" s="20"/>
      <c r="AG26" s="20"/>
    </row>
    <row r="27" spans="1:41" s="2" customFormat="1" ht="12" customHeight="1">
      <c r="A27" s="7"/>
      <c r="B27" s="15" t="s">
        <v>11</v>
      </c>
      <c r="C27" s="11"/>
      <c r="D27" s="11"/>
      <c r="E27" s="11"/>
      <c r="F27" s="22"/>
      <c r="G27" s="71">
        <v>730.1</v>
      </c>
      <c r="H27" s="71">
        <v>730.1</v>
      </c>
      <c r="I27" s="71">
        <v>737.55</v>
      </c>
      <c r="J27" s="71">
        <v>737.55</v>
      </c>
      <c r="K27" s="71">
        <v>737.55</v>
      </c>
      <c r="L27" s="71">
        <v>730.1</v>
      </c>
      <c r="M27" s="71">
        <v>730.1</v>
      </c>
      <c r="N27" s="71">
        <v>751.66</v>
      </c>
      <c r="O27" s="71">
        <v>751.66</v>
      </c>
      <c r="P27" s="71">
        <v>751.66</v>
      </c>
      <c r="Q27" s="71">
        <v>767</v>
      </c>
      <c r="R27" s="71">
        <v>774.67</v>
      </c>
      <c r="S27" s="71">
        <v>8929.7000000000007</v>
      </c>
      <c r="T27" s="22"/>
      <c r="U27" s="20"/>
      <c r="V27" s="20"/>
      <c r="W27" s="20"/>
      <c r="X27" s="20"/>
      <c r="Y27" s="20"/>
      <c r="Z27" s="20"/>
      <c r="AA27" s="20"/>
      <c r="AB27" s="20"/>
      <c r="AC27" s="20"/>
      <c r="AD27" s="20"/>
      <c r="AE27" s="20"/>
      <c r="AF27" s="20"/>
      <c r="AG27" s="20"/>
    </row>
    <row r="28" spans="1:41" s="2" customFormat="1" ht="12" customHeight="1">
      <c r="A28" s="7"/>
      <c r="B28" s="7"/>
      <c r="C28" s="11"/>
      <c r="D28" s="11"/>
      <c r="E28" s="11"/>
      <c r="F28" s="11"/>
      <c r="G28" s="13"/>
      <c r="H28" s="13"/>
      <c r="I28" s="13"/>
      <c r="J28" s="13"/>
      <c r="K28" s="13"/>
      <c r="L28" s="13"/>
      <c r="M28" s="13"/>
      <c r="N28" s="13"/>
      <c r="O28" s="13"/>
      <c r="P28" s="13"/>
      <c r="Q28" s="13"/>
      <c r="R28" s="13"/>
      <c r="S28" s="13"/>
      <c r="T28" s="11"/>
      <c r="U28" s="20"/>
      <c r="V28" s="20"/>
      <c r="W28" s="20"/>
      <c r="X28" s="20"/>
      <c r="Y28" s="20"/>
      <c r="Z28" s="20"/>
      <c r="AA28" s="20"/>
      <c r="AB28" s="20"/>
      <c r="AC28" s="20"/>
      <c r="AD28" s="20"/>
      <c r="AE28" s="20"/>
      <c r="AF28" s="20"/>
      <c r="AG28" s="20"/>
    </row>
    <row r="29" spans="1:41" ht="12" customHeight="1">
      <c r="A29" s="9" t="s">
        <v>12</v>
      </c>
      <c r="B29" s="9" t="s">
        <v>12</v>
      </c>
      <c r="AI29" s="2"/>
    </row>
    <row r="30" spans="1:41" ht="12" customHeight="1">
      <c r="A30" s="9"/>
      <c r="B30" s="9"/>
      <c r="AI30" s="2"/>
    </row>
    <row r="31" spans="1:41" s="2" customFormat="1" ht="12" customHeight="1">
      <c r="A31" s="10" t="s">
        <v>13</v>
      </c>
      <c r="B31" s="10" t="s">
        <v>13</v>
      </c>
      <c r="C31" s="11"/>
      <c r="D31" s="11"/>
      <c r="E31" s="11"/>
      <c r="F31" s="11"/>
      <c r="G31" s="13"/>
      <c r="H31" s="13"/>
      <c r="I31" s="13"/>
      <c r="J31" s="13"/>
      <c r="K31" s="13"/>
      <c r="L31" s="13"/>
      <c r="M31" s="13"/>
      <c r="N31" s="13"/>
      <c r="O31" s="13"/>
      <c r="P31" s="13"/>
      <c r="Q31" s="13"/>
      <c r="R31" s="13"/>
      <c r="S31" s="13"/>
      <c r="T31" s="11"/>
      <c r="U31" s="20"/>
      <c r="V31" s="20"/>
      <c r="W31" s="20"/>
      <c r="X31" s="20"/>
      <c r="Y31" s="20"/>
      <c r="Z31" s="20"/>
      <c r="AA31" s="20"/>
      <c r="AB31" s="20"/>
      <c r="AC31" s="20"/>
      <c r="AD31" s="20"/>
      <c r="AE31" s="20"/>
      <c r="AF31" s="20"/>
      <c r="AG31" s="20"/>
    </row>
    <row r="32" spans="1:41" s="2" customFormat="1" ht="12" customHeight="1">
      <c r="A32" s="27" t="s">
        <v>86</v>
      </c>
      <c r="B32" s="27" t="s">
        <v>138</v>
      </c>
      <c r="C32" s="11">
        <v>68.165400000000005</v>
      </c>
      <c r="D32" s="11">
        <v>71.62</v>
      </c>
      <c r="E32" s="11">
        <v>73.770930083386787</v>
      </c>
      <c r="F32" s="11"/>
      <c r="G32" s="12">
        <v>2435.08</v>
      </c>
      <c r="H32" s="12">
        <v>2506.6999999999998</v>
      </c>
      <c r="I32" s="12">
        <v>2435.08</v>
      </c>
      <c r="J32" s="12">
        <v>2435.08</v>
      </c>
      <c r="K32" s="12">
        <v>2578.3200000000002</v>
      </c>
      <c r="L32" s="12">
        <v>2506.6999999999998</v>
      </c>
      <c r="M32" s="12">
        <v>2363.46</v>
      </c>
      <c r="N32" s="12">
        <v>2434.41</v>
      </c>
      <c r="O32" s="12">
        <v>2434.41</v>
      </c>
      <c r="P32" s="12">
        <v>2581.9499999999998</v>
      </c>
      <c r="Q32" s="12">
        <v>2729.49</v>
      </c>
      <c r="R32" s="12">
        <v>2655.72</v>
      </c>
      <c r="S32" s="12">
        <v>30096.400000000001</v>
      </c>
      <c r="T32" s="11"/>
      <c r="U32" s="83">
        <v>34</v>
      </c>
      <c r="V32" s="83">
        <v>34.999999999999993</v>
      </c>
      <c r="W32" s="83">
        <v>34</v>
      </c>
      <c r="X32" s="83">
        <v>34</v>
      </c>
      <c r="Y32" s="83">
        <v>36</v>
      </c>
      <c r="Z32" s="83">
        <v>34.999999999999993</v>
      </c>
      <c r="AA32" s="83">
        <v>32.037822992450671</v>
      </c>
      <c r="AB32" s="83">
        <v>32.999583945170144</v>
      </c>
      <c r="AC32" s="83">
        <v>32.999583945170144</v>
      </c>
      <c r="AD32" s="83">
        <v>34.999558729725912</v>
      </c>
      <c r="AE32" s="83">
        <v>36.99953351428168</v>
      </c>
      <c r="AF32" s="83">
        <v>35.999546122003792</v>
      </c>
      <c r="AG32" s="83">
        <v>34.502969104066857</v>
      </c>
      <c r="AL32" s="47">
        <v>1</v>
      </c>
      <c r="AM32" s="177">
        <v>34.502969104066857</v>
      </c>
    </row>
    <row r="33" spans="1:41" s="2" customFormat="1" ht="12" customHeight="1">
      <c r="A33" s="27" t="s">
        <v>87</v>
      </c>
      <c r="B33" s="27" t="s">
        <v>139</v>
      </c>
      <c r="C33" s="11">
        <v>112.16700000000002</v>
      </c>
      <c r="D33" s="11">
        <v>119.1</v>
      </c>
      <c r="E33" s="11">
        <v>122.66947275750758</v>
      </c>
      <c r="F33" s="11"/>
      <c r="G33" s="12">
        <v>2382</v>
      </c>
      <c r="H33" s="12">
        <v>2382</v>
      </c>
      <c r="I33" s="12">
        <v>2382</v>
      </c>
      <c r="J33" s="12">
        <v>2262.9</v>
      </c>
      <c r="K33" s="12">
        <v>2262.9</v>
      </c>
      <c r="L33" s="12">
        <v>2262.9</v>
      </c>
      <c r="M33" s="12">
        <v>2262.9</v>
      </c>
      <c r="N33" s="12">
        <v>2330.73</v>
      </c>
      <c r="O33" s="12">
        <v>2330.73</v>
      </c>
      <c r="P33" s="12">
        <v>2330.73</v>
      </c>
      <c r="Q33" s="12">
        <v>2330.73</v>
      </c>
      <c r="R33" s="12">
        <v>2453.4</v>
      </c>
      <c r="S33" s="12">
        <v>27973.919999999998</v>
      </c>
      <c r="T33" s="11"/>
      <c r="U33" s="83">
        <v>20</v>
      </c>
      <c r="V33" s="83">
        <v>20</v>
      </c>
      <c r="W33" s="83">
        <v>20</v>
      </c>
      <c r="X33" s="83">
        <v>19</v>
      </c>
      <c r="Y33" s="83">
        <v>19</v>
      </c>
      <c r="Z33" s="83">
        <v>19</v>
      </c>
      <c r="AA33" s="83">
        <v>18.447132356012403</v>
      </c>
      <c r="AB33" s="83">
        <v>19.000081663409247</v>
      </c>
      <c r="AC33" s="83">
        <v>19.000081663409247</v>
      </c>
      <c r="AD33" s="83">
        <v>19.000081663409247</v>
      </c>
      <c r="AE33" s="83">
        <v>19.000081663409247</v>
      </c>
      <c r="AF33" s="83">
        <v>20.000085961483421</v>
      </c>
      <c r="AG33" s="122">
        <v>19.287295414261067</v>
      </c>
      <c r="AL33" s="47">
        <v>1</v>
      </c>
      <c r="AM33" s="177">
        <v>19.287295414261067</v>
      </c>
    </row>
    <row r="34" spans="1:41" s="2" customFormat="1" ht="12" customHeight="1">
      <c r="A34" s="27" t="s">
        <v>88</v>
      </c>
      <c r="B34" s="27" t="s">
        <v>140</v>
      </c>
      <c r="C34" s="11">
        <v>156.1686</v>
      </c>
      <c r="D34" s="11">
        <v>166.58</v>
      </c>
      <c r="E34" s="11">
        <v>171.58238564391274</v>
      </c>
      <c r="F34" s="11"/>
      <c r="G34" s="12">
        <v>666.32</v>
      </c>
      <c r="H34" s="12">
        <v>666.32</v>
      </c>
      <c r="I34" s="12">
        <v>666.32</v>
      </c>
      <c r="J34" s="12">
        <v>666.32</v>
      </c>
      <c r="K34" s="12">
        <v>666.32</v>
      </c>
      <c r="L34" s="12">
        <v>666.32</v>
      </c>
      <c r="M34" s="12">
        <v>666.32</v>
      </c>
      <c r="N34" s="12">
        <v>686.32</v>
      </c>
      <c r="O34" s="12">
        <v>686.32</v>
      </c>
      <c r="P34" s="12">
        <v>686.32</v>
      </c>
      <c r="Q34" s="12">
        <v>686.32</v>
      </c>
      <c r="R34" s="12">
        <v>686.32</v>
      </c>
      <c r="S34" s="12">
        <v>8095.8399999999992</v>
      </c>
      <c r="T34" s="11"/>
      <c r="U34" s="83">
        <v>4</v>
      </c>
      <c r="V34" s="83">
        <v>4</v>
      </c>
      <c r="W34" s="83">
        <v>4</v>
      </c>
      <c r="X34" s="83">
        <v>4</v>
      </c>
      <c r="Y34" s="83">
        <v>4</v>
      </c>
      <c r="Z34" s="83">
        <v>4</v>
      </c>
      <c r="AA34" s="83">
        <v>3.8833823034890247</v>
      </c>
      <c r="AB34" s="83">
        <v>3.9999443848760166</v>
      </c>
      <c r="AC34" s="83">
        <v>3.9999443848760166</v>
      </c>
      <c r="AD34" s="83">
        <v>3.9999443848760166</v>
      </c>
      <c r="AE34" s="83">
        <v>3.9999443848760166</v>
      </c>
      <c r="AF34" s="83">
        <v>3.9999443848760166</v>
      </c>
      <c r="AG34" s="122">
        <v>3.9902586856557591</v>
      </c>
      <c r="AL34" s="47">
        <v>1</v>
      </c>
      <c r="AM34" s="177">
        <v>3.9902586856557591</v>
      </c>
    </row>
    <row r="35" spans="1:41" s="2" customFormat="1" ht="12" customHeight="1">
      <c r="A35" s="27" t="s">
        <v>116</v>
      </c>
      <c r="B35" s="27" t="s">
        <v>168</v>
      </c>
      <c r="C35" s="11">
        <v>22.763000000000002</v>
      </c>
      <c r="D35" s="11">
        <v>23.51</v>
      </c>
      <c r="E35" s="11">
        <v>24.217754393577781</v>
      </c>
      <c r="F35" s="11"/>
      <c r="G35" s="12">
        <v>117.55</v>
      </c>
      <c r="H35" s="12">
        <v>117.55</v>
      </c>
      <c r="I35" s="12">
        <v>117.55</v>
      </c>
      <c r="J35" s="12">
        <v>117.55</v>
      </c>
      <c r="K35" s="12">
        <v>117.55</v>
      </c>
      <c r="L35" s="12">
        <v>117.55</v>
      </c>
      <c r="M35" s="12">
        <v>117.55</v>
      </c>
      <c r="N35" s="12">
        <v>145.32</v>
      </c>
      <c r="O35" s="12">
        <v>145.32</v>
      </c>
      <c r="P35" s="12">
        <v>121.1</v>
      </c>
      <c r="Q35" s="12">
        <v>121.1</v>
      </c>
      <c r="R35" s="12">
        <v>145.32</v>
      </c>
      <c r="S35" s="12">
        <v>1501.0099999999995</v>
      </c>
      <c r="T35" s="11"/>
      <c r="U35" s="83">
        <v>4.9999999999999991</v>
      </c>
      <c r="V35" s="83">
        <v>4.9999999999999991</v>
      </c>
      <c r="W35" s="83">
        <v>4.9999999999999991</v>
      </c>
      <c r="X35" s="83">
        <v>4.9999999999999991</v>
      </c>
      <c r="Y35" s="83">
        <v>4.9999999999999991</v>
      </c>
      <c r="Z35" s="83">
        <v>4.9999999999999991</v>
      </c>
      <c r="AA35" s="83">
        <v>4.8538769569474471</v>
      </c>
      <c r="AB35" s="83">
        <v>6.0005563537524713</v>
      </c>
      <c r="AC35" s="83">
        <v>6.0005563537524713</v>
      </c>
      <c r="AD35" s="83">
        <v>5.0004636281270596</v>
      </c>
      <c r="AE35" s="83">
        <v>5.0004636281270596</v>
      </c>
      <c r="AF35" s="83">
        <v>6.0005563537524713</v>
      </c>
      <c r="AG35" s="83">
        <v>5.2380394395382481</v>
      </c>
      <c r="AJ35" s="2">
        <v>1</v>
      </c>
      <c r="AK35" s="177">
        <v>5.2380394395382481</v>
      </c>
    </row>
    <row r="36" spans="1:41" s="2" customFormat="1" ht="12" customHeight="1">
      <c r="A36" s="27" t="s">
        <v>117</v>
      </c>
      <c r="B36" s="27" t="s">
        <v>169</v>
      </c>
      <c r="C36" s="11">
        <v>34.000299999999996</v>
      </c>
      <c r="D36" s="11">
        <v>34.93</v>
      </c>
      <c r="E36" s="11">
        <v>35.9843192692475</v>
      </c>
      <c r="F36" s="11"/>
      <c r="G36" s="12">
        <v>489.02</v>
      </c>
      <c r="H36" s="12">
        <v>454.09</v>
      </c>
      <c r="I36" s="12">
        <v>454.09</v>
      </c>
      <c r="J36" s="12">
        <v>454.09</v>
      </c>
      <c r="K36" s="12">
        <v>454.09</v>
      </c>
      <c r="L36" s="12">
        <v>454.09</v>
      </c>
      <c r="M36" s="12">
        <v>454.09</v>
      </c>
      <c r="N36" s="12">
        <v>467.74</v>
      </c>
      <c r="O36" s="12">
        <v>467.74</v>
      </c>
      <c r="P36" s="12">
        <v>467.74</v>
      </c>
      <c r="Q36" s="12">
        <v>467.74</v>
      </c>
      <c r="R36" s="12">
        <v>467.74</v>
      </c>
      <c r="S36" s="12">
        <v>5552.2599999999993</v>
      </c>
      <c r="T36" s="11"/>
      <c r="U36" s="83">
        <v>14</v>
      </c>
      <c r="V36" s="83">
        <v>13</v>
      </c>
      <c r="W36" s="83">
        <v>13</v>
      </c>
      <c r="X36" s="83">
        <v>13</v>
      </c>
      <c r="Y36" s="83">
        <v>13</v>
      </c>
      <c r="Z36" s="83">
        <v>13</v>
      </c>
      <c r="AA36" s="83">
        <v>12.619107689722759</v>
      </c>
      <c r="AB36" s="83">
        <v>12.998439584203403</v>
      </c>
      <c r="AC36" s="83">
        <v>12.998439584203403</v>
      </c>
      <c r="AD36" s="83">
        <v>12.998439584203403</v>
      </c>
      <c r="AE36" s="83">
        <v>12.998439584203403</v>
      </c>
      <c r="AF36" s="83">
        <v>12.998439584203403</v>
      </c>
      <c r="AG36" s="83">
        <v>13.050942134228313</v>
      </c>
      <c r="AJ36" s="2">
        <v>1</v>
      </c>
      <c r="AK36" s="177">
        <v>13.050942134228313</v>
      </c>
    </row>
    <row r="37" spans="1:41" s="2" customFormat="1" ht="12" customHeight="1">
      <c r="A37" s="27" t="s">
        <v>457</v>
      </c>
      <c r="B37" s="27" t="s">
        <v>458</v>
      </c>
      <c r="C37" s="11">
        <v>8.2899999999999991</v>
      </c>
      <c r="D37" s="11">
        <v>8.2899999999999991</v>
      </c>
      <c r="E37" s="11">
        <v>8.2899999999999991</v>
      </c>
      <c r="F37" s="11"/>
      <c r="G37" s="12">
        <v>258.95999999999998</v>
      </c>
      <c r="H37" s="12">
        <v>159.36000000000001</v>
      </c>
      <c r="I37" s="12">
        <v>174.3</v>
      </c>
      <c r="J37" s="12">
        <v>79.680000000000007</v>
      </c>
      <c r="K37" s="12">
        <v>199.2</v>
      </c>
      <c r="L37" s="12">
        <v>224.1</v>
      </c>
      <c r="M37" s="12">
        <v>234.06</v>
      </c>
      <c r="N37" s="12">
        <v>205.2</v>
      </c>
      <c r="O37" s="12">
        <v>184.68</v>
      </c>
      <c r="P37" s="12">
        <v>246.24</v>
      </c>
      <c r="Q37" s="12">
        <v>256.5</v>
      </c>
      <c r="R37" s="12">
        <v>266.76</v>
      </c>
      <c r="S37" s="12">
        <v>2489.04</v>
      </c>
      <c r="T37" s="11"/>
      <c r="U37" s="20"/>
      <c r="V37" s="20"/>
      <c r="W37" s="20"/>
      <c r="X37" s="20"/>
      <c r="Y37" s="20"/>
      <c r="Z37" s="20"/>
      <c r="AA37" s="20"/>
      <c r="AB37" s="20"/>
      <c r="AC37" s="20"/>
      <c r="AD37" s="20"/>
      <c r="AE37" s="20"/>
      <c r="AF37" s="20"/>
      <c r="AG37" s="20"/>
    </row>
    <row r="38" spans="1:41" s="2" customFormat="1" ht="12" customHeight="1">
      <c r="A38" s="27" t="s">
        <v>118</v>
      </c>
      <c r="B38" s="27" t="s">
        <v>179</v>
      </c>
      <c r="C38" s="11">
        <v>26.22</v>
      </c>
      <c r="D38" s="11">
        <v>26.22</v>
      </c>
      <c r="E38" s="11">
        <v>26.22</v>
      </c>
      <c r="F38" s="11"/>
      <c r="G38" s="12">
        <v>29.7</v>
      </c>
      <c r="H38" s="12">
        <v>0</v>
      </c>
      <c r="I38" s="12">
        <v>0</v>
      </c>
      <c r="J38" s="12">
        <v>0</v>
      </c>
      <c r="K38" s="12">
        <v>0</v>
      </c>
      <c r="L38" s="12">
        <v>0</v>
      </c>
      <c r="M38" s="12">
        <v>0</v>
      </c>
      <c r="N38" s="12">
        <v>0</v>
      </c>
      <c r="O38" s="12">
        <v>0</v>
      </c>
      <c r="P38" s="12">
        <v>0</v>
      </c>
      <c r="Q38" s="12">
        <v>0</v>
      </c>
      <c r="R38" s="12">
        <v>0</v>
      </c>
      <c r="S38" s="12">
        <v>29.7</v>
      </c>
      <c r="T38" s="11"/>
      <c r="U38" s="20"/>
      <c r="V38" s="20"/>
      <c r="W38" s="20"/>
      <c r="X38" s="20"/>
      <c r="Y38" s="20"/>
      <c r="Z38" s="20"/>
      <c r="AA38" s="20"/>
      <c r="AB38" s="20"/>
      <c r="AC38" s="20"/>
      <c r="AD38" s="20"/>
      <c r="AE38" s="20"/>
      <c r="AF38" s="20"/>
      <c r="AG38" s="20"/>
    </row>
    <row r="39" spans="1:41" s="2" customFormat="1" ht="12" customHeight="1">
      <c r="A39" s="27" t="s">
        <v>132</v>
      </c>
      <c r="B39" s="27" t="s">
        <v>197</v>
      </c>
      <c r="C39" s="11">
        <v>6.5096000000000007</v>
      </c>
      <c r="D39" s="11">
        <v>6.32</v>
      </c>
      <c r="E39" s="11">
        <v>6.85</v>
      </c>
      <c r="F39" s="11"/>
      <c r="G39" s="12">
        <v>6.32</v>
      </c>
      <c r="H39" s="12">
        <v>6.32</v>
      </c>
      <c r="I39" s="12">
        <v>6.32</v>
      </c>
      <c r="J39" s="12">
        <v>6.32</v>
      </c>
      <c r="K39" s="12">
        <v>6.32</v>
      </c>
      <c r="L39" s="12">
        <v>6.32</v>
      </c>
      <c r="M39" s="12">
        <v>6.32</v>
      </c>
      <c r="N39" s="12">
        <v>6.85</v>
      </c>
      <c r="O39" s="12">
        <v>6.85</v>
      </c>
      <c r="P39" s="12">
        <v>6.85</v>
      </c>
      <c r="Q39" s="12">
        <v>6.85</v>
      </c>
      <c r="R39" s="12">
        <v>6.85</v>
      </c>
      <c r="S39" s="12">
        <v>78.489999999999995</v>
      </c>
      <c r="T39" s="11"/>
      <c r="U39" s="20"/>
      <c r="V39" s="20"/>
      <c r="W39" s="20"/>
      <c r="X39" s="20"/>
      <c r="Y39" s="20"/>
      <c r="Z39" s="20"/>
      <c r="AA39" s="20"/>
      <c r="AB39" s="20"/>
      <c r="AC39" s="20"/>
      <c r="AD39" s="20"/>
      <c r="AE39" s="20"/>
      <c r="AF39" s="20"/>
      <c r="AG39" s="20"/>
      <c r="AH39" s="13"/>
    </row>
    <row r="40" spans="1:41" s="2" customFormat="1" ht="12" customHeight="1">
      <c r="A40" s="27" t="s">
        <v>343</v>
      </c>
      <c r="B40" s="27" t="s">
        <v>196</v>
      </c>
      <c r="C40" s="11">
        <v>6.02</v>
      </c>
      <c r="D40" s="11">
        <v>6.32</v>
      </c>
      <c r="E40" s="11">
        <v>6.85</v>
      </c>
      <c r="F40" s="11"/>
      <c r="G40" s="12">
        <v>12.64</v>
      </c>
      <c r="H40" s="12">
        <v>12.64</v>
      </c>
      <c r="I40" s="12">
        <v>12.64</v>
      </c>
      <c r="J40" s="12">
        <v>12.64</v>
      </c>
      <c r="K40" s="12">
        <v>12.64</v>
      </c>
      <c r="L40" s="12">
        <v>12.64</v>
      </c>
      <c r="M40" s="12">
        <v>12.64</v>
      </c>
      <c r="N40" s="12">
        <v>13.7</v>
      </c>
      <c r="O40" s="12">
        <v>13.7</v>
      </c>
      <c r="P40" s="12">
        <v>13.7</v>
      </c>
      <c r="Q40" s="12">
        <v>13.7</v>
      </c>
      <c r="R40" s="12">
        <v>13.7</v>
      </c>
      <c r="S40" s="12">
        <v>156.97999999999999</v>
      </c>
      <c r="T40" s="11"/>
      <c r="U40" s="20"/>
      <c r="V40" s="20"/>
      <c r="W40" s="20"/>
      <c r="X40" s="20"/>
      <c r="Y40" s="20"/>
      <c r="Z40" s="20"/>
      <c r="AA40" s="20"/>
      <c r="AB40" s="20"/>
      <c r="AC40" s="20"/>
      <c r="AD40" s="20"/>
      <c r="AE40" s="20"/>
      <c r="AF40" s="20"/>
      <c r="AG40" s="20"/>
      <c r="AH40" s="13"/>
    </row>
    <row r="41" spans="1:41" s="2" customFormat="1" ht="12" customHeight="1">
      <c r="A41" s="27" t="s">
        <v>408</v>
      </c>
      <c r="B41" s="27" t="s">
        <v>409</v>
      </c>
      <c r="C41" s="11">
        <v>48.65</v>
      </c>
      <c r="D41" s="11">
        <v>48.65</v>
      </c>
      <c r="E41" s="11">
        <v>48.65</v>
      </c>
      <c r="F41" s="11"/>
      <c r="G41" s="12">
        <v>0</v>
      </c>
      <c r="H41" s="12">
        <v>0</v>
      </c>
      <c r="I41" s="12">
        <v>0</v>
      </c>
      <c r="J41" s="12">
        <v>51.19</v>
      </c>
      <c r="K41" s="12">
        <v>0</v>
      </c>
      <c r="L41" s="12">
        <v>0</v>
      </c>
      <c r="M41" s="12">
        <v>0</v>
      </c>
      <c r="N41" s="12">
        <v>0</v>
      </c>
      <c r="O41" s="12">
        <v>0</v>
      </c>
      <c r="P41" s="12">
        <v>0</v>
      </c>
      <c r="Q41" s="12">
        <v>0</v>
      </c>
      <c r="R41" s="12">
        <v>0</v>
      </c>
      <c r="S41" s="12">
        <v>51.19</v>
      </c>
      <c r="T41" s="11"/>
      <c r="U41" s="20"/>
      <c r="V41" s="20"/>
      <c r="W41" s="20"/>
      <c r="X41" s="20"/>
      <c r="Y41" s="20"/>
      <c r="Z41" s="20"/>
      <c r="AA41" s="20"/>
      <c r="AB41" s="20"/>
      <c r="AC41" s="20"/>
      <c r="AD41" s="20"/>
      <c r="AE41" s="20"/>
      <c r="AF41" s="20"/>
      <c r="AG41" s="20"/>
      <c r="AH41" s="13"/>
    </row>
    <row r="42" spans="1:41" s="2" customFormat="1" ht="12" customHeight="1" thickBot="1">
      <c r="A42" s="23"/>
      <c r="B42" s="23"/>
      <c r="C42" s="11"/>
      <c r="D42" s="11"/>
      <c r="E42" s="11"/>
      <c r="F42" s="11"/>
      <c r="G42" s="13"/>
      <c r="H42" s="13"/>
      <c r="I42" s="13"/>
      <c r="J42" s="13"/>
      <c r="K42" s="13"/>
      <c r="L42" s="13"/>
      <c r="M42" s="13"/>
      <c r="N42" s="13"/>
      <c r="O42" s="13"/>
      <c r="P42" s="13"/>
      <c r="Q42" s="13"/>
      <c r="R42" s="13"/>
      <c r="S42" s="13"/>
      <c r="T42" s="11"/>
      <c r="U42" s="20"/>
      <c r="V42" s="20"/>
      <c r="W42" s="20"/>
      <c r="X42" s="20"/>
      <c r="Y42" s="20"/>
      <c r="Z42" s="20"/>
      <c r="AA42" s="20"/>
      <c r="AB42" s="20"/>
      <c r="AC42" s="20"/>
      <c r="AD42" s="20"/>
      <c r="AE42" s="20"/>
      <c r="AF42" s="20"/>
      <c r="AG42" s="20"/>
    </row>
    <row r="43" spans="1:41" s="2" customFormat="1" ht="12" customHeight="1" thickBot="1">
      <c r="A43" s="23"/>
      <c r="B43" s="15" t="s">
        <v>14</v>
      </c>
      <c r="C43" s="11"/>
      <c r="D43" s="11"/>
      <c r="E43" s="11"/>
      <c r="F43" s="11"/>
      <c r="G43" s="71">
        <v>6397.5899999999992</v>
      </c>
      <c r="H43" s="71">
        <v>6304.98</v>
      </c>
      <c r="I43" s="71">
        <v>6248.3</v>
      </c>
      <c r="J43" s="71">
        <v>6085.7699999999995</v>
      </c>
      <c r="K43" s="71">
        <v>6297.34</v>
      </c>
      <c r="L43" s="71">
        <v>6250.6200000000008</v>
      </c>
      <c r="M43" s="71">
        <v>6117.3400000000011</v>
      </c>
      <c r="N43" s="71">
        <v>6290.2699999999986</v>
      </c>
      <c r="O43" s="71">
        <v>6269.7499999999991</v>
      </c>
      <c r="P43" s="71">
        <v>6454.63</v>
      </c>
      <c r="Q43" s="71">
        <v>6612.4299999999994</v>
      </c>
      <c r="R43" s="71">
        <v>6695.8099999999995</v>
      </c>
      <c r="S43" s="71">
        <v>76024.829999999987</v>
      </c>
      <c r="T43" s="11"/>
      <c r="U43" s="115">
        <v>77</v>
      </c>
      <c r="V43" s="115">
        <v>77</v>
      </c>
      <c r="W43" s="115">
        <v>76</v>
      </c>
      <c r="X43" s="115">
        <v>75</v>
      </c>
      <c r="Y43" s="115">
        <v>77</v>
      </c>
      <c r="Z43" s="115">
        <v>76</v>
      </c>
      <c r="AA43" s="115">
        <v>71.841322298622302</v>
      </c>
      <c r="AB43" s="115">
        <v>74.998605931411277</v>
      </c>
      <c r="AC43" s="115">
        <v>74.998605931411277</v>
      </c>
      <c r="AD43" s="115">
        <v>75.99848799034163</v>
      </c>
      <c r="AE43" s="115">
        <v>77.998462774897405</v>
      </c>
      <c r="AF43" s="115">
        <v>78.998572406319113</v>
      </c>
      <c r="AG43" s="84">
        <v>76.06950477775024</v>
      </c>
      <c r="AK43" s="84">
        <v>18.288981573766563</v>
      </c>
      <c r="AL43" s="47"/>
      <c r="AM43" s="84">
        <v>57.780523203983684</v>
      </c>
      <c r="AN43" s="47"/>
      <c r="AO43" s="84">
        <v>0</v>
      </c>
    </row>
    <row r="44" spans="1:41" ht="12" customHeight="1">
      <c r="A44" s="7"/>
      <c r="B44" s="7"/>
      <c r="AI44" s="2"/>
      <c r="AJ44" s="2"/>
    </row>
    <row r="45" spans="1:41" ht="12" customHeight="1">
      <c r="A45" s="9" t="s">
        <v>17</v>
      </c>
      <c r="B45" s="9" t="s">
        <v>17</v>
      </c>
      <c r="AI45" s="2"/>
    </row>
    <row r="46" spans="1:41" ht="12" customHeight="1">
      <c r="A46" s="17"/>
      <c r="B46" s="17"/>
      <c r="AI46" s="2"/>
      <c r="AM46" s="97"/>
      <c r="AN46" s="92"/>
    </row>
    <row r="47" spans="1:41" ht="12" customHeight="1">
      <c r="A47" s="21" t="s">
        <v>18</v>
      </c>
      <c r="B47" s="21" t="s">
        <v>18</v>
      </c>
      <c r="AI47" s="2"/>
    </row>
    <row r="48" spans="1:41" ht="12" customHeight="1">
      <c r="A48" s="27" t="s">
        <v>200</v>
      </c>
      <c r="B48" s="27" t="s">
        <v>223</v>
      </c>
      <c r="C48" s="11">
        <v>103.97850000000001</v>
      </c>
      <c r="D48" s="11">
        <v>103.98</v>
      </c>
      <c r="E48" s="11">
        <v>107.10000000000001</v>
      </c>
      <c r="G48" s="12">
        <v>831.84</v>
      </c>
      <c r="H48" s="12">
        <v>935.82</v>
      </c>
      <c r="I48" s="12">
        <v>727.86</v>
      </c>
      <c r="J48" s="12">
        <v>831.84</v>
      </c>
      <c r="K48" s="12">
        <v>831.84</v>
      </c>
      <c r="L48" s="12">
        <v>519.9</v>
      </c>
      <c r="M48" s="12">
        <v>415.92</v>
      </c>
      <c r="N48" s="12">
        <v>214.2</v>
      </c>
      <c r="O48" s="12">
        <v>428.4</v>
      </c>
      <c r="P48" s="12">
        <v>642.6</v>
      </c>
      <c r="Q48" s="12">
        <v>749.7</v>
      </c>
      <c r="R48" s="12">
        <v>749.7</v>
      </c>
      <c r="S48" s="12">
        <v>7879.619999999999</v>
      </c>
      <c r="U48" s="83"/>
      <c r="V48" s="83"/>
      <c r="W48" s="83"/>
      <c r="X48" s="83"/>
      <c r="Y48" s="83"/>
      <c r="Z48" s="83"/>
      <c r="AA48" s="83"/>
      <c r="AB48" s="83"/>
      <c r="AC48" s="83"/>
      <c r="AD48" s="83"/>
      <c r="AE48" s="83"/>
      <c r="AF48" s="83"/>
      <c r="AG48" s="83"/>
      <c r="AI48" s="2"/>
    </row>
    <row r="49" spans="1:41" ht="12" customHeight="1">
      <c r="A49" s="27" t="s">
        <v>201</v>
      </c>
      <c r="B49" s="27" t="s">
        <v>224</v>
      </c>
      <c r="C49" s="11">
        <v>121.2516</v>
      </c>
      <c r="D49" s="11">
        <v>121.25</v>
      </c>
      <c r="E49" s="11">
        <v>124.89000000000001</v>
      </c>
      <c r="G49" s="12">
        <v>727.5</v>
      </c>
      <c r="H49" s="12">
        <v>727.5</v>
      </c>
      <c r="I49" s="12">
        <v>727.5</v>
      </c>
      <c r="J49" s="12">
        <v>727.5</v>
      </c>
      <c r="K49" s="12">
        <v>727.5</v>
      </c>
      <c r="L49" s="12">
        <v>1091.25</v>
      </c>
      <c r="M49" s="12">
        <v>727.5</v>
      </c>
      <c r="N49" s="12">
        <v>749.34</v>
      </c>
      <c r="O49" s="12">
        <v>749.34</v>
      </c>
      <c r="P49" s="12">
        <v>749.34</v>
      </c>
      <c r="Q49" s="12">
        <v>749.34</v>
      </c>
      <c r="R49" s="12">
        <v>1124.01</v>
      </c>
      <c r="S49" s="12">
        <v>9577.6200000000008</v>
      </c>
      <c r="U49" s="83"/>
      <c r="V49" s="83"/>
      <c r="W49" s="83"/>
      <c r="X49" s="83"/>
      <c r="Y49" s="83"/>
      <c r="Z49" s="83"/>
      <c r="AA49" s="83"/>
      <c r="AB49" s="83"/>
      <c r="AC49" s="83"/>
      <c r="AD49" s="83"/>
      <c r="AE49" s="83"/>
      <c r="AF49" s="83"/>
      <c r="AG49" s="83"/>
      <c r="AI49" s="2"/>
    </row>
    <row r="50" spans="1:41" ht="12" customHeight="1">
      <c r="A50" s="27" t="s">
        <v>214</v>
      </c>
      <c r="B50" s="27" t="s">
        <v>237</v>
      </c>
      <c r="C50" s="11">
        <v>46.3294</v>
      </c>
      <c r="D50" s="11">
        <v>46.33</v>
      </c>
      <c r="E50" s="11">
        <v>47.720000000000006</v>
      </c>
      <c r="G50" s="12">
        <v>92.66</v>
      </c>
      <c r="H50" s="12">
        <v>92.66</v>
      </c>
      <c r="I50" s="12">
        <v>92.66</v>
      </c>
      <c r="J50" s="12">
        <v>92.66</v>
      </c>
      <c r="K50" s="12">
        <v>92.66</v>
      </c>
      <c r="L50" s="12">
        <v>92.66</v>
      </c>
      <c r="M50" s="12">
        <v>92.66</v>
      </c>
      <c r="N50" s="12">
        <v>95.44</v>
      </c>
      <c r="O50" s="12">
        <v>95.44</v>
      </c>
      <c r="P50" s="12">
        <v>95.44</v>
      </c>
      <c r="Q50" s="12">
        <v>95.44</v>
      </c>
      <c r="R50" s="12">
        <v>95.44</v>
      </c>
      <c r="S50" s="12">
        <v>1125.8200000000002</v>
      </c>
      <c r="U50" s="83">
        <v>2</v>
      </c>
      <c r="V50" s="83">
        <v>2</v>
      </c>
      <c r="W50" s="83">
        <v>2</v>
      </c>
      <c r="X50" s="83">
        <v>2</v>
      </c>
      <c r="Y50" s="83">
        <v>2</v>
      </c>
      <c r="Z50" s="83">
        <v>2</v>
      </c>
      <c r="AA50" s="83">
        <v>1.941743503772003</v>
      </c>
      <c r="AB50" s="83">
        <v>1.9999999999999998</v>
      </c>
      <c r="AC50" s="83">
        <v>1.9999999999999998</v>
      </c>
      <c r="AD50" s="83">
        <v>1.9999999999999998</v>
      </c>
      <c r="AE50" s="83">
        <v>1.9999999999999998</v>
      </c>
      <c r="AF50" s="83">
        <v>1.9999999999999998</v>
      </c>
      <c r="AG50" s="83">
        <v>1.9951452919810002</v>
      </c>
      <c r="AI50" s="2"/>
      <c r="AN50" s="47">
        <v>1</v>
      </c>
      <c r="AO50" s="73">
        <v>1.9951452919810002</v>
      </c>
    </row>
    <row r="51" spans="1:41" ht="12" customHeight="1">
      <c r="A51" s="27" t="s">
        <v>215</v>
      </c>
      <c r="B51" s="27" t="s">
        <v>238</v>
      </c>
      <c r="C51" s="11">
        <v>49.182500000000005</v>
      </c>
      <c r="D51" s="11">
        <v>49.18</v>
      </c>
      <c r="E51" s="11">
        <v>50.66</v>
      </c>
      <c r="G51" s="12">
        <v>147.54</v>
      </c>
      <c r="H51" s="12">
        <v>147.54</v>
      </c>
      <c r="I51" s="12">
        <v>147.54</v>
      </c>
      <c r="J51" s="12">
        <v>147.54</v>
      </c>
      <c r="K51" s="12">
        <v>147.54</v>
      </c>
      <c r="L51" s="12">
        <v>147.54</v>
      </c>
      <c r="M51" s="12">
        <v>147.54</v>
      </c>
      <c r="N51" s="12">
        <v>151.97999999999999</v>
      </c>
      <c r="O51" s="12">
        <v>151.97999999999999</v>
      </c>
      <c r="P51" s="12">
        <v>151.97999999999999</v>
      </c>
      <c r="Q51" s="12">
        <v>151.97999999999999</v>
      </c>
      <c r="R51" s="12">
        <v>202.64</v>
      </c>
      <c r="S51" s="12">
        <v>1843.3400000000001</v>
      </c>
      <c r="U51" s="83">
        <v>3</v>
      </c>
      <c r="V51" s="83">
        <v>3</v>
      </c>
      <c r="W51" s="83">
        <v>3</v>
      </c>
      <c r="X51" s="83">
        <v>3</v>
      </c>
      <c r="Y51" s="83">
        <v>3</v>
      </c>
      <c r="Z51" s="83">
        <v>3</v>
      </c>
      <c r="AA51" s="83">
        <v>2.9123568890643505</v>
      </c>
      <c r="AB51" s="83">
        <v>3</v>
      </c>
      <c r="AC51" s="83">
        <v>3</v>
      </c>
      <c r="AD51" s="83">
        <v>3</v>
      </c>
      <c r="AE51" s="83">
        <v>3</v>
      </c>
      <c r="AF51" s="83">
        <v>4</v>
      </c>
      <c r="AG51" s="83">
        <v>3.076029740755363</v>
      </c>
      <c r="AI51" s="2"/>
      <c r="AN51" s="47">
        <v>1</v>
      </c>
      <c r="AO51" s="73">
        <v>3.076029740755363</v>
      </c>
    </row>
    <row r="52" spans="1:41" ht="12" customHeight="1" thickBot="1">
      <c r="A52" s="7"/>
      <c r="B52" s="7"/>
      <c r="AI52" s="2"/>
    </row>
    <row r="53" spans="1:41" ht="12" customHeight="1" thickBot="1">
      <c r="A53" s="7"/>
      <c r="B53" s="15" t="s">
        <v>19</v>
      </c>
      <c r="G53" s="71">
        <v>1799.5400000000002</v>
      </c>
      <c r="H53" s="71">
        <v>1903.5200000000002</v>
      </c>
      <c r="I53" s="71">
        <v>1695.5600000000002</v>
      </c>
      <c r="J53" s="71">
        <v>1799.5400000000002</v>
      </c>
      <c r="K53" s="71">
        <v>1799.5400000000002</v>
      </c>
      <c r="L53" s="71">
        <v>1851.3500000000001</v>
      </c>
      <c r="M53" s="71">
        <v>1383.6200000000001</v>
      </c>
      <c r="N53" s="71">
        <v>1210.96</v>
      </c>
      <c r="O53" s="71">
        <v>1425.16</v>
      </c>
      <c r="P53" s="71">
        <v>1639.3600000000001</v>
      </c>
      <c r="Q53" s="71">
        <v>1746.46</v>
      </c>
      <c r="R53" s="71">
        <v>2171.79</v>
      </c>
      <c r="S53" s="71">
        <v>20426.399999999998</v>
      </c>
      <c r="AG53" s="84">
        <v>5.0711750327363632</v>
      </c>
      <c r="AI53" s="2"/>
      <c r="AK53" s="84">
        <v>0</v>
      </c>
      <c r="AL53" s="47"/>
      <c r="AM53" s="84">
        <v>0</v>
      </c>
      <c r="AN53" s="47"/>
      <c r="AO53" s="84">
        <v>5.0711750327363632</v>
      </c>
    </row>
    <row r="54" spans="1:41" ht="12" customHeight="1">
      <c r="A54" s="7"/>
      <c r="B54" s="7"/>
      <c r="AI54" s="2"/>
    </row>
    <row r="55" spans="1:41" ht="12" customHeight="1">
      <c r="A55" s="21" t="s">
        <v>20</v>
      </c>
      <c r="B55" s="21" t="s">
        <v>20</v>
      </c>
      <c r="AI55" s="2"/>
    </row>
    <row r="56" spans="1:41" ht="12" customHeight="1">
      <c r="A56" s="27" t="s">
        <v>247</v>
      </c>
      <c r="B56" s="27" t="s">
        <v>248</v>
      </c>
      <c r="C56" s="11">
        <v>36.68</v>
      </c>
      <c r="D56" s="11">
        <v>42.47</v>
      </c>
      <c r="E56" s="11">
        <v>42.47</v>
      </c>
      <c r="G56" s="12">
        <v>503.27</v>
      </c>
      <c r="H56" s="12">
        <v>245.9</v>
      </c>
      <c r="I56" s="12">
        <v>383.5</v>
      </c>
      <c r="J56" s="12">
        <v>688.01</v>
      </c>
      <c r="K56" s="12">
        <v>729.63</v>
      </c>
      <c r="L56" s="12">
        <v>822.22</v>
      </c>
      <c r="M56" s="12">
        <v>333.81</v>
      </c>
      <c r="N56" s="12">
        <v>502.84</v>
      </c>
      <c r="O56" s="12">
        <v>481.61</v>
      </c>
      <c r="P56" s="12">
        <v>603.91999999999996</v>
      </c>
      <c r="Q56" s="12">
        <v>570.37</v>
      </c>
      <c r="R56" s="12">
        <v>826.89</v>
      </c>
      <c r="S56" s="12">
        <v>6691.9699999999993</v>
      </c>
      <c r="AI56" s="2"/>
    </row>
    <row r="57" spans="1:41" ht="12" customHeight="1">
      <c r="A57" s="20"/>
      <c r="B57" s="20"/>
      <c r="G57" s="24"/>
      <c r="H57" s="24"/>
      <c r="I57" s="24"/>
      <c r="J57" s="24"/>
      <c r="K57" s="24"/>
      <c r="L57" s="24"/>
      <c r="M57" s="24"/>
      <c r="N57" s="24"/>
      <c r="O57" s="24"/>
      <c r="P57" s="24"/>
      <c r="Q57" s="24"/>
      <c r="R57" s="24"/>
      <c r="S57" s="24"/>
    </row>
    <row r="58" spans="1:41" ht="12" customHeight="1">
      <c r="A58" s="7"/>
      <c r="B58" s="15" t="s">
        <v>21</v>
      </c>
      <c r="G58" s="71">
        <v>503.27</v>
      </c>
      <c r="H58" s="71">
        <v>245.9</v>
      </c>
      <c r="I58" s="71">
        <v>383.5</v>
      </c>
      <c r="J58" s="71">
        <v>688.01</v>
      </c>
      <c r="K58" s="71">
        <v>729.63</v>
      </c>
      <c r="L58" s="71">
        <v>822.22</v>
      </c>
      <c r="M58" s="71">
        <v>333.81</v>
      </c>
      <c r="N58" s="71">
        <v>502.84</v>
      </c>
      <c r="O58" s="71">
        <v>481.61</v>
      </c>
      <c r="P58" s="71">
        <v>603.91999999999996</v>
      </c>
      <c r="Q58" s="71">
        <v>570.37</v>
      </c>
      <c r="R58" s="71">
        <v>826.89</v>
      </c>
      <c r="S58" s="71">
        <v>6691.9699999999993</v>
      </c>
    </row>
    <row r="59" spans="1:41" ht="12" customHeight="1">
      <c r="A59" s="7"/>
      <c r="B59" s="15"/>
      <c r="G59" s="25"/>
      <c r="H59" s="25"/>
      <c r="I59" s="25"/>
      <c r="J59" s="25"/>
      <c r="K59" s="25"/>
      <c r="L59" s="25"/>
      <c r="M59" s="25"/>
      <c r="N59" s="25"/>
      <c r="O59" s="25"/>
      <c r="P59" s="25"/>
      <c r="Q59" s="25"/>
      <c r="R59" s="25"/>
      <c r="S59" s="25"/>
    </row>
    <row r="60" spans="1:41" s="2" customFormat="1" ht="12" customHeight="1">
      <c r="A60" s="17" t="s">
        <v>22</v>
      </c>
      <c r="B60" s="17" t="s">
        <v>22</v>
      </c>
      <c r="C60" s="11"/>
      <c r="D60" s="11"/>
      <c r="E60" s="11"/>
      <c r="F60" s="11"/>
      <c r="G60" s="13"/>
      <c r="H60" s="13"/>
      <c r="I60" s="13"/>
      <c r="J60" s="13"/>
      <c r="K60" s="13"/>
      <c r="L60" s="13"/>
      <c r="M60" s="13"/>
      <c r="N60" s="13"/>
      <c r="O60" s="13"/>
      <c r="P60" s="13"/>
      <c r="Q60" s="13"/>
      <c r="R60" s="13"/>
      <c r="S60" s="13"/>
      <c r="T60" s="11"/>
      <c r="U60" s="20"/>
      <c r="V60" s="20"/>
      <c r="W60" s="20"/>
      <c r="X60" s="20"/>
      <c r="Y60" s="20"/>
      <c r="Z60" s="20"/>
      <c r="AA60" s="20"/>
      <c r="AB60" s="20"/>
      <c r="AC60" s="20"/>
      <c r="AD60" s="20"/>
      <c r="AE60" s="20"/>
      <c r="AF60" s="20"/>
      <c r="AG60" s="20"/>
    </row>
    <row r="61" spans="1:41" s="2" customFormat="1" ht="12" customHeight="1">
      <c r="A61" s="27" t="s">
        <v>249</v>
      </c>
      <c r="B61" s="27" t="s">
        <v>251</v>
      </c>
      <c r="C61" s="11"/>
      <c r="D61" s="11"/>
      <c r="E61" s="11"/>
      <c r="F61" s="11"/>
      <c r="G61" s="12">
        <v>0</v>
      </c>
      <c r="H61" s="12">
        <v>0</v>
      </c>
      <c r="I61" s="12">
        <v>0</v>
      </c>
      <c r="J61" s="12">
        <v>0</v>
      </c>
      <c r="K61" s="12">
        <v>0</v>
      </c>
      <c r="L61" s="12">
        <v>0</v>
      </c>
      <c r="M61" s="12">
        <v>0</v>
      </c>
      <c r="N61" s="12">
        <v>0</v>
      </c>
      <c r="O61" s="12">
        <v>0</v>
      </c>
      <c r="P61" s="12">
        <v>0</v>
      </c>
      <c r="Q61" s="12">
        <v>0</v>
      </c>
      <c r="R61" s="12">
        <v>0</v>
      </c>
      <c r="S61" s="12">
        <v>0</v>
      </c>
      <c r="T61" s="11"/>
      <c r="U61" s="20"/>
      <c r="V61" s="20"/>
      <c r="W61" s="20"/>
      <c r="X61" s="20"/>
      <c r="Y61" s="20"/>
      <c r="Z61" s="20"/>
      <c r="AA61" s="20"/>
      <c r="AB61" s="20"/>
      <c r="AC61" s="20"/>
      <c r="AD61" s="20"/>
      <c r="AE61" s="20"/>
      <c r="AF61" s="20"/>
      <c r="AG61" s="20"/>
    </row>
    <row r="62" spans="1:41" s="2" customFormat="1" ht="12" customHeight="1">
      <c r="A62" s="27" t="s">
        <v>438</v>
      </c>
      <c r="B62" s="27" t="s">
        <v>439</v>
      </c>
      <c r="C62" s="11"/>
      <c r="D62" s="11"/>
      <c r="E62" s="11"/>
      <c r="F62" s="11"/>
      <c r="G62" s="12">
        <v>0</v>
      </c>
      <c r="H62" s="12">
        <v>0</v>
      </c>
      <c r="I62" s="12">
        <v>0</v>
      </c>
      <c r="J62" s="12">
        <v>0</v>
      </c>
      <c r="K62" s="12">
        <v>0</v>
      </c>
      <c r="L62" s="12">
        <v>0</v>
      </c>
      <c r="M62" s="12">
        <v>0</v>
      </c>
      <c r="N62" s="12">
        <v>0</v>
      </c>
      <c r="O62" s="12">
        <v>0</v>
      </c>
      <c r="P62" s="12">
        <v>0</v>
      </c>
      <c r="Q62" s="12">
        <v>0</v>
      </c>
      <c r="R62" s="12">
        <v>0</v>
      </c>
      <c r="S62" s="12">
        <v>0</v>
      </c>
      <c r="T62" s="11"/>
      <c r="U62" s="20"/>
      <c r="V62" s="20"/>
      <c r="W62" s="20"/>
      <c r="X62" s="20"/>
      <c r="Y62" s="20"/>
      <c r="Z62" s="20"/>
      <c r="AA62" s="20"/>
      <c r="AB62" s="20"/>
      <c r="AC62" s="20"/>
      <c r="AD62" s="20"/>
      <c r="AE62" s="20"/>
      <c r="AF62" s="20"/>
      <c r="AG62" s="20"/>
    </row>
    <row r="63" spans="1:41" s="2" customFormat="1" ht="12" customHeight="1">
      <c r="A63" s="14"/>
      <c r="B63" s="14"/>
      <c r="C63" s="11"/>
      <c r="D63" s="11"/>
      <c r="E63" s="11"/>
      <c r="F63" s="11"/>
      <c r="G63" s="13"/>
      <c r="H63" s="13"/>
      <c r="I63" s="13"/>
      <c r="J63" s="13"/>
      <c r="K63" s="13"/>
      <c r="L63" s="13"/>
      <c r="M63" s="13"/>
      <c r="N63" s="13"/>
      <c r="O63" s="13"/>
      <c r="P63" s="13"/>
      <c r="Q63" s="13"/>
      <c r="R63" s="13"/>
      <c r="S63" s="13"/>
      <c r="T63" s="11"/>
      <c r="U63" s="20"/>
      <c r="V63" s="20"/>
      <c r="W63" s="20"/>
      <c r="X63" s="20"/>
      <c r="Y63" s="20"/>
      <c r="Z63" s="20"/>
      <c r="AA63" s="20"/>
      <c r="AB63" s="20"/>
      <c r="AC63" s="20"/>
      <c r="AD63" s="20"/>
      <c r="AE63" s="20"/>
      <c r="AF63" s="20"/>
      <c r="AG63" s="20"/>
      <c r="AH63" s="97"/>
      <c r="AI63" s="92"/>
    </row>
    <row r="64" spans="1:41" s="2" customFormat="1" ht="12" customHeight="1">
      <c r="A64" s="7"/>
      <c r="B64" s="15" t="s">
        <v>25</v>
      </c>
      <c r="C64" s="11"/>
      <c r="D64" s="11"/>
      <c r="E64" s="11"/>
      <c r="F64" s="11"/>
      <c r="G64" s="71">
        <v>0</v>
      </c>
      <c r="H64" s="71">
        <v>0</v>
      </c>
      <c r="I64" s="71">
        <v>0</v>
      </c>
      <c r="J64" s="71">
        <v>0</v>
      </c>
      <c r="K64" s="71">
        <v>0</v>
      </c>
      <c r="L64" s="71">
        <v>0</v>
      </c>
      <c r="M64" s="71">
        <v>0</v>
      </c>
      <c r="N64" s="71">
        <v>0</v>
      </c>
      <c r="O64" s="71">
        <v>0</v>
      </c>
      <c r="P64" s="71">
        <v>0</v>
      </c>
      <c r="Q64" s="71">
        <v>0</v>
      </c>
      <c r="R64" s="71">
        <v>0</v>
      </c>
      <c r="S64" s="71">
        <v>0</v>
      </c>
      <c r="T64" s="11"/>
      <c r="U64" s="20"/>
      <c r="V64" s="20"/>
      <c r="W64" s="20"/>
      <c r="X64" s="20"/>
      <c r="Y64" s="20"/>
      <c r="Z64" s="20"/>
      <c r="AA64" s="20"/>
      <c r="AB64" s="20"/>
      <c r="AC64" s="20"/>
      <c r="AD64" s="20"/>
      <c r="AE64" s="20"/>
      <c r="AF64" s="20"/>
      <c r="AG64" s="20"/>
    </row>
    <row r="65" spans="1:43" ht="12" customHeight="1" thickBot="1">
      <c r="A65" s="7"/>
      <c r="B65" s="15"/>
      <c r="G65" s="72"/>
      <c r="H65" s="72"/>
      <c r="I65" s="72"/>
      <c r="J65" s="72"/>
      <c r="K65" s="72"/>
      <c r="L65" s="72"/>
      <c r="M65" s="72"/>
      <c r="N65" s="72"/>
      <c r="O65" s="144"/>
      <c r="P65" s="72"/>
      <c r="Q65" s="72"/>
      <c r="R65" s="72"/>
      <c r="S65" s="72"/>
    </row>
    <row r="66" spans="1:43" ht="12" customHeight="1" thickBot="1">
      <c r="A66" s="21"/>
      <c r="B66" s="26" t="s">
        <v>26</v>
      </c>
      <c r="G66" s="71">
        <v>14882.380000000001</v>
      </c>
      <c r="H66" s="71">
        <v>14541.46</v>
      </c>
      <c r="I66" s="71">
        <v>14461.97</v>
      </c>
      <c r="J66" s="71">
        <v>14574.86</v>
      </c>
      <c r="K66" s="71">
        <v>14871.15</v>
      </c>
      <c r="L66" s="71">
        <v>15102.39</v>
      </c>
      <c r="M66" s="71">
        <v>13865.900000000001</v>
      </c>
      <c r="N66" s="71">
        <v>14163.399999999998</v>
      </c>
      <c r="O66" s="71">
        <v>14346.34</v>
      </c>
      <c r="P66" s="71">
        <v>14915.410000000002</v>
      </c>
      <c r="Q66" s="71">
        <v>15269.92</v>
      </c>
      <c r="R66" s="71">
        <v>16089.869999999999</v>
      </c>
      <c r="S66" s="71">
        <v>177085.05</v>
      </c>
      <c r="AG66" s="128">
        <v>542.82310049714465</v>
      </c>
      <c r="AK66" s="84">
        <v>479.97140226042455</v>
      </c>
      <c r="AL66" s="47"/>
      <c r="AM66" s="84">
        <v>57.780523203983684</v>
      </c>
      <c r="AN66" s="47"/>
      <c r="AO66" s="84">
        <v>5.0711750327363632</v>
      </c>
      <c r="AQ66" s="84">
        <v>542.82310049714465</v>
      </c>
    </row>
    <row r="67" spans="1:43">
      <c r="A67" s="21"/>
      <c r="B67" s="21"/>
      <c r="G67" s="86">
        <v>14882.380000000001</v>
      </c>
      <c r="H67" s="86">
        <v>14541.46</v>
      </c>
      <c r="I67" s="86">
        <v>14461.970000000001</v>
      </c>
      <c r="J67" s="86">
        <v>14574.859999999999</v>
      </c>
      <c r="K67" s="86">
        <v>14871.15</v>
      </c>
      <c r="L67" s="86">
        <v>15102.390000000001</v>
      </c>
      <c r="M67" s="86">
        <v>13865.900000000001</v>
      </c>
      <c r="N67" s="86">
        <v>14163.4</v>
      </c>
      <c r="O67" s="86">
        <v>14346.34</v>
      </c>
      <c r="P67" s="86">
        <v>14915.410000000002</v>
      </c>
      <c r="Q67" s="86">
        <v>15269.920000000002</v>
      </c>
      <c r="R67" s="86">
        <v>16089.87</v>
      </c>
      <c r="S67" s="86">
        <v>177085.05</v>
      </c>
    </row>
    <row r="68" spans="1:43">
      <c r="G68" s="86">
        <v>0</v>
      </c>
      <c r="H68" s="86">
        <v>0</v>
      </c>
      <c r="I68" s="86">
        <v>0</v>
      </c>
      <c r="J68" s="86">
        <v>0</v>
      </c>
      <c r="K68" s="86">
        <v>0</v>
      </c>
      <c r="L68" s="86">
        <v>0</v>
      </c>
      <c r="M68" s="86">
        <v>0</v>
      </c>
      <c r="N68" s="86">
        <v>0</v>
      </c>
      <c r="O68" s="86">
        <v>0</v>
      </c>
      <c r="P68" s="86">
        <v>0</v>
      </c>
      <c r="Q68" s="86">
        <v>0</v>
      </c>
      <c r="R68" s="86">
        <v>0</v>
      </c>
      <c r="S68" s="86">
        <v>0</v>
      </c>
    </row>
    <row r="69" spans="1:43">
      <c r="S69" s="91">
        <v>0</v>
      </c>
    </row>
  </sheetData>
  <mergeCells count="3">
    <mergeCell ref="AJ4:AK4"/>
    <mergeCell ref="AL4:AM4"/>
    <mergeCell ref="AN4:AO4"/>
  </mergeCells>
  <pageMargins left="0.7" right="0.7" top="0.75" bottom="0.75" header="0.3" footer="0.3"/>
  <pageSetup scale="27" fitToHeight="0" orientation="landscape" r:id="rId1"/>
  <headerFooter>
    <oddHeader>&amp;R&amp;F
&amp;A</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7" tint="0.79998168889431442"/>
    <pageSetUpPr fitToPage="1"/>
  </sheetPr>
  <dimension ref="A1:AS56"/>
  <sheetViews>
    <sheetView showGridLines="0" view="pageBreakPreview" zoomScaleNormal="100" zoomScaleSheetLayoutView="100" workbookViewId="0">
      <selection activeCell="D5" sqref="D5"/>
    </sheetView>
  </sheetViews>
  <sheetFormatPr defaultRowHeight="15" outlineLevelCol="1"/>
  <cols>
    <col min="1" max="1" width="22.7109375" customWidth="1"/>
    <col min="2" max="2" width="29.140625" bestFit="1" customWidth="1"/>
    <col min="3" max="5" width="10.7109375" bestFit="1" customWidth="1"/>
    <col min="6" max="6" width="2" customWidth="1"/>
    <col min="7" max="18" width="10.5703125" customWidth="1" outlineLevel="1"/>
    <col min="19" max="19" width="11.5703125" bestFit="1" customWidth="1"/>
    <col min="20" max="20" width="2" customWidth="1"/>
    <col min="21" max="32" width="9.140625" customWidth="1" outlineLevel="1"/>
  </cols>
  <sheetData>
    <row r="1" spans="1:41" ht="12" customHeight="1">
      <c r="A1" s="1" t="s">
        <v>253</v>
      </c>
      <c r="B1" s="2"/>
      <c r="C1" s="3"/>
      <c r="D1" s="3"/>
      <c r="E1" s="3"/>
      <c r="F1" s="2"/>
      <c r="G1" s="2"/>
      <c r="H1" s="2"/>
      <c r="I1" s="2"/>
      <c r="J1" s="2"/>
      <c r="K1" s="2"/>
      <c r="L1" s="2"/>
      <c r="M1" s="2"/>
      <c r="N1" s="2"/>
      <c r="O1" s="2"/>
      <c r="P1" s="2"/>
      <c r="Q1" s="2"/>
      <c r="R1" s="2"/>
      <c r="S1" s="2"/>
      <c r="T1" s="2"/>
    </row>
    <row r="2" spans="1:41" ht="12" customHeight="1">
      <c r="A2" s="1" t="s">
        <v>274</v>
      </c>
      <c r="B2" s="2"/>
      <c r="C2" s="3"/>
      <c r="D2" s="3"/>
      <c r="E2" s="3"/>
      <c r="F2" s="2"/>
      <c r="G2" s="2"/>
      <c r="H2" s="2"/>
      <c r="I2" s="2"/>
      <c r="J2" s="2"/>
      <c r="K2" s="2"/>
      <c r="L2" s="2"/>
      <c r="M2" s="2"/>
      <c r="N2" s="2"/>
      <c r="O2" s="2"/>
      <c r="P2" s="2"/>
      <c r="Q2" s="2"/>
      <c r="R2" s="2"/>
      <c r="S2" s="2"/>
      <c r="T2" s="2"/>
    </row>
    <row r="3" spans="1:41" ht="12" customHeight="1">
      <c r="A3" s="4" t="s">
        <v>546</v>
      </c>
      <c r="B3" s="2"/>
      <c r="C3" s="3"/>
      <c r="D3" s="3"/>
      <c r="E3" s="3"/>
      <c r="F3" s="2"/>
      <c r="G3" s="2"/>
      <c r="H3" s="2"/>
      <c r="I3" s="2"/>
      <c r="J3" s="2"/>
      <c r="K3" s="2"/>
      <c r="L3" s="2"/>
      <c r="M3" s="2"/>
      <c r="N3" s="2"/>
      <c r="O3" s="2"/>
      <c r="P3" s="2"/>
      <c r="Q3" s="2"/>
      <c r="R3" s="2"/>
      <c r="S3" s="2"/>
      <c r="T3" s="2"/>
    </row>
    <row r="4" spans="1:41">
      <c r="A4" s="2"/>
      <c r="B4" s="5"/>
      <c r="C4" s="220" t="s">
        <v>500</v>
      </c>
      <c r="D4" s="209" t="s">
        <v>505</v>
      </c>
      <c r="E4" s="212" t="s">
        <v>545</v>
      </c>
      <c r="F4" s="2"/>
      <c r="G4" s="208" t="s">
        <v>534</v>
      </c>
      <c r="H4" s="208" t="s">
        <v>535</v>
      </c>
      <c r="I4" s="208" t="s">
        <v>536</v>
      </c>
      <c r="J4" s="208" t="s">
        <v>537</v>
      </c>
      <c r="K4" s="208" t="s">
        <v>538</v>
      </c>
      <c r="L4" s="208" t="s">
        <v>539</v>
      </c>
      <c r="M4" s="208" t="s">
        <v>540</v>
      </c>
      <c r="N4" s="63" t="s">
        <v>541</v>
      </c>
      <c r="O4" s="63" t="s">
        <v>542</v>
      </c>
      <c r="P4" s="63" t="s">
        <v>543</v>
      </c>
      <c r="Q4" s="63" t="s">
        <v>544</v>
      </c>
      <c r="R4" s="63" t="s">
        <v>430</v>
      </c>
      <c r="S4" s="211" t="s">
        <v>0</v>
      </c>
      <c r="T4" s="2"/>
      <c r="U4" s="214" t="s">
        <v>534</v>
      </c>
      <c r="V4" s="214" t="s">
        <v>535</v>
      </c>
      <c r="W4" s="214" t="s">
        <v>536</v>
      </c>
      <c r="X4" s="214" t="s">
        <v>537</v>
      </c>
      <c r="Y4" s="214" t="s">
        <v>538</v>
      </c>
      <c r="Z4" s="214" t="s">
        <v>539</v>
      </c>
      <c r="AA4" s="214" t="s">
        <v>540</v>
      </c>
      <c r="AB4" s="217" t="s">
        <v>541</v>
      </c>
      <c r="AC4" s="217" t="s">
        <v>542</v>
      </c>
      <c r="AD4" s="217" t="s">
        <v>543</v>
      </c>
      <c r="AE4" s="217" t="s">
        <v>544</v>
      </c>
      <c r="AF4" s="217" t="s">
        <v>430</v>
      </c>
      <c r="AG4" s="219" t="s">
        <v>385</v>
      </c>
      <c r="AJ4" s="250" t="s">
        <v>509</v>
      </c>
      <c r="AK4" s="251"/>
      <c r="AL4" s="250" t="s">
        <v>510</v>
      </c>
      <c r="AM4" s="251"/>
      <c r="AN4" s="250" t="s">
        <v>511</v>
      </c>
      <c r="AO4" s="251"/>
    </row>
    <row r="5" spans="1:41" ht="12" customHeight="1">
      <c r="A5" s="6" t="s">
        <v>1</v>
      </c>
      <c r="B5" s="5" t="s">
        <v>2</v>
      </c>
      <c r="C5" s="221">
        <v>44927</v>
      </c>
      <c r="D5" s="210">
        <v>45078</v>
      </c>
      <c r="E5" s="213">
        <v>45292</v>
      </c>
      <c r="F5" s="5"/>
      <c r="G5" s="208" t="s">
        <v>3</v>
      </c>
      <c r="H5" s="208" t="s">
        <v>3</v>
      </c>
      <c r="I5" s="208" t="s">
        <v>3</v>
      </c>
      <c r="J5" s="208" t="s">
        <v>3</v>
      </c>
      <c r="K5" s="208" t="s">
        <v>3</v>
      </c>
      <c r="L5" s="208" t="s">
        <v>3</v>
      </c>
      <c r="M5" s="208" t="s">
        <v>3</v>
      </c>
      <c r="N5" s="63" t="s">
        <v>3</v>
      </c>
      <c r="O5" s="63" t="s">
        <v>3</v>
      </c>
      <c r="P5" s="63" t="s">
        <v>3</v>
      </c>
      <c r="Q5" s="63" t="s">
        <v>3</v>
      </c>
      <c r="R5" s="63" t="s">
        <v>3</v>
      </c>
      <c r="S5" s="211" t="s">
        <v>3</v>
      </c>
      <c r="T5" s="5"/>
      <c r="U5" s="215" t="s">
        <v>4</v>
      </c>
      <c r="V5" s="215" t="s">
        <v>4</v>
      </c>
      <c r="W5" s="215" t="s">
        <v>4</v>
      </c>
      <c r="X5" s="215" t="s">
        <v>4</v>
      </c>
      <c r="Y5" s="215" t="s">
        <v>4</v>
      </c>
      <c r="Z5" s="215" t="s">
        <v>4</v>
      </c>
      <c r="AA5" s="215" t="s">
        <v>4</v>
      </c>
      <c r="AB5" s="218" t="s">
        <v>4</v>
      </c>
      <c r="AC5" s="218" t="s">
        <v>4</v>
      </c>
      <c r="AD5" s="218" t="s">
        <v>4</v>
      </c>
      <c r="AE5" s="218" t="s">
        <v>4</v>
      </c>
      <c r="AF5" s="218" t="s">
        <v>4</v>
      </c>
      <c r="AG5" s="216" t="s">
        <v>4</v>
      </c>
      <c r="AJ5" s="175" t="s">
        <v>512</v>
      </c>
      <c r="AK5" s="176" t="s">
        <v>513</v>
      </c>
      <c r="AL5" s="175" t="s">
        <v>512</v>
      </c>
      <c r="AM5" s="176" t="s">
        <v>513</v>
      </c>
      <c r="AN5" s="175" t="s">
        <v>512</v>
      </c>
      <c r="AO5" s="176" t="s">
        <v>513</v>
      </c>
    </row>
    <row r="6" spans="1:41" ht="12" customHeight="1"/>
    <row r="7" spans="1:41" s="2" customFormat="1" ht="12" customHeight="1">
      <c r="C7" s="3"/>
      <c r="D7" s="3"/>
      <c r="E7" s="3"/>
      <c r="U7"/>
      <c r="V7"/>
      <c r="W7"/>
      <c r="X7"/>
      <c r="Y7"/>
      <c r="Z7"/>
      <c r="AA7"/>
      <c r="AB7"/>
      <c r="AC7"/>
      <c r="AD7"/>
      <c r="AE7"/>
      <c r="AF7"/>
      <c r="AG7"/>
    </row>
    <row r="8" spans="1:41" s="2" customFormat="1" ht="12" customHeight="1">
      <c r="A8" s="7"/>
      <c r="B8" s="7"/>
      <c r="C8" s="3"/>
      <c r="D8" s="3"/>
      <c r="E8" s="3"/>
      <c r="F8" s="8"/>
      <c r="T8" s="8"/>
      <c r="U8"/>
      <c r="V8"/>
      <c r="W8"/>
      <c r="X8"/>
      <c r="Y8"/>
      <c r="Z8"/>
      <c r="AA8"/>
      <c r="AB8"/>
      <c r="AC8"/>
      <c r="AD8"/>
      <c r="AE8"/>
      <c r="AF8"/>
      <c r="AG8"/>
    </row>
    <row r="9" spans="1:41" s="2" customFormat="1" ht="12" customHeight="1">
      <c r="A9" s="9" t="s">
        <v>5</v>
      </c>
      <c r="B9" s="9" t="s">
        <v>5</v>
      </c>
      <c r="C9" s="3"/>
      <c r="D9" s="3"/>
      <c r="E9" s="3"/>
      <c r="F9" s="8"/>
      <c r="T9" s="8"/>
      <c r="U9"/>
      <c r="V9"/>
      <c r="W9"/>
      <c r="X9"/>
      <c r="Y9"/>
      <c r="Z9"/>
      <c r="AA9"/>
      <c r="AB9"/>
      <c r="AC9"/>
      <c r="AD9"/>
      <c r="AE9"/>
      <c r="AF9"/>
      <c r="AG9"/>
    </row>
    <row r="10" spans="1:41" s="2" customFormat="1" ht="12" customHeight="1">
      <c r="A10" s="9"/>
      <c r="B10" s="9"/>
      <c r="C10" s="3"/>
      <c r="D10" s="3"/>
      <c r="E10" s="3"/>
      <c r="F10" s="8"/>
      <c r="T10" s="8"/>
      <c r="U10" s="20"/>
      <c r="V10" s="20"/>
      <c r="W10" s="20"/>
      <c r="X10" s="20"/>
      <c r="Y10" s="20"/>
      <c r="Z10" s="20"/>
      <c r="AA10" s="20"/>
      <c r="AB10" s="20"/>
      <c r="AC10" s="20"/>
      <c r="AD10" s="20"/>
      <c r="AE10" s="20"/>
      <c r="AF10" s="20"/>
      <c r="AG10" s="20"/>
    </row>
    <row r="11" spans="1:41" s="2" customFormat="1" ht="12" customHeight="1">
      <c r="A11" s="10" t="s">
        <v>6</v>
      </c>
      <c r="B11" s="10" t="s">
        <v>6</v>
      </c>
      <c r="C11" s="11"/>
      <c r="D11" s="11"/>
      <c r="E11" s="11"/>
      <c r="F11" s="11"/>
      <c r="G11" s="13"/>
      <c r="H11" s="13"/>
      <c r="I11" s="13"/>
      <c r="J11" s="13"/>
      <c r="K11" s="13"/>
      <c r="L11" s="13"/>
      <c r="M11" s="13"/>
      <c r="N11" s="13"/>
      <c r="O11" s="13"/>
      <c r="P11" s="13"/>
      <c r="Q11" s="13"/>
      <c r="R11" s="13"/>
      <c r="S11" s="13"/>
      <c r="T11" s="11"/>
      <c r="U11" s="20"/>
      <c r="V11" s="20"/>
      <c r="W11" s="20"/>
      <c r="X11" s="20"/>
      <c r="Y11" s="20"/>
      <c r="Z11" s="20"/>
      <c r="AA11" s="20"/>
      <c r="AB11" s="20"/>
      <c r="AC11" s="20"/>
      <c r="AD11" s="20"/>
      <c r="AE11" s="20"/>
      <c r="AF11" s="20"/>
      <c r="AG11" s="20"/>
    </row>
    <row r="12" spans="1:41" s="2" customFormat="1" ht="12" customHeight="1">
      <c r="A12" s="27" t="s">
        <v>62</v>
      </c>
      <c r="B12" s="27" t="s">
        <v>37</v>
      </c>
      <c r="C12" s="11">
        <v>12.545400000000001</v>
      </c>
      <c r="D12" s="11">
        <v>13.21</v>
      </c>
      <c r="E12" s="11">
        <v>13.601483587968724</v>
      </c>
      <c r="F12" s="11"/>
      <c r="G12" s="12">
        <v>184.94</v>
      </c>
      <c r="H12" s="12">
        <v>184.94</v>
      </c>
      <c r="I12" s="12">
        <v>184.94</v>
      </c>
      <c r="J12" s="12">
        <v>184.94</v>
      </c>
      <c r="K12" s="12">
        <v>184.94</v>
      </c>
      <c r="L12" s="12">
        <v>184.94</v>
      </c>
      <c r="M12" s="12">
        <v>184.94</v>
      </c>
      <c r="N12" s="12">
        <v>190.4</v>
      </c>
      <c r="O12" s="12">
        <v>190.4</v>
      </c>
      <c r="P12" s="12">
        <v>190.4</v>
      </c>
      <c r="Q12" s="12">
        <v>190.4</v>
      </c>
      <c r="R12" s="12">
        <v>190.4</v>
      </c>
      <c r="S12" s="12">
        <v>2246.5800000000004</v>
      </c>
      <c r="T12" s="11"/>
      <c r="U12" s="83">
        <v>13.999999999999998</v>
      </c>
      <c r="V12" s="83">
        <v>13.999999999999998</v>
      </c>
      <c r="W12" s="83">
        <v>13.999999999999998</v>
      </c>
      <c r="X12" s="83">
        <v>13.999999999999998</v>
      </c>
      <c r="Y12" s="83">
        <v>13.999999999999998</v>
      </c>
      <c r="Z12" s="83">
        <v>13.999999999999998</v>
      </c>
      <c r="AA12" s="83">
        <v>13.999999999999998</v>
      </c>
      <c r="AB12" s="83">
        <v>13.998472943673548</v>
      </c>
      <c r="AC12" s="83">
        <v>13.998472943673548</v>
      </c>
      <c r="AD12" s="83">
        <v>13.998472943673548</v>
      </c>
      <c r="AE12" s="83">
        <v>13.998472943673548</v>
      </c>
      <c r="AF12" s="83">
        <v>13.998472943673548</v>
      </c>
      <c r="AG12" s="122">
        <v>13.999363726530646</v>
      </c>
      <c r="AJ12" s="2">
        <v>1</v>
      </c>
      <c r="AK12" s="100">
        <v>13.999363726530646</v>
      </c>
    </row>
    <row r="13" spans="1:41" s="2" customFormat="1" ht="12" customHeight="1">
      <c r="A13" s="27" t="s">
        <v>64</v>
      </c>
      <c r="B13" s="27" t="s">
        <v>39</v>
      </c>
      <c r="C13" s="18">
        <v>18.097100000000001</v>
      </c>
      <c r="D13" s="11">
        <v>19.03</v>
      </c>
      <c r="E13" s="11">
        <v>19.605742980049154</v>
      </c>
      <c r="F13" s="11"/>
      <c r="G13" s="12">
        <v>9058.2800000000007</v>
      </c>
      <c r="H13" s="12">
        <v>9096.34</v>
      </c>
      <c r="I13" s="12">
        <v>9153.43</v>
      </c>
      <c r="J13" s="12">
        <v>9172.4599999999991</v>
      </c>
      <c r="K13" s="12">
        <v>9172.4599999999991</v>
      </c>
      <c r="L13" s="12">
        <v>9210.52</v>
      </c>
      <c r="M13" s="12">
        <v>9286.64</v>
      </c>
      <c r="N13" s="12">
        <v>9569.68</v>
      </c>
      <c r="O13" s="12">
        <v>9530.4599999999991</v>
      </c>
      <c r="P13" s="12">
        <v>9628.51</v>
      </c>
      <c r="Q13" s="12">
        <v>9687.34</v>
      </c>
      <c r="R13" s="12">
        <v>9687.34</v>
      </c>
      <c r="S13" s="12">
        <v>112253.45999999998</v>
      </c>
      <c r="T13" s="11"/>
      <c r="U13" s="83">
        <v>476</v>
      </c>
      <c r="V13" s="83">
        <v>478</v>
      </c>
      <c r="W13" s="83">
        <v>481</v>
      </c>
      <c r="X13" s="83">
        <v>481.99999999999994</v>
      </c>
      <c r="Y13" s="83">
        <v>481.99999999999994</v>
      </c>
      <c r="Z13" s="83">
        <v>484</v>
      </c>
      <c r="AA13" s="83">
        <v>487.99999999999994</v>
      </c>
      <c r="AB13" s="83">
        <v>488.1059600617088</v>
      </c>
      <c r="AC13" s="83">
        <v>486.10552579916077</v>
      </c>
      <c r="AD13" s="83">
        <v>491.10661145553081</v>
      </c>
      <c r="AE13" s="83">
        <v>494.10726284935276</v>
      </c>
      <c r="AF13" s="83">
        <v>494.10726284935276</v>
      </c>
      <c r="AG13" s="122">
        <v>485.37771858459217</v>
      </c>
      <c r="AJ13" s="2">
        <v>1</v>
      </c>
      <c r="AK13" s="100">
        <v>485.37771858459217</v>
      </c>
      <c r="AL13" s="92"/>
    </row>
    <row r="14" spans="1:41" s="2" customFormat="1" ht="12" customHeight="1">
      <c r="A14" s="27" t="s">
        <v>76</v>
      </c>
      <c r="B14" s="27" t="s">
        <v>51</v>
      </c>
      <c r="C14" s="18">
        <v>5.14</v>
      </c>
      <c r="D14" s="18">
        <v>5.14</v>
      </c>
      <c r="E14" s="18">
        <v>5.14</v>
      </c>
      <c r="F14" s="11"/>
      <c r="G14" s="12">
        <v>0</v>
      </c>
      <c r="H14" s="12">
        <v>0</v>
      </c>
      <c r="I14" s="12">
        <v>0</v>
      </c>
      <c r="J14" s="12">
        <v>0</v>
      </c>
      <c r="K14" s="12">
        <v>0</v>
      </c>
      <c r="L14" s="12">
        <v>0</v>
      </c>
      <c r="M14" s="12">
        <v>0</v>
      </c>
      <c r="N14" s="96">
        <v>0</v>
      </c>
      <c r="O14" s="12">
        <v>0</v>
      </c>
      <c r="P14" s="12">
        <v>0</v>
      </c>
      <c r="Q14" s="12">
        <v>0</v>
      </c>
      <c r="R14" s="12">
        <v>5.57</v>
      </c>
      <c r="S14" s="12">
        <v>5.57</v>
      </c>
      <c r="T14" s="11"/>
      <c r="U14" s="83"/>
      <c r="V14" s="83"/>
      <c r="W14" s="83"/>
      <c r="X14" s="83"/>
      <c r="Y14" s="83"/>
      <c r="Z14" s="83"/>
      <c r="AA14" s="83"/>
      <c r="AB14" s="83"/>
      <c r="AC14" s="83"/>
      <c r="AD14" s="83"/>
      <c r="AE14" s="83"/>
      <c r="AF14" s="83"/>
      <c r="AG14" s="83"/>
      <c r="AK14" s="97"/>
      <c r="AL14" s="92"/>
    </row>
    <row r="15" spans="1:41" s="2" customFormat="1" ht="12" customHeight="1">
      <c r="A15" s="27" t="s">
        <v>66</v>
      </c>
      <c r="B15" s="27" t="s">
        <v>41</v>
      </c>
      <c r="C15" s="18">
        <v>3.62</v>
      </c>
      <c r="D15" s="18">
        <v>3.62</v>
      </c>
      <c r="E15" s="18">
        <v>3.93</v>
      </c>
      <c r="F15" s="11"/>
      <c r="G15" s="12">
        <v>2093.36</v>
      </c>
      <c r="H15" s="12">
        <v>1600.58</v>
      </c>
      <c r="I15" s="12">
        <v>2326.38</v>
      </c>
      <c r="J15" s="12">
        <v>1906.18</v>
      </c>
      <c r="K15" s="12">
        <v>2070.44</v>
      </c>
      <c r="L15" s="12">
        <v>1963.48</v>
      </c>
      <c r="M15" s="12">
        <v>2047.52</v>
      </c>
      <c r="N15" s="12">
        <v>1469.82</v>
      </c>
      <c r="O15" s="12">
        <v>1984.65</v>
      </c>
      <c r="P15" s="12">
        <v>3006.45</v>
      </c>
      <c r="Q15" s="12">
        <v>3018.24</v>
      </c>
      <c r="R15" s="12">
        <v>4138.29</v>
      </c>
      <c r="S15" s="12">
        <v>27625.39</v>
      </c>
      <c r="T15" s="11"/>
      <c r="U15" s="83"/>
      <c r="V15" s="83"/>
      <c r="W15" s="83"/>
      <c r="X15" s="83"/>
      <c r="Y15" s="83"/>
      <c r="Z15" s="83"/>
      <c r="AA15" s="83"/>
      <c r="AB15" s="83"/>
      <c r="AC15" s="83"/>
      <c r="AD15" s="83"/>
      <c r="AE15" s="83"/>
      <c r="AF15" s="83"/>
      <c r="AG15" s="83"/>
    </row>
    <row r="16" spans="1:41" s="28" customFormat="1" ht="12" customHeight="1" thickBot="1">
      <c r="A16" s="27"/>
      <c r="B16" s="27"/>
      <c r="C16" s="36"/>
      <c r="D16" s="36"/>
      <c r="E16" s="36"/>
      <c r="F16" s="36"/>
      <c r="G16" s="37"/>
      <c r="H16" s="37"/>
      <c r="I16" s="37"/>
      <c r="J16" s="37"/>
      <c r="K16" s="37"/>
      <c r="L16" s="37"/>
      <c r="M16" s="37"/>
      <c r="N16" s="37"/>
      <c r="O16" s="37"/>
      <c r="P16" s="37"/>
      <c r="Q16" s="37"/>
      <c r="R16" s="37"/>
      <c r="S16" s="37"/>
      <c r="T16" s="36"/>
      <c r="U16" s="20"/>
      <c r="V16" s="20"/>
      <c r="W16" s="20"/>
      <c r="X16" s="20"/>
      <c r="Y16" s="20"/>
      <c r="Z16" s="20"/>
      <c r="AA16" s="20"/>
      <c r="AB16" s="20"/>
      <c r="AC16" s="20"/>
      <c r="AD16" s="20"/>
      <c r="AE16" s="20"/>
      <c r="AF16" s="20"/>
      <c r="AG16" s="20"/>
      <c r="AI16" s="2"/>
    </row>
    <row r="17" spans="1:45" s="2" customFormat="1" ht="12" customHeight="1" thickBot="1">
      <c r="A17" s="7"/>
      <c r="B17" s="15" t="s">
        <v>7</v>
      </c>
      <c r="C17" s="11"/>
      <c r="D17" s="11"/>
      <c r="E17" s="11"/>
      <c r="F17" s="11"/>
      <c r="G17" s="71">
        <v>11336.580000000002</v>
      </c>
      <c r="H17" s="71">
        <v>10881.86</v>
      </c>
      <c r="I17" s="71">
        <v>11664.75</v>
      </c>
      <c r="J17" s="71">
        <v>11263.58</v>
      </c>
      <c r="K17" s="71">
        <v>11427.84</v>
      </c>
      <c r="L17" s="71">
        <v>11358.94</v>
      </c>
      <c r="M17" s="71">
        <v>11519.1</v>
      </c>
      <c r="N17" s="71">
        <v>11229.9</v>
      </c>
      <c r="O17" s="71">
        <v>11705.509999999998</v>
      </c>
      <c r="P17" s="71">
        <v>12825.36</v>
      </c>
      <c r="Q17" s="71">
        <v>12895.98</v>
      </c>
      <c r="R17" s="71">
        <v>14021.599999999999</v>
      </c>
      <c r="S17" s="71">
        <v>142131</v>
      </c>
      <c r="T17" s="11"/>
      <c r="U17" s="124">
        <v>490</v>
      </c>
      <c r="V17" s="124">
        <v>492</v>
      </c>
      <c r="W17" s="124">
        <v>495</v>
      </c>
      <c r="X17" s="124">
        <v>495.99999999999994</v>
      </c>
      <c r="Y17" s="124">
        <v>495.99999999999994</v>
      </c>
      <c r="Z17" s="124">
        <v>498</v>
      </c>
      <c r="AA17" s="124">
        <v>501.99999999999994</v>
      </c>
      <c r="AB17" s="124">
        <v>502.10443300538236</v>
      </c>
      <c r="AC17" s="124">
        <v>500.10399874283434</v>
      </c>
      <c r="AD17" s="124">
        <v>505.10508439920437</v>
      </c>
      <c r="AE17" s="124">
        <v>508.10573579302633</v>
      </c>
      <c r="AF17" s="124">
        <v>508.10573579302633</v>
      </c>
      <c r="AG17" s="77">
        <v>499.37708231112282</v>
      </c>
      <c r="AK17" s="77">
        <v>499.37708231112282</v>
      </c>
      <c r="AM17" s="77">
        <v>0</v>
      </c>
      <c r="AO17" s="77">
        <v>0</v>
      </c>
    </row>
    <row r="18" spans="1:45" s="2" customFormat="1" ht="12" customHeight="1">
      <c r="A18" s="9"/>
      <c r="B18" s="17"/>
      <c r="C18" s="11"/>
      <c r="D18" s="11"/>
      <c r="E18" s="11"/>
      <c r="F18" s="11"/>
      <c r="G18" s="13"/>
      <c r="H18" s="13"/>
      <c r="I18" s="13"/>
      <c r="J18" s="13"/>
      <c r="K18" s="13"/>
      <c r="L18" s="13"/>
      <c r="M18" s="13"/>
      <c r="N18" s="13"/>
      <c r="O18" s="13"/>
      <c r="P18" s="13"/>
      <c r="Q18" s="13"/>
      <c r="R18" s="13"/>
      <c r="S18" s="13"/>
      <c r="T18" s="11"/>
      <c r="U18" s="20"/>
      <c r="V18" s="20"/>
      <c r="W18" s="20"/>
      <c r="X18" s="20"/>
      <c r="Y18" s="20"/>
      <c r="Z18" s="20"/>
      <c r="AA18" s="20"/>
      <c r="AB18" s="20"/>
      <c r="AC18" s="20"/>
      <c r="AD18" s="20"/>
      <c r="AE18" s="20"/>
      <c r="AF18" s="20"/>
      <c r="AG18" s="20"/>
    </row>
    <row r="19" spans="1:45" s="2" customFormat="1" ht="12" customHeight="1">
      <c r="A19" s="7"/>
      <c r="B19" s="7"/>
      <c r="C19" s="11"/>
      <c r="D19" s="11"/>
      <c r="E19" s="11"/>
      <c r="F19" s="11"/>
      <c r="G19" s="13"/>
      <c r="H19" s="13"/>
      <c r="I19" s="13"/>
      <c r="J19" s="13"/>
      <c r="K19" s="13"/>
      <c r="L19" s="13"/>
      <c r="M19" s="13"/>
      <c r="N19" s="13"/>
      <c r="O19" s="13"/>
      <c r="P19" s="13"/>
      <c r="Q19" s="13"/>
      <c r="R19" s="13"/>
      <c r="S19" s="13"/>
      <c r="T19" s="11"/>
      <c r="U19" s="20"/>
      <c r="V19" s="20"/>
      <c r="W19" s="20"/>
      <c r="X19" s="20"/>
      <c r="Y19" s="20"/>
      <c r="Z19" s="20"/>
      <c r="AA19" s="20"/>
      <c r="AB19" s="20"/>
      <c r="AC19" s="20"/>
      <c r="AD19" s="20"/>
      <c r="AE19" s="20"/>
      <c r="AF19" s="20"/>
      <c r="AG19" s="20"/>
      <c r="AO19" s="9"/>
      <c r="AP19" s="9"/>
      <c r="AQ19"/>
      <c r="AR19"/>
      <c r="AS19"/>
    </row>
    <row r="20" spans="1:45" ht="12" customHeight="1">
      <c r="A20" s="9" t="s">
        <v>12</v>
      </c>
      <c r="B20" s="9" t="s">
        <v>12</v>
      </c>
      <c r="C20" s="132"/>
      <c r="D20" s="132"/>
      <c r="E20" s="132"/>
      <c r="U20" s="20"/>
      <c r="V20" s="20"/>
      <c r="W20" s="20"/>
      <c r="X20" s="20"/>
      <c r="Y20" s="20"/>
      <c r="Z20" s="20"/>
      <c r="AA20" s="20"/>
      <c r="AB20" s="20"/>
      <c r="AC20" s="20"/>
      <c r="AD20" s="20"/>
      <c r="AE20" s="20"/>
      <c r="AF20" s="20"/>
      <c r="AG20" s="20"/>
      <c r="AI20" s="2"/>
      <c r="AO20" s="17"/>
      <c r="AP20" s="17"/>
    </row>
    <row r="21" spans="1:45" ht="12" customHeight="1">
      <c r="A21" s="9"/>
      <c r="B21" s="9"/>
      <c r="C21" s="132"/>
      <c r="D21" s="132"/>
      <c r="E21" s="132"/>
      <c r="U21" s="20"/>
      <c r="V21" s="20"/>
      <c r="W21" s="20"/>
      <c r="X21" s="20"/>
      <c r="Y21" s="20"/>
      <c r="Z21" s="20"/>
      <c r="AA21" s="20"/>
      <c r="AB21" s="20"/>
      <c r="AC21" s="20"/>
      <c r="AD21" s="20"/>
      <c r="AE21" s="20"/>
      <c r="AF21" s="20"/>
      <c r="AG21" s="20"/>
      <c r="AI21" s="2"/>
      <c r="AO21" s="21"/>
      <c r="AP21" s="21"/>
    </row>
    <row r="22" spans="1:45" s="2" customFormat="1">
      <c r="A22" s="10" t="s">
        <v>13</v>
      </c>
      <c r="B22" s="10" t="s">
        <v>13</v>
      </c>
      <c r="C22" s="11"/>
      <c r="D22" s="11"/>
      <c r="E22" s="11"/>
      <c r="F22" s="11"/>
      <c r="G22" s="13"/>
      <c r="H22" s="13"/>
      <c r="I22" s="13"/>
      <c r="J22" s="13"/>
      <c r="K22" s="13"/>
      <c r="L22" s="13"/>
      <c r="M22" s="13"/>
      <c r="N22" s="13"/>
      <c r="O22" s="13"/>
      <c r="P22" s="13"/>
      <c r="Q22" s="13"/>
      <c r="R22" s="13"/>
      <c r="S22" s="13"/>
      <c r="T22" s="11"/>
      <c r="U22" s="20"/>
      <c r="V22" s="20"/>
      <c r="W22" s="20"/>
      <c r="X22" s="20"/>
      <c r="Y22" s="20"/>
      <c r="Z22" s="20"/>
      <c r="AA22" s="20"/>
      <c r="AB22" s="20"/>
      <c r="AC22" s="20"/>
      <c r="AD22" s="20"/>
      <c r="AE22" s="20"/>
      <c r="AF22" s="20"/>
      <c r="AG22" s="20"/>
      <c r="AO22" s="27"/>
      <c r="AP22" s="27"/>
      <c r="AQ22" s="104"/>
      <c r="AR22"/>
      <c r="AS22" s="105"/>
    </row>
    <row r="23" spans="1:45" s="2" customFormat="1" ht="12" customHeight="1">
      <c r="A23" s="27" t="s">
        <v>86</v>
      </c>
      <c r="B23" s="27" t="s">
        <v>138</v>
      </c>
      <c r="C23" s="18">
        <v>64.622200000000007</v>
      </c>
      <c r="D23" s="11">
        <v>68.069999999999993</v>
      </c>
      <c r="E23" s="11">
        <v>70.115283339728421</v>
      </c>
      <c r="F23" s="11"/>
      <c r="G23" s="12">
        <v>2790.8700000000003</v>
      </c>
      <c r="H23" s="12">
        <v>2790.8700000000003</v>
      </c>
      <c r="I23" s="12">
        <v>2790.8700000000003</v>
      </c>
      <c r="J23" s="12">
        <v>2790.8700000000003</v>
      </c>
      <c r="K23" s="12">
        <v>2790.87</v>
      </c>
      <c r="L23" s="12">
        <v>2722.8</v>
      </c>
      <c r="M23" s="12">
        <v>2722.8</v>
      </c>
      <c r="N23" s="12">
        <v>2804.8</v>
      </c>
      <c r="O23" s="12">
        <v>2804.8</v>
      </c>
      <c r="P23" s="12">
        <v>2804.8</v>
      </c>
      <c r="Q23" s="12">
        <v>2804.8</v>
      </c>
      <c r="R23" s="12">
        <v>2804.8</v>
      </c>
      <c r="S23" s="12">
        <v>33423.949999999997</v>
      </c>
      <c r="T23" s="11"/>
      <c r="U23" s="83">
        <v>41.000000000000007</v>
      </c>
      <c r="V23" s="83">
        <v>41.000000000000007</v>
      </c>
      <c r="W23" s="83">
        <v>41.000000000000007</v>
      </c>
      <c r="X23" s="83">
        <v>41.000000000000007</v>
      </c>
      <c r="Y23" s="83">
        <v>41</v>
      </c>
      <c r="Z23" s="83">
        <v>40.000000000000007</v>
      </c>
      <c r="AA23" s="83">
        <v>40.000000000000007</v>
      </c>
      <c r="AB23" s="83">
        <v>40.002690802944478</v>
      </c>
      <c r="AC23" s="83">
        <v>40.002690802944478</v>
      </c>
      <c r="AD23" s="83">
        <v>40.002690802944478</v>
      </c>
      <c r="AE23" s="83">
        <v>40.002690802944478</v>
      </c>
      <c r="AF23" s="83">
        <v>40.002690802944478</v>
      </c>
      <c r="AG23" s="122">
        <v>40.417787834560201</v>
      </c>
      <c r="AL23" s="2">
        <v>1</v>
      </c>
      <c r="AM23" s="100">
        <v>40.417787834560201</v>
      </c>
      <c r="AO23" s="27"/>
      <c r="AP23" s="27"/>
      <c r="AQ23" s="104"/>
      <c r="AR23"/>
      <c r="AS23" s="105"/>
    </row>
    <row r="24" spans="1:45" s="2" customFormat="1" ht="12" customHeight="1">
      <c r="A24" s="27" t="s">
        <v>87</v>
      </c>
      <c r="B24" s="27" t="s">
        <v>139</v>
      </c>
      <c r="C24" s="18">
        <v>126.21620000000001</v>
      </c>
      <c r="D24" s="11">
        <v>133.13</v>
      </c>
      <c r="E24" s="11">
        <v>137.12801332202517</v>
      </c>
      <c r="F24" s="11"/>
      <c r="G24" s="12">
        <v>4260.16</v>
      </c>
      <c r="H24" s="12">
        <v>4260.16</v>
      </c>
      <c r="I24" s="12">
        <v>4260.16</v>
      </c>
      <c r="J24" s="12">
        <v>4260.16</v>
      </c>
      <c r="K24" s="12">
        <v>4260.16</v>
      </c>
      <c r="L24" s="12">
        <v>4260.16</v>
      </c>
      <c r="M24" s="12">
        <v>4260.16</v>
      </c>
      <c r="N24" s="12">
        <v>4388.16</v>
      </c>
      <c r="O24" s="12">
        <v>4388.16</v>
      </c>
      <c r="P24" s="12">
        <v>4388.16</v>
      </c>
      <c r="Q24" s="12">
        <v>4388.16</v>
      </c>
      <c r="R24" s="12">
        <v>4388.16</v>
      </c>
      <c r="S24" s="12">
        <v>51761.920000000013</v>
      </c>
      <c r="T24" s="11"/>
      <c r="U24" s="83">
        <v>32</v>
      </c>
      <c r="V24" s="83">
        <v>32</v>
      </c>
      <c r="W24" s="83">
        <v>32</v>
      </c>
      <c r="X24" s="83">
        <v>32</v>
      </c>
      <c r="Y24" s="83">
        <v>32</v>
      </c>
      <c r="Z24" s="83">
        <v>32</v>
      </c>
      <c r="AA24" s="83">
        <v>32</v>
      </c>
      <c r="AB24" s="83">
        <v>32.00046360837333</v>
      </c>
      <c r="AC24" s="83">
        <v>32.00046360837333</v>
      </c>
      <c r="AD24" s="83">
        <v>32.00046360837333</v>
      </c>
      <c r="AE24" s="83">
        <v>32.00046360837333</v>
      </c>
      <c r="AF24" s="83">
        <v>32.00046360837333</v>
      </c>
      <c r="AG24" s="122">
        <v>32.000193170155548</v>
      </c>
      <c r="AL24" s="2">
        <v>1</v>
      </c>
      <c r="AM24" s="100">
        <v>32.000193170155548</v>
      </c>
      <c r="AO24" s="7"/>
      <c r="AP24" s="7"/>
      <c r="AQ24"/>
      <c r="AR24"/>
      <c r="AS24"/>
    </row>
    <row r="25" spans="1:45" s="2" customFormat="1" ht="12" customHeight="1">
      <c r="A25" s="27" t="s">
        <v>115</v>
      </c>
      <c r="B25" s="27" t="s">
        <v>167</v>
      </c>
      <c r="C25" s="18">
        <v>12.6381</v>
      </c>
      <c r="D25" s="11">
        <v>13.59</v>
      </c>
      <c r="E25" s="11">
        <v>13.998309452724158</v>
      </c>
      <c r="F25" s="11"/>
      <c r="G25" s="12">
        <v>27.18</v>
      </c>
      <c r="H25" s="12">
        <v>27.18</v>
      </c>
      <c r="I25" s="12">
        <v>27.18</v>
      </c>
      <c r="J25" s="12">
        <v>27.18</v>
      </c>
      <c r="K25" s="12">
        <v>27.18</v>
      </c>
      <c r="L25" s="12">
        <v>27.18</v>
      </c>
      <c r="M25" s="12">
        <v>27.18</v>
      </c>
      <c r="N25" s="12">
        <v>28</v>
      </c>
      <c r="O25" s="12">
        <v>28</v>
      </c>
      <c r="P25" s="12">
        <v>28</v>
      </c>
      <c r="Q25" s="12">
        <v>28</v>
      </c>
      <c r="R25" s="12">
        <v>28</v>
      </c>
      <c r="S25" s="12">
        <v>330.26</v>
      </c>
      <c r="T25" s="11"/>
      <c r="U25" s="83">
        <v>2</v>
      </c>
      <c r="V25" s="83">
        <v>2</v>
      </c>
      <c r="W25" s="83">
        <v>2</v>
      </c>
      <c r="X25" s="83">
        <v>2</v>
      </c>
      <c r="Y25" s="83">
        <v>2</v>
      </c>
      <c r="Z25" s="83">
        <v>2</v>
      </c>
      <c r="AA25" s="83">
        <v>2</v>
      </c>
      <c r="AB25" s="83">
        <v>2.0002415359199697</v>
      </c>
      <c r="AC25" s="83">
        <v>2.0002415359199697</v>
      </c>
      <c r="AD25" s="83">
        <v>2.0002415359199697</v>
      </c>
      <c r="AE25" s="83">
        <v>2.0002415359199697</v>
      </c>
      <c r="AF25" s="83">
        <v>2.0002415359199697</v>
      </c>
      <c r="AG25" s="122">
        <v>2.0001006399666537</v>
      </c>
      <c r="AJ25" s="2">
        <v>1</v>
      </c>
      <c r="AK25" s="100">
        <v>2.0001006399666537</v>
      </c>
      <c r="AO25" s="7"/>
      <c r="AP25" s="15"/>
      <c r="AQ25"/>
      <c r="AR25"/>
      <c r="AS25" s="103"/>
    </row>
    <row r="26" spans="1:45" s="2" customFormat="1" ht="12" customHeight="1">
      <c r="A26" s="27" t="s">
        <v>117</v>
      </c>
      <c r="B26" s="27" t="s">
        <v>169</v>
      </c>
      <c r="C26" s="18">
        <v>17.57</v>
      </c>
      <c r="D26" s="18">
        <v>19.03</v>
      </c>
      <c r="E26" s="11">
        <v>19.61</v>
      </c>
      <c r="F26" s="11"/>
      <c r="G26" s="12">
        <v>19.03</v>
      </c>
      <c r="H26" s="12">
        <v>19.03</v>
      </c>
      <c r="I26" s="12">
        <v>19.03</v>
      </c>
      <c r="J26" s="12">
        <v>19.03</v>
      </c>
      <c r="K26" s="12">
        <v>19.03</v>
      </c>
      <c r="L26" s="12">
        <v>19.03</v>
      </c>
      <c r="M26" s="12">
        <v>19.03</v>
      </c>
      <c r="N26" s="12">
        <v>19.61</v>
      </c>
      <c r="O26" s="12">
        <v>19.61</v>
      </c>
      <c r="P26" s="12">
        <v>19.61</v>
      </c>
      <c r="Q26" s="12">
        <v>19.61</v>
      </c>
      <c r="R26" s="12">
        <v>19.61</v>
      </c>
      <c r="S26" s="12">
        <v>231.26000000000005</v>
      </c>
      <c r="T26" s="11"/>
      <c r="U26" s="83">
        <v>1</v>
      </c>
      <c r="V26" s="83">
        <v>1</v>
      </c>
      <c r="W26" s="83">
        <v>1</v>
      </c>
      <c r="X26" s="83">
        <v>1</v>
      </c>
      <c r="Y26" s="83">
        <v>1</v>
      </c>
      <c r="Z26" s="83">
        <v>1</v>
      </c>
      <c r="AA26" s="83">
        <v>1</v>
      </c>
      <c r="AB26" s="83">
        <v>1</v>
      </c>
      <c r="AC26" s="83">
        <v>1</v>
      </c>
      <c r="AD26" s="83">
        <v>1</v>
      </c>
      <c r="AE26" s="83">
        <v>1</v>
      </c>
      <c r="AF26" s="83">
        <v>1</v>
      </c>
      <c r="AG26" s="122">
        <v>1</v>
      </c>
      <c r="AJ26" s="2">
        <v>1</v>
      </c>
      <c r="AK26" s="100">
        <v>1</v>
      </c>
      <c r="AO26" s="7"/>
      <c r="AP26" s="15"/>
      <c r="AQ26"/>
      <c r="AR26"/>
      <c r="AS26" s="103"/>
    </row>
    <row r="27" spans="1:45" s="2" customFormat="1" ht="12.75">
      <c r="A27" s="27" t="s">
        <v>408</v>
      </c>
      <c r="B27" s="27" t="s">
        <v>409</v>
      </c>
      <c r="C27" s="18">
        <v>48.65</v>
      </c>
      <c r="D27" s="18">
        <v>48.65</v>
      </c>
      <c r="E27" s="18">
        <v>48.65</v>
      </c>
      <c r="F27" s="11"/>
      <c r="G27" s="96">
        <v>0</v>
      </c>
      <c r="H27" s="12">
        <v>0</v>
      </c>
      <c r="I27" s="12">
        <v>0</v>
      </c>
      <c r="J27" s="12">
        <v>0</v>
      </c>
      <c r="K27" s="12">
        <v>0</v>
      </c>
      <c r="L27" s="12">
        <v>0</v>
      </c>
      <c r="M27" s="12">
        <v>0</v>
      </c>
      <c r="N27" s="12">
        <v>0</v>
      </c>
      <c r="O27" s="12">
        <v>0</v>
      </c>
      <c r="P27" s="12">
        <v>0</v>
      </c>
      <c r="Q27" s="12">
        <v>0</v>
      </c>
      <c r="R27" s="12">
        <v>0</v>
      </c>
      <c r="S27" s="12">
        <v>0</v>
      </c>
      <c r="T27" s="11"/>
      <c r="U27" s="12"/>
      <c r="V27" s="12"/>
      <c r="W27" s="12"/>
      <c r="X27" s="12"/>
      <c r="Y27" s="12"/>
      <c r="Z27" s="12"/>
      <c r="AA27" s="12"/>
      <c r="AB27" s="12"/>
      <c r="AC27" s="12"/>
      <c r="AD27" s="12"/>
      <c r="AE27" s="12"/>
      <c r="AF27" s="12"/>
      <c r="AG27" s="12"/>
    </row>
    <row r="28" spans="1:45" s="2" customFormat="1" ht="12.75">
      <c r="A28" s="27" t="s">
        <v>118</v>
      </c>
      <c r="B28" s="27" t="s">
        <v>179</v>
      </c>
      <c r="C28" s="18">
        <v>4.13</v>
      </c>
      <c r="D28" s="18">
        <v>4.13</v>
      </c>
      <c r="E28" s="18">
        <v>4.13</v>
      </c>
      <c r="F28" s="11"/>
      <c r="G28" s="96">
        <v>0</v>
      </c>
      <c r="H28" s="12">
        <v>0</v>
      </c>
      <c r="I28" s="12">
        <v>0</v>
      </c>
      <c r="J28" s="12">
        <v>0</v>
      </c>
      <c r="K28" s="12">
        <v>0</v>
      </c>
      <c r="L28" s="12">
        <v>0</v>
      </c>
      <c r="M28" s="12">
        <v>14.56</v>
      </c>
      <c r="N28" s="12">
        <v>0</v>
      </c>
      <c r="O28" s="12">
        <v>0</v>
      </c>
      <c r="P28" s="12">
        <v>0</v>
      </c>
      <c r="Q28" s="12">
        <v>0</v>
      </c>
      <c r="R28" s="12">
        <v>29.12</v>
      </c>
      <c r="S28" s="12">
        <v>43.68</v>
      </c>
      <c r="T28" s="11"/>
      <c r="U28" s="12"/>
      <c r="V28" s="12"/>
      <c r="W28" s="12"/>
      <c r="X28" s="12"/>
      <c r="Y28" s="12"/>
      <c r="Z28" s="12"/>
      <c r="AA28" s="12"/>
      <c r="AB28" s="12"/>
      <c r="AC28" s="12"/>
      <c r="AD28" s="12"/>
      <c r="AE28" s="12"/>
      <c r="AF28" s="12"/>
      <c r="AG28" s="12"/>
    </row>
    <row r="29" spans="1:45" s="2" customFormat="1" ht="12" customHeight="1" thickBot="1">
      <c r="A29" s="23"/>
      <c r="B29" s="23"/>
      <c r="C29" s="11"/>
      <c r="D29" s="11"/>
      <c r="E29" s="11"/>
      <c r="F29" s="11"/>
      <c r="G29" s="13"/>
      <c r="H29" s="13"/>
      <c r="I29" s="13"/>
      <c r="J29" s="13"/>
      <c r="K29" s="13"/>
      <c r="L29" s="13"/>
      <c r="M29" s="13"/>
      <c r="N29" s="13"/>
      <c r="O29" s="13"/>
      <c r="P29" s="13"/>
      <c r="Q29" s="13"/>
      <c r="R29" s="13"/>
      <c r="S29" s="13"/>
      <c r="T29" s="11"/>
      <c r="U29" s="20"/>
      <c r="V29" s="20"/>
      <c r="W29" s="20"/>
      <c r="X29" s="20"/>
      <c r="Y29" s="20"/>
      <c r="Z29" s="20"/>
      <c r="AA29" s="20"/>
      <c r="AB29" s="20"/>
      <c r="AC29" s="20"/>
      <c r="AD29" s="20"/>
      <c r="AE29" s="20"/>
      <c r="AF29" s="20"/>
      <c r="AG29" s="20"/>
    </row>
    <row r="30" spans="1:45" s="2" customFormat="1" ht="12" customHeight="1" thickBot="1">
      <c r="A30" s="23"/>
      <c r="B30" s="15" t="s">
        <v>14</v>
      </c>
      <c r="C30" s="11"/>
      <c r="D30" s="11"/>
      <c r="E30" s="11"/>
      <c r="F30" s="11"/>
      <c r="G30" s="71">
        <v>7097.2400000000007</v>
      </c>
      <c r="H30" s="71">
        <v>7097.2400000000007</v>
      </c>
      <c r="I30" s="71">
        <v>7097.2400000000007</v>
      </c>
      <c r="J30" s="71">
        <v>7097.2400000000007</v>
      </c>
      <c r="K30" s="71">
        <v>7097.24</v>
      </c>
      <c r="L30" s="71">
        <v>7029.17</v>
      </c>
      <c r="M30" s="71">
        <v>7043.7300000000005</v>
      </c>
      <c r="N30" s="71">
        <v>7240.57</v>
      </c>
      <c r="O30" s="71">
        <v>7240.57</v>
      </c>
      <c r="P30" s="71">
        <v>7240.57</v>
      </c>
      <c r="Q30" s="71">
        <v>7240.57</v>
      </c>
      <c r="R30" s="71">
        <v>7269.69</v>
      </c>
      <c r="S30" s="71">
        <v>85791.069999999992</v>
      </c>
      <c r="T30" s="11"/>
      <c r="U30" s="115">
        <v>76</v>
      </c>
      <c r="V30" s="115">
        <v>76</v>
      </c>
      <c r="W30" s="115">
        <v>76</v>
      </c>
      <c r="X30" s="115">
        <v>76</v>
      </c>
      <c r="Y30" s="115">
        <v>76</v>
      </c>
      <c r="Z30" s="115">
        <v>75</v>
      </c>
      <c r="AA30" s="115">
        <v>75</v>
      </c>
      <c r="AB30" s="115">
        <v>75.003395947237777</v>
      </c>
      <c r="AC30" s="115">
        <v>75.003395947237777</v>
      </c>
      <c r="AD30" s="115">
        <v>75.003395947237777</v>
      </c>
      <c r="AE30" s="115">
        <v>75.003395947237777</v>
      </c>
      <c r="AF30" s="115">
        <v>75.003395947237777</v>
      </c>
      <c r="AG30" s="84">
        <v>75.418081644682417</v>
      </c>
      <c r="AK30" s="77">
        <v>3.0001006399666537</v>
      </c>
      <c r="AM30" s="77">
        <v>72.417981004715756</v>
      </c>
      <c r="AO30" s="77">
        <v>0</v>
      </c>
    </row>
    <row r="31" spans="1:45" s="2" customFormat="1" ht="12" customHeight="1">
      <c r="A31" s="23"/>
      <c r="B31" s="15"/>
      <c r="C31" s="11"/>
      <c r="D31" s="11"/>
      <c r="E31" s="11"/>
      <c r="F31" s="11"/>
      <c r="G31" s="103"/>
      <c r="H31" s="103"/>
      <c r="I31" s="103"/>
      <c r="J31" s="103"/>
      <c r="K31" s="103"/>
      <c r="L31" s="103"/>
      <c r="M31" s="103"/>
      <c r="N31" s="103"/>
      <c r="O31" s="103"/>
      <c r="P31" s="103"/>
      <c r="Q31" s="103"/>
      <c r="R31" s="103"/>
      <c r="S31" s="103"/>
      <c r="T31" s="11"/>
      <c r="U31" s="115"/>
      <c r="V31" s="115"/>
      <c r="W31" s="115"/>
      <c r="X31" s="115"/>
      <c r="Y31" s="115"/>
      <c r="Z31" s="115"/>
      <c r="AA31" s="115"/>
      <c r="AB31" s="115"/>
      <c r="AC31" s="115"/>
      <c r="AD31" s="115"/>
      <c r="AE31" s="115"/>
      <c r="AF31" s="115"/>
      <c r="AG31" s="115"/>
    </row>
    <row r="32" spans="1:45" s="2" customFormat="1" ht="12" customHeight="1">
      <c r="A32" s="9" t="s">
        <v>17</v>
      </c>
      <c r="B32" s="9" t="s">
        <v>17</v>
      </c>
      <c r="C32"/>
      <c r="D32"/>
      <c r="E32"/>
      <c r="F32"/>
      <c r="G32"/>
      <c r="H32"/>
      <c r="I32"/>
      <c r="J32"/>
      <c r="K32"/>
      <c r="L32"/>
      <c r="M32"/>
      <c r="N32"/>
      <c r="O32"/>
      <c r="P32"/>
      <c r="Q32"/>
      <c r="R32"/>
      <c r="S32"/>
      <c r="T32"/>
      <c r="U32" s="115"/>
      <c r="V32" s="115"/>
      <c r="W32" s="115"/>
      <c r="X32" s="115"/>
      <c r="Y32" s="115"/>
      <c r="Z32" s="115"/>
      <c r="AA32" s="115"/>
      <c r="AB32" s="115"/>
      <c r="AC32" s="115"/>
      <c r="AD32" s="115"/>
      <c r="AE32" s="115"/>
      <c r="AF32" s="115"/>
      <c r="AG32" s="115"/>
    </row>
    <row r="33" spans="1:41" s="2" customFormat="1" ht="12" customHeight="1">
      <c r="A33" s="17"/>
      <c r="B33" s="17"/>
      <c r="C33"/>
      <c r="D33"/>
      <c r="E33"/>
      <c r="F33"/>
      <c r="G33"/>
      <c r="H33"/>
      <c r="I33"/>
      <c r="J33"/>
      <c r="K33"/>
      <c r="L33"/>
      <c r="M33"/>
      <c r="N33"/>
      <c r="O33"/>
      <c r="P33"/>
      <c r="Q33"/>
      <c r="R33"/>
      <c r="S33"/>
      <c r="T33"/>
      <c r="U33" s="115"/>
      <c r="V33" s="115"/>
      <c r="W33" s="115"/>
      <c r="X33" s="115"/>
      <c r="Y33" s="115"/>
      <c r="Z33" s="115"/>
      <c r="AA33" s="115"/>
      <c r="AB33" s="115"/>
      <c r="AC33" s="115"/>
      <c r="AD33" s="115"/>
      <c r="AE33" s="115"/>
      <c r="AF33" s="115"/>
      <c r="AG33" s="115"/>
    </row>
    <row r="34" spans="1:41" s="2" customFormat="1" ht="12" customHeight="1">
      <c r="A34" s="21" t="s">
        <v>18</v>
      </c>
      <c r="B34" s="21" t="s">
        <v>18</v>
      </c>
      <c r="C34"/>
      <c r="D34"/>
      <c r="E34"/>
      <c r="F34"/>
      <c r="G34"/>
      <c r="H34"/>
      <c r="I34"/>
      <c r="J34"/>
      <c r="K34"/>
      <c r="L34"/>
      <c r="M34"/>
      <c r="N34"/>
      <c r="O34"/>
      <c r="P34"/>
      <c r="Q34"/>
      <c r="R34"/>
      <c r="S34"/>
      <c r="T34"/>
      <c r="U34" s="115"/>
      <c r="V34" s="115"/>
      <c r="W34" s="115"/>
      <c r="X34" s="115"/>
      <c r="Y34" s="115"/>
      <c r="Z34" s="115"/>
      <c r="AA34" s="115"/>
      <c r="AB34" s="115"/>
      <c r="AC34" s="115"/>
      <c r="AD34" s="115"/>
      <c r="AE34" s="115"/>
      <c r="AF34" s="115"/>
      <c r="AG34" s="115"/>
    </row>
    <row r="35" spans="1:41" s="2" customFormat="1" ht="12" customHeight="1">
      <c r="A35" s="27" t="s">
        <v>200</v>
      </c>
      <c r="B35" s="27" t="s">
        <v>223</v>
      </c>
      <c r="C35" s="18">
        <v>91.742099999999994</v>
      </c>
      <c r="D35" s="11">
        <v>91.75</v>
      </c>
      <c r="E35" s="11">
        <v>94.5</v>
      </c>
      <c r="F35"/>
      <c r="G35" s="12">
        <v>367</v>
      </c>
      <c r="H35" s="12">
        <v>183.5</v>
      </c>
      <c r="I35" s="12">
        <v>458.75</v>
      </c>
      <c r="J35" s="12">
        <v>367</v>
      </c>
      <c r="K35" s="12">
        <v>367</v>
      </c>
      <c r="L35" s="12">
        <v>367</v>
      </c>
      <c r="M35" s="12">
        <v>275.25</v>
      </c>
      <c r="N35" s="12">
        <v>378</v>
      </c>
      <c r="O35" s="12">
        <v>472.5</v>
      </c>
      <c r="P35" s="12">
        <v>378</v>
      </c>
      <c r="Q35" s="12">
        <v>283.5</v>
      </c>
      <c r="R35" s="12">
        <v>472.5</v>
      </c>
      <c r="S35" s="12">
        <v>4370</v>
      </c>
      <c r="T35"/>
      <c r="U35" s="83"/>
      <c r="V35" s="83"/>
      <c r="W35" s="83"/>
      <c r="X35" s="83"/>
      <c r="Y35" s="83"/>
      <c r="Z35" s="83"/>
      <c r="AA35" s="83"/>
      <c r="AB35" s="83"/>
      <c r="AC35" s="83"/>
      <c r="AD35" s="83"/>
      <c r="AE35" s="83"/>
      <c r="AF35" s="83"/>
      <c r="AG35" s="122"/>
    </row>
    <row r="36" spans="1:41" s="2" customFormat="1" ht="12" customHeight="1">
      <c r="A36" s="27" t="s">
        <v>214</v>
      </c>
      <c r="B36" s="27" t="s">
        <v>237</v>
      </c>
      <c r="C36" s="18">
        <v>42.642000000000003</v>
      </c>
      <c r="D36" s="11">
        <v>42.64</v>
      </c>
      <c r="E36" s="11">
        <v>43.92</v>
      </c>
      <c r="F36"/>
      <c r="G36" s="12">
        <v>42.64</v>
      </c>
      <c r="H36" s="12">
        <v>42.64</v>
      </c>
      <c r="I36" s="12">
        <v>42.64</v>
      </c>
      <c r="J36" s="12">
        <v>42.64</v>
      </c>
      <c r="K36" s="12">
        <v>42.64</v>
      </c>
      <c r="L36" s="12">
        <v>42.64</v>
      </c>
      <c r="M36" s="12">
        <v>42.64</v>
      </c>
      <c r="N36" s="12">
        <v>43.92</v>
      </c>
      <c r="O36" s="12">
        <v>43.92</v>
      </c>
      <c r="P36" s="12">
        <v>43.92</v>
      </c>
      <c r="Q36" s="12">
        <v>43.92</v>
      </c>
      <c r="R36" s="12">
        <v>43.92</v>
      </c>
      <c r="S36" s="12">
        <v>518.08000000000004</v>
      </c>
      <c r="T36"/>
      <c r="U36" s="83">
        <v>1</v>
      </c>
      <c r="V36" s="83">
        <v>1</v>
      </c>
      <c r="W36" s="83">
        <v>1</v>
      </c>
      <c r="X36" s="83">
        <v>1</v>
      </c>
      <c r="Y36" s="83">
        <v>1</v>
      </c>
      <c r="Z36" s="83">
        <v>1</v>
      </c>
      <c r="AA36" s="83">
        <v>1</v>
      </c>
      <c r="AB36" s="83">
        <v>1</v>
      </c>
      <c r="AC36" s="83">
        <v>1</v>
      </c>
      <c r="AD36" s="83">
        <v>1</v>
      </c>
      <c r="AE36" s="83">
        <v>1</v>
      </c>
      <c r="AF36" s="83">
        <v>1</v>
      </c>
      <c r="AG36" s="122">
        <v>1</v>
      </c>
      <c r="AN36" s="2">
        <v>1</v>
      </c>
      <c r="AO36" s="13">
        <v>1</v>
      </c>
    </row>
    <row r="37" spans="1:41" s="2" customFormat="1" ht="12" customHeight="1">
      <c r="A37" s="27" t="s">
        <v>220</v>
      </c>
      <c r="B37" s="27" t="s">
        <v>244</v>
      </c>
      <c r="C37" s="18">
        <v>3.1208999999999998</v>
      </c>
      <c r="D37" s="11">
        <v>3.12</v>
      </c>
      <c r="E37" s="11">
        <v>3.22</v>
      </c>
      <c r="F37"/>
      <c r="G37" s="12">
        <v>112.32</v>
      </c>
      <c r="H37" s="12">
        <v>74.88</v>
      </c>
      <c r="I37" s="12">
        <v>137.28</v>
      </c>
      <c r="J37" s="12">
        <v>99.84</v>
      </c>
      <c r="K37" s="12">
        <v>218.4</v>
      </c>
      <c r="L37" s="12">
        <v>112.32</v>
      </c>
      <c r="M37" s="12">
        <v>87.36</v>
      </c>
      <c r="N37" s="12">
        <v>103.04</v>
      </c>
      <c r="O37" s="12">
        <v>128.80000000000001</v>
      </c>
      <c r="P37" s="12">
        <v>103.04</v>
      </c>
      <c r="Q37" s="12">
        <v>90.16</v>
      </c>
      <c r="R37" s="12">
        <v>128.80000000000001</v>
      </c>
      <c r="S37" s="12">
        <v>1396.24</v>
      </c>
      <c r="T37"/>
      <c r="U37" s="115"/>
      <c r="V37" s="115"/>
      <c r="W37" s="115"/>
      <c r="X37" s="115"/>
      <c r="Y37" s="115"/>
      <c r="Z37" s="115"/>
      <c r="AA37" s="115"/>
      <c r="AB37" s="115"/>
      <c r="AC37" s="115"/>
      <c r="AD37" s="115"/>
      <c r="AE37" s="115"/>
      <c r="AF37" s="115"/>
      <c r="AG37" s="115"/>
    </row>
    <row r="38" spans="1:41" s="2" customFormat="1" ht="12" customHeight="1">
      <c r="A38" s="27" t="s">
        <v>202</v>
      </c>
      <c r="B38" s="27" t="s">
        <v>225</v>
      </c>
      <c r="C38" s="18"/>
      <c r="D38" s="18"/>
      <c r="E38" s="18">
        <v>130.16999999999999</v>
      </c>
      <c r="F38"/>
      <c r="G38" s="12">
        <v>0</v>
      </c>
      <c r="H38" s="12">
        <v>0</v>
      </c>
      <c r="I38" s="12">
        <v>0</v>
      </c>
      <c r="J38" s="12">
        <v>0</v>
      </c>
      <c r="K38" s="12">
        <v>0</v>
      </c>
      <c r="L38" s="12">
        <v>0</v>
      </c>
      <c r="M38" s="12">
        <v>0</v>
      </c>
      <c r="N38" s="12">
        <v>0</v>
      </c>
      <c r="O38" s="12">
        <v>0</v>
      </c>
      <c r="P38" s="96">
        <v>0</v>
      </c>
      <c r="Q38" s="12">
        <v>130.16999999999999</v>
      </c>
      <c r="R38" s="12">
        <v>0</v>
      </c>
      <c r="S38" s="12">
        <v>130.16999999999999</v>
      </c>
      <c r="T38"/>
      <c r="U38" s="115"/>
      <c r="V38" s="115"/>
      <c r="W38" s="115"/>
      <c r="X38" s="115"/>
      <c r="Y38" s="115"/>
      <c r="Z38" s="115"/>
      <c r="AA38" s="115"/>
      <c r="AB38" s="115"/>
      <c r="AC38" s="115"/>
      <c r="AD38" s="115"/>
      <c r="AE38" s="115"/>
      <c r="AF38" s="115"/>
      <c r="AG38" s="115"/>
    </row>
    <row r="39" spans="1:41" s="2" customFormat="1" ht="12" customHeight="1">
      <c r="A39" s="27" t="s">
        <v>212</v>
      </c>
      <c r="B39" s="27" t="s">
        <v>235</v>
      </c>
      <c r="C39" s="18"/>
      <c r="D39" s="18"/>
      <c r="E39" s="18">
        <v>130.16999999999999</v>
      </c>
      <c r="F39"/>
      <c r="G39" s="12">
        <v>0</v>
      </c>
      <c r="H39" s="12">
        <v>0</v>
      </c>
      <c r="I39" s="12">
        <v>0</v>
      </c>
      <c r="J39" s="12">
        <v>0</v>
      </c>
      <c r="K39" s="12">
        <v>0</v>
      </c>
      <c r="L39" s="12">
        <v>0</v>
      </c>
      <c r="M39" s="12">
        <v>0</v>
      </c>
      <c r="N39" s="12">
        <v>0</v>
      </c>
      <c r="O39" s="12">
        <v>390.51</v>
      </c>
      <c r="P39" s="96">
        <v>0</v>
      </c>
      <c r="Q39" s="12">
        <v>0</v>
      </c>
      <c r="R39" s="12">
        <v>0</v>
      </c>
      <c r="S39" s="12">
        <v>390.51</v>
      </c>
      <c r="T39"/>
      <c r="U39" s="115"/>
      <c r="V39" s="115"/>
      <c r="W39" s="115"/>
      <c r="X39" s="115"/>
      <c r="Y39" s="115"/>
      <c r="Z39" s="115"/>
      <c r="AA39" s="115"/>
      <c r="AB39" s="115"/>
      <c r="AC39" s="115"/>
      <c r="AD39" s="115"/>
      <c r="AE39" s="115"/>
      <c r="AF39" s="115"/>
      <c r="AG39" s="115"/>
    </row>
    <row r="40" spans="1:41" s="2" customFormat="1" ht="12" customHeight="1" thickBot="1">
      <c r="A40" s="7"/>
      <c r="B40" s="7"/>
      <c r="C40"/>
      <c r="D40"/>
      <c r="E40"/>
      <c r="F40"/>
      <c r="G40"/>
      <c r="H40"/>
      <c r="I40"/>
      <c r="J40"/>
      <c r="K40"/>
      <c r="L40"/>
      <c r="M40"/>
      <c r="N40"/>
      <c r="O40"/>
      <c r="P40"/>
      <c r="Q40"/>
      <c r="R40"/>
      <c r="S40"/>
      <c r="T40"/>
      <c r="U40" s="115"/>
      <c r="V40" s="115"/>
      <c r="W40" s="115"/>
      <c r="X40" s="115"/>
      <c r="Y40" s="115"/>
      <c r="Z40" s="115"/>
      <c r="AA40" s="115"/>
      <c r="AB40" s="115"/>
      <c r="AC40" s="115"/>
      <c r="AD40" s="115"/>
      <c r="AE40" s="115"/>
      <c r="AF40" s="115"/>
      <c r="AG40" s="115"/>
    </row>
    <row r="41" spans="1:41" ht="12" customHeight="1" thickBot="1">
      <c r="A41" s="7"/>
      <c r="B41" s="15" t="s">
        <v>19</v>
      </c>
      <c r="G41" s="71">
        <v>521.96</v>
      </c>
      <c r="H41" s="71">
        <v>301.02</v>
      </c>
      <c r="I41" s="71">
        <v>638.66999999999996</v>
      </c>
      <c r="J41" s="71">
        <v>509.48</v>
      </c>
      <c r="K41" s="71">
        <v>628.04</v>
      </c>
      <c r="L41" s="71">
        <v>521.96</v>
      </c>
      <c r="M41" s="71">
        <v>405.25</v>
      </c>
      <c r="N41" s="71">
        <v>524.96</v>
      </c>
      <c r="O41" s="71">
        <v>1035.73</v>
      </c>
      <c r="P41" s="71">
        <v>524.96</v>
      </c>
      <c r="Q41" s="71">
        <v>547.75</v>
      </c>
      <c r="R41" s="71">
        <v>645.22</v>
      </c>
      <c r="S41" s="71">
        <v>6805</v>
      </c>
      <c r="U41" s="115">
        <v>1</v>
      </c>
      <c r="V41" s="115">
        <v>1</v>
      </c>
      <c r="W41" s="115">
        <v>1</v>
      </c>
      <c r="X41" s="115">
        <v>1</v>
      </c>
      <c r="Y41" s="115">
        <v>1</v>
      </c>
      <c r="Z41" s="115">
        <v>1</v>
      </c>
      <c r="AA41" s="115">
        <v>1</v>
      </c>
      <c r="AB41" s="115">
        <v>1</v>
      </c>
      <c r="AC41" s="115">
        <v>1</v>
      </c>
      <c r="AD41" s="115">
        <v>1</v>
      </c>
      <c r="AE41" s="115">
        <v>1</v>
      </c>
      <c r="AF41" s="115">
        <v>1</v>
      </c>
      <c r="AG41" s="84">
        <v>1</v>
      </c>
      <c r="AI41" s="2"/>
      <c r="AK41" s="77">
        <v>0</v>
      </c>
      <c r="AL41" s="2"/>
      <c r="AM41" s="77">
        <v>0</v>
      </c>
      <c r="AN41" s="2"/>
      <c r="AO41" s="77">
        <v>1</v>
      </c>
    </row>
    <row r="42" spans="1:41" ht="12" customHeight="1">
      <c r="A42" s="7"/>
      <c r="B42" s="15"/>
      <c r="G42" s="103"/>
      <c r="H42" s="103"/>
      <c r="I42" s="103"/>
      <c r="J42" s="103"/>
      <c r="K42" s="103"/>
      <c r="L42" s="103"/>
      <c r="M42" s="103"/>
      <c r="N42" s="103"/>
      <c r="O42" s="103"/>
      <c r="P42" s="103"/>
      <c r="Q42" s="103"/>
      <c r="R42" s="103"/>
      <c r="S42" s="103"/>
      <c r="U42" s="20"/>
      <c r="V42" s="20"/>
      <c r="W42" s="20"/>
      <c r="X42" s="20"/>
      <c r="Y42" s="20"/>
      <c r="Z42" s="20"/>
      <c r="AA42" s="20"/>
      <c r="AB42" s="20"/>
      <c r="AC42" s="20"/>
      <c r="AD42" s="20"/>
      <c r="AE42" s="20"/>
      <c r="AF42" s="20"/>
      <c r="AG42" s="20"/>
      <c r="AI42" s="2"/>
    </row>
    <row r="43" spans="1:41" ht="12" customHeight="1">
      <c r="A43" s="21" t="s">
        <v>20</v>
      </c>
      <c r="B43" s="21" t="s">
        <v>20</v>
      </c>
      <c r="U43" s="20"/>
      <c r="V43" s="20"/>
      <c r="W43" s="20"/>
      <c r="X43" s="20"/>
      <c r="Y43" s="20"/>
      <c r="Z43" s="20"/>
      <c r="AA43" s="20"/>
      <c r="AB43" s="20"/>
      <c r="AC43" s="20"/>
      <c r="AD43" s="20"/>
      <c r="AE43" s="20"/>
      <c r="AF43" s="20"/>
      <c r="AG43" s="20"/>
      <c r="AI43" s="2"/>
    </row>
    <row r="44" spans="1:41" ht="12" customHeight="1">
      <c r="A44" s="27" t="s">
        <v>247</v>
      </c>
      <c r="B44" s="27" t="s">
        <v>248</v>
      </c>
      <c r="C44" s="18">
        <v>36.68</v>
      </c>
      <c r="D44" s="11">
        <v>42.47</v>
      </c>
      <c r="E44" s="11">
        <v>42.47</v>
      </c>
      <c r="G44" s="12">
        <v>483.31</v>
      </c>
      <c r="H44" s="12">
        <v>394.54999999999995</v>
      </c>
      <c r="I44" s="12">
        <v>118.49</v>
      </c>
      <c r="J44" s="12">
        <v>795.46</v>
      </c>
      <c r="K44" s="12">
        <v>641.72</v>
      </c>
      <c r="L44" s="12">
        <v>245.9</v>
      </c>
      <c r="M44" s="12">
        <v>179.22</v>
      </c>
      <c r="N44" s="12">
        <v>154.59</v>
      </c>
      <c r="O44" s="12">
        <v>1300</v>
      </c>
      <c r="P44" s="12">
        <v>526.63</v>
      </c>
      <c r="Q44" s="12">
        <v>607.75</v>
      </c>
      <c r="R44" s="12">
        <v>854.06999999999994</v>
      </c>
      <c r="S44" s="12">
        <v>6301.69</v>
      </c>
      <c r="U44" s="20"/>
      <c r="V44" s="20"/>
      <c r="W44" s="20"/>
      <c r="X44" s="20"/>
      <c r="Y44" s="20"/>
      <c r="Z44" s="20"/>
      <c r="AA44" s="20"/>
      <c r="AB44" s="20"/>
      <c r="AC44" s="20"/>
      <c r="AD44" s="20"/>
      <c r="AE44" s="20"/>
      <c r="AF44" s="20"/>
      <c r="AG44" s="20"/>
      <c r="AI44" s="2"/>
    </row>
    <row r="45" spans="1:41" ht="12" customHeight="1">
      <c r="A45" s="20"/>
      <c r="B45" s="20"/>
      <c r="G45" s="24"/>
      <c r="H45" s="24"/>
      <c r="I45" s="24"/>
      <c r="J45" s="24"/>
      <c r="K45" s="24"/>
      <c r="L45" s="24"/>
      <c r="M45" s="24"/>
      <c r="N45" s="24"/>
      <c r="O45" s="24"/>
      <c r="P45" s="24"/>
      <c r="Q45" s="24"/>
      <c r="R45" s="24"/>
      <c r="S45" s="24"/>
      <c r="U45" s="122"/>
      <c r="V45" s="20"/>
      <c r="W45" s="20"/>
      <c r="X45" s="20"/>
      <c r="Y45" s="20"/>
      <c r="Z45" s="20"/>
      <c r="AA45" s="20"/>
      <c r="AB45" s="20"/>
      <c r="AC45" s="20"/>
      <c r="AD45" s="20"/>
      <c r="AE45" s="20"/>
      <c r="AF45" s="20"/>
      <c r="AG45" s="20"/>
    </row>
    <row r="46" spans="1:41" ht="12" customHeight="1">
      <c r="A46" s="7"/>
      <c r="B46" s="15" t="s">
        <v>21</v>
      </c>
      <c r="G46" s="71">
        <v>483.31</v>
      </c>
      <c r="H46" s="71">
        <v>394.54999999999995</v>
      </c>
      <c r="I46" s="71">
        <v>118.49</v>
      </c>
      <c r="J46" s="71">
        <v>795.46</v>
      </c>
      <c r="K46" s="71">
        <v>641.72</v>
      </c>
      <c r="L46" s="71">
        <v>245.9</v>
      </c>
      <c r="M46" s="71">
        <v>179.22</v>
      </c>
      <c r="N46" s="71">
        <v>154.59</v>
      </c>
      <c r="O46" s="71">
        <v>1300</v>
      </c>
      <c r="P46" s="71">
        <v>526.63</v>
      </c>
      <c r="Q46" s="71">
        <v>607.75</v>
      </c>
      <c r="R46" s="71">
        <v>854.06999999999994</v>
      </c>
      <c r="S46" s="71">
        <v>6301.69</v>
      </c>
      <c r="U46" s="20"/>
      <c r="V46" s="20"/>
      <c r="W46" s="20"/>
      <c r="X46" s="20"/>
      <c r="Y46" s="20"/>
      <c r="Z46" s="20"/>
      <c r="AA46" s="20"/>
      <c r="AB46" s="20"/>
      <c r="AC46" s="20"/>
      <c r="AD46" s="20"/>
      <c r="AE46" s="20"/>
      <c r="AF46" s="20"/>
      <c r="AG46" s="20"/>
    </row>
    <row r="47" spans="1:41" ht="12" customHeight="1">
      <c r="A47" s="7"/>
      <c r="B47" s="15"/>
      <c r="G47" s="103"/>
      <c r="H47" s="103"/>
      <c r="I47" s="103"/>
      <c r="J47" s="103"/>
      <c r="K47" s="103"/>
      <c r="L47" s="103"/>
      <c r="M47" s="103"/>
      <c r="N47" s="103"/>
      <c r="O47" s="103"/>
      <c r="P47" s="103"/>
      <c r="Q47" s="103"/>
      <c r="R47" s="103"/>
      <c r="S47" s="103"/>
      <c r="U47" s="20"/>
      <c r="V47" s="20"/>
      <c r="W47" s="20"/>
      <c r="X47" s="20"/>
      <c r="Y47" s="20"/>
      <c r="Z47" s="20"/>
      <c r="AA47" s="20"/>
      <c r="AB47" s="20"/>
      <c r="AC47" s="20"/>
      <c r="AD47" s="20"/>
      <c r="AE47" s="20"/>
      <c r="AF47" s="20"/>
      <c r="AG47" s="20"/>
    </row>
    <row r="48" spans="1:41" ht="12" customHeight="1">
      <c r="A48" s="7"/>
      <c r="B48" s="15"/>
      <c r="G48" s="103"/>
      <c r="H48" s="103"/>
      <c r="I48" s="103"/>
      <c r="J48" s="103"/>
      <c r="K48" s="103"/>
      <c r="L48" s="103"/>
      <c r="M48" s="103"/>
      <c r="N48" s="103"/>
      <c r="O48" s="103"/>
      <c r="P48" s="103"/>
      <c r="Q48" s="103"/>
      <c r="R48" s="103"/>
      <c r="S48" s="103"/>
      <c r="U48" s="20"/>
      <c r="V48" s="20"/>
      <c r="W48" s="20"/>
      <c r="X48" s="20"/>
      <c r="Y48" s="20"/>
      <c r="Z48" s="20"/>
      <c r="AA48" s="20"/>
      <c r="AB48" s="20"/>
      <c r="AC48" s="20"/>
      <c r="AD48" s="20"/>
      <c r="AE48" s="20"/>
      <c r="AF48" s="20"/>
      <c r="AG48" s="20"/>
    </row>
    <row r="49" spans="1:43" s="2" customFormat="1" ht="12" customHeight="1">
      <c r="A49" s="17" t="s">
        <v>22</v>
      </c>
      <c r="B49" s="17" t="s">
        <v>22</v>
      </c>
      <c r="C49" s="11"/>
      <c r="D49" s="11"/>
      <c r="E49" s="11"/>
      <c r="F49" s="11"/>
      <c r="G49" s="13"/>
      <c r="H49" s="13"/>
      <c r="I49" s="13"/>
      <c r="J49" s="13"/>
      <c r="K49" s="13"/>
      <c r="L49" s="13"/>
      <c r="M49" s="13"/>
      <c r="N49" s="13"/>
      <c r="O49" s="13"/>
      <c r="P49" s="13"/>
      <c r="Q49" s="13"/>
      <c r="R49" s="13"/>
      <c r="S49" s="13"/>
      <c r="T49" s="11"/>
      <c r="U49" s="20"/>
      <c r="V49" s="20"/>
      <c r="W49" s="20"/>
      <c r="X49" s="20"/>
      <c r="Y49" s="20"/>
      <c r="Z49" s="20"/>
      <c r="AA49" s="20"/>
      <c r="AB49" s="20"/>
      <c r="AC49" s="20"/>
      <c r="AD49" s="20"/>
      <c r="AE49" s="20"/>
      <c r="AF49" s="20"/>
      <c r="AG49" s="20"/>
    </row>
    <row r="50" spans="1:43" s="2" customFormat="1" ht="12" customHeight="1">
      <c r="A50" s="27" t="s">
        <v>23</v>
      </c>
      <c r="B50" s="27" t="s">
        <v>394</v>
      </c>
      <c r="C50" s="11"/>
      <c r="D50" s="11"/>
      <c r="E50" s="11"/>
      <c r="F50" s="11"/>
      <c r="G50" s="12">
        <v>0</v>
      </c>
      <c r="H50" s="12">
        <v>0</v>
      </c>
      <c r="I50" s="12">
        <v>0</v>
      </c>
      <c r="J50" s="12">
        <v>0</v>
      </c>
      <c r="K50" s="12">
        <v>0</v>
      </c>
      <c r="L50" s="12">
        <v>0</v>
      </c>
      <c r="M50" s="12">
        <v>0</v>
      </c>
      <c r="N50" s="12">
        <v>0</v>
      </c>
      <c r="O50" s="12">
        <v>0</v>
      </c>
      <c r="P50" s="12">
        <v>0</v>
      </c>
      <c r="Q50" s="12">
        <v>0</v>
      </c>
      <c r="R50" s="12">
        <v>0</v>
      </c>
      <c r="S50" s="12">
        <v>0</v>
      </c>
      <c r="T50" s="11"/>
      <c r="U50" s="20"/>
      <c r="V50" s="20"/>
      <c r="W50" s="20"/>
      <c r="X50" s="20"/>
      <c r="Y50" s="20"/>
      <c r="Z50" s="20"/>
      <c r="AA50" s="20"/>
      <c r="AB50" s="20"/>
      <c r="AC50" s="20"/>
      <c r="AD50" s="20"/>
      <c r="AE50" s="20"/>
      <c r="AF50" s="20"/>
      <c r="AG50" s="20"/>
      <c r="AM50" s="97"/>
      <c r="AN50" s="92"/>
    </row>
    <row r="51" spans="1:43" s="2" customFormat="1" ht="12" customHeight="1">
      <c r="A51" s="7"/>
      <c r="B51" s="15" t="s">
        <v>25</v>
      </c>
      <c r="C51" s="11"/>
      <c r="D51" s="11"/>
      <c r="E51" s="11"/>
      <c r="F51" s="11"/>
      <c r="G51" s="16">
        <v>0</v>
      </c>
      <c r="H51" s="16">
        <v>0</v>
      </c>
      <c r="I51" s="16">
        <v>0</v>
      </c>
      <c r="J51" s="16">
        <v>0</v>
      </c>
      <c r="K51" s="16">
        <v>0</v>
      </c>
      <c r="L51" s="16">
        <v>0</v>
      </c>
      <c r="M51" s="16">
        <v>0</v>
      </c>
      <c r="N51" s="16">
        <v>0</v>
      </c>
      <c r="O51" s="16">
        <v>0</v>
      </c>
      <c r="P51" s="16">
        <v>0</v>
      </c>
      <c r="Q51" s="16">
        <v>0</v>
      </c>
      <c r="R51" s="16">
        <v>0</v>
      </c>
      <c r="S51" s="16">
        <v>0</v>
      </c>
      <c r="T51" s="11"/>
      <c r="U51" s="20"/>
      <c r="V51" s="20"/>
      <c r="W51" s="20"/>
      <c r="X51" s="20"/>
      <c r="Y51" s="20"/>
      <c r="Z51" s="20"/>
      <c r="AA51" s="20"/>
      <c r="AB51" s="20"/>
      <c r="AC51" s="20"/>
      <c r="AD51" s="20"/>
      <c r="AE51" s="20"/>
      <c r="AF51" s="20"/>
      <c r="AG51" s="20"/>
      <c r="AM51" s="97"/>
      <c r="AN51" s="92"/>
    </row>
    <row r="52" spans="1:43" ht="12" customHeight="1" thickBot="1">
      <c r="A52" s="7"/>
      <c r="B52" s="15"/>
      <c r="U52" s="20"/>
      <c r="V52" s="20"/>
      <c r="W52" s="20"/>
      <c r="X52" s="20"/>
      <c r="Y52" s="20"/>
      <c r="Z52" s="20"/>
      <c r="AA52" s="20"/>
      <c r="AB52" s="20"/>
      <c r="AC52" s="20"/>
      <c r="AD52" s="20"/>
      <c r="AE52" s="20"/>
      <c r="AF52" s="20"/>
      <c r="AG52" s="20"/>
      <c r="AM52" s="97"/>
      <c r="AN52" s="92"/>
    </row>
    <row r="53" spans="1:43" ht="12" customHeight="1" thickBot="1">
      <c r="A53" s="21"/>
      <c r="B53" s="26" t="s">
        <v>26</v>
      </c>
      <c r="G53" s="71">
        <v>19439.090000000004</v>
      </c>
      <c r="H53" s="71">
        <v>18674.670000000002</v>
      </c>
      <c r="I53" s="71">
        <v>19519.150000000001</v>
      </c>
      <c r="J53" s="71">
        <v>19665.759999999998</v>
      </c>
      <c r="K53" s="71">
        <v>19794.840000000004</v>
      </c>
      <c r="L53" s="71">
        <v>19155.97</v>
      </c>
      <c r="M53" s="71">
        <v>19147.300000000003</v>
      </c>
      <c r="N53" s="71">
        <v>19150.02</v>
      </c>
      <c r="O53" s="71">
        <v>21281.809999999998</v>
      </c>
      <c r="P53" s="71">
        <v>21117.52</v>
      </c>
      <c r="Q53" s="71">
        <v>21292.05</v>
      </c>
      <c r="R53" s="71">
        <v>22790.579999999998</v>
      </c>
      <c r="S53" s="71">
        <v>241028.76</v>
      </c>
      <c r="U53" s="20"/>
      <c r="V53" s="20"/>
      <c r="W53" s="20"/>
      <c r="X53" s="20"/>
      <c r="Y53" s="20"/>
      <c r="Z53" s="20"/>
      <c r="AA53" s="20"/>
      <c r="AB53" s="20"/>
      <c r="AC53" s="20"/>
      <c r="AD53" s="20"/>
      <c r="AE53" s="20"/>
      <c r="AF53" s="20"/>
      <c r="AG53" s="128">
        <v>575.79516395580526</v>
      </c>
      <c r="AK53" s="77">
        <v>502.37718295108948</v>
      </c>
      <c r="AL53" s="2"/>
      <c r="AM53" s="77">
        <v>72.417981004715756</v>
      </c>
      <c r="AN53" s="2"/>
      <c r="AO53" s="77">
        <v>1</v>
      </c>
      <c r="AQ53" s="169">
        <v>575.79516395580526</v>
      </c>
    </row>
    <row r="54" spans="1:43">
      <c r="A54" s="21"/>
      <c r="B54" s="21"/>
      <c r="G54" s="86">
        <v>19439.09</v>
      </c>
      <c r="H54" s="86">
        <v>18674.669999999998</v>
      </c>
      <c r="I54" s="86">
        <v>19519.150000000001</v>
      </c>
      <c r="J54" s="86">
        <v>19665.759999999998</v>
      </c>
      <c r="K54" s="86">
        <v>19794.840000000004</v>
      </c>
      <c r="L54" s="86">
        <v>19155.97</v>
      </c>
      <c r="M54" s="86">
        <v>19147.300000000003</v>
      </c>
      <c r="N54" s="86">
        <v>19150.02</v>
      </c>
      <c r="O54" s="86">
        <v>21281.809999999994</v>
      </c>
      <c r="P54" s="86">
        <v>21117.52</v>
      </c>
      <c r="Q54" s="86">
        <v>21292.049999999996</v>
      </c>
      <c r="R54" s="86">
        <v>22790.579999999998</v>
      </c>
      <c r="S54" s="86">
        <v>241028.75999999998</v>
      </c>
      <c r="U54" s="20"/>
      <c r="V54" s="20"/>
      <c r="W54" s="20"/>
      <c r="X54" s="20"/>
      <c r="Y54" s="20"/>
      <c r="Z54" s="20"/>
      <c r="AA54" s="20"/>
      <c r="AB54" s="20"/>
      <c r="AC54" s="20"/>
      <c r="AD54" s="20"/>
      <c r="AE54" s="20"/>
      <c r="AF54" s="20"/>
      <c r="AG54" s="20"/>
      <c r="AM54" s="97"/>
      <c r="AN54" s="92"/>
    </row>
    <row r="55" spans="1:43">
      <c r="G55" s="86">
        <v>0</v>
      </c>
      <c r="H55" s="86">
        <v>0</v>
      </c>
      <c r="I55" s="86">
        <v>0</v>
      </c>
      <c r="J55" s="86">
        <v>0</v>
      </c>
      <c r="K55" s="86">
        <v>0</v>
      </c>
      <c r="L55" s="86">
        <v>0</v>
      </c>
      <c r="M55" s="86">
        <v>0</v>
      </c>
      <c r="N55" s="86">
        <v>0</v>
      </c>
      <c r="O55" s="86">
        <v>0</v>
      </c>
      <c r="P55" s="86">
        <v>0</v>
      </c>
      <c r="Q55" s="86">
        <v>0</v>
      </c>
      <c r="R55" s="86">
        <v>0</v>
      </c>
      <c r="S55" s="86">
        <v>0</v>
      </c>
      <c r="U55" s="20"/>
      <c r="V55" s="20"/>
      <c r="W55" s="20"/>
      <c r="X55" s="20"/>
      <c r="Y55" s="20"/>
      <c r="Z55" s="20"/>
      <c r="AA55" s="20"/>
      <c r="AB55" s="20"/>
      <c r="AC55" s="20"/>
      <c r="AD55" s="20"/>
      <c r="AE55" s="20"/>
      <c r="AF55" s="20"/>
      <c r="AG55" s="20"/>
      <c r="AM55" s="97"/>
      <c r="AN55" s="92"/>
    </row>
    <row r="56" spans="1:43">
      <c r="S56" s="91">
        <v>0</v>
      </c>
    </row>
  </sheetData>
  <mergeCells count="3">
    <mergeCell ref="AJ4:AK4"/>
    <mergeCell ref="AL4:AM4"/>
    <mergeCell ref="AN4:AO4"/>
  </mergeCells>
  <pageMargins left="0.7" right="0.7" top="0.75" bottom="0.75" header="0.3" footer="0.3"/>
  <pageSetup scale="28" fitToHeight="0" orientation="landscape" r:id="rId1"/>
  <headerFooter>
    <oddHeader>&amp;R&amp;F
&amp;A</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7" tint="0.79998168889431442"/>
    <pageSetUpPr fitToPage="1"/>
  </sheetPr>
  <dimension ref="A1:AP135"/>
  <sheetViews>
    <sheetView showGridLines="0" view="pageBreakPreview" topLeftCell="I12" zoomScaleNormal="90" zoomScaleSheetLayoutView="100" workbookViewId="0">
      <selection activeCell="D5" sqref="D5"/>
    </sheetView>
  </sheetViews>
  <sheetFormatPr defaultRowHeight="15" outlineLevelCol="1"/>
  <cols>
    <col min="1" max="1" width="22.7109375" customWidth="1"/>
    <col min="2" max="2" width="29.140625" bestFit="1" customWidth="1"/>
    <col min="3" max="4" width="12.140625" customWidth="1"/>
    <col min="5" max="5" width="2.85546875" customWidth="1"/>
    <col min="6" max="6" width="12.85546875" customWidth="1" outlineLevel="1"/>
    <col min="7" max="17" width="12.28515625" customWidth="1" outlineLevel="1"/>
    <col min="18" max="18" width="13.85546875" bestFit="1" customWidth="1"/>
    <col min="19" max="19" width="2" customWidth="1"/>
    <col min="20" max="31" width="9.42578125" style="20" customWidth="1" outlineLevel="1"/>
    <col min="32" max="32" width="9.42578125" style="20" bestFit="1" customWidth="1"/>
    <col min="34" max="34" width="11.5703125" bestFit="1" customWidth="1"/>
    <col min="35" max="35" width="16" bestFit="1" customWidth="1"/>
    <col min="39" max="39" width="20.140625" bestFit="1" customWidth="1"/>
  </cols>
  <sheetData>
    <row r="1" spans="1:40" ht="12" customHeight="1">
      <c r="A1" s="1" t="s">
        <v>253</v>
      </c>
      <c r="B1" s="2"/>
      <c r="C1" s="3"/>
      <c r="D1" s="3"/>
      <c r="E1" s="2"/>
      <c r="F1" s="2"/>
      <c r="G1" s="2"/>
      <c r="H1" s="2"/>
      <c r="I1" s="2"/>
      <c r="J1" s="2"/>
      <c r="K1" s="2"/>
      <c r="L1" s="2"/>
      <c r="M1" s="2"/>
      <c r="N1" s="2"/>
      <c r="O1" s="2"/>
      <c r="P1" s="2"/>
      <c r="Q1" s="2"/>
      <c r="R1" s="2"/>
      <c r="S1" s="2"/>
    </row>
    <row r="2" spans="1:40" ht="12" customHeight="1">
      <c r="A2" s="1" t="s">
        <v>275</v>
      </c>
      <c r="B2" s="2"/>
      <c r="C2" s="3"/>
      <c r="D2" s="3"/>
      <c r="E2" s="2"/>
      <c r="F2" s="2"/>
      <c r="G2" s="2"/>
      <c r="H2" s="2"/>
      <c r="I2" s="2"/>
      <c r="J2" s="2"/>
      <c r="K2" s="2"/>
      <c r="L2" s="2"/>
      <c r="M2" s="2"/>
      <c r="N2" s="2"/>
      <c r="O2" s="2"/>
      <c r="P2" s="2"/>
      <c r="Q2" s="2"/>
      <c r="R2" s="2"/>
      <c r="S2" s="2"/>
    </row>
    <row r="3" spans="1:40" ht="12" customHeight="1">
      <c r="A3" s="4" t="s">
        <v>546</v>
      </c>
      <c r="B3" s="2"/>
      <c r="C3" s="3"/>
      <c r="D3" s="3"/>
      <c r="E3" s="2"/>
      <c r="F3" s="2"/>
      <c r="G3" s="2"/>
      <c r="H3" s="2"/>
      <c r="I3" s="2"/>
      <c r="J3" s="2"/>
      <c r="K3" s="2"/>
      <c r="L3" s="2"/>
      <c r="M3" s="2"/>
      <c r="N3" s="2"/>
      <c r="O3" s="2"/>
      <c r="P3" s="2"/>
      <c r="Q3" s="2"/>
      <c r="R3" s="2"/>
      <c r="S3" s="2"/>
    </row>
    <row r="4" spans="1:40">
      <c r="A4" s="2"/>
      <c r="B4" s="5"/>
      <c r="C4" s="223">
        <v>44927</v>
      </c>
      <c r="D4" s="222">
        <v>45292</v>
      </c>
      <c r="E4" s="2"/>
      <c r="F4" s="208" t="s">
        <v>534</v>
      </c>
      <c r="G4" s="208" t="s">
        <v>535</v>
      </c>
      <c r="H4" s="208" t="s">
        <v>536</v>
      </c>
      <c r="I4" s="208" t="s">
        <v>537</v>
      </c>
      <c r="J4" s="208" t="s">
        <v>538</v>
      </c>
      <c r="K4" s="208" t="s">
        <v>539</v>
      </c>
      <c r="L4" s="208" t="s">
        <v>540</v>
      </c>
      <c r="M4" s="63" t="s">
        <v>541</v>
      </c>
      <c r="N4" s="63" t="s">
        <v>542</v>
      </c>
      <c r="O4" s="63" t="s">
        <v>543</v>
      </c>
      <c r="P4" s="63" t="s">
        <v>544</v>
      </c>
      <c r="Q4" s="63" t="s">
        <v>430</v>
      </c>
      <c r="R4" s="211" t="s">
        <v>0</v>
      </c>
      <c r="S4" s="2"/>
      <c r="T4" s="214" t="s">
        <v>534</v>
      </c>
      <c r="U4" s="214" t="s">
        <v>535</v>
      </c>
      <c r="V4" s="214" t="s">
        <v>536</v>
      </c>
      <c r="W4" s="214" t="s">
        <v>537</v>
      </c>
      <c r="X4" s="214" t="s">
        <v>538</v>
      </c>
      <c r="Y4" s="214" t="s">
        <v>539</v>
      </c>
      <c r="Z4" s="214" t="s">
        <v>540</v>
      </c>
      <c r="AA4" s="217" t="s">
        <v>541</v>
      </c>
      <c r="AB4" s="217" t="s">
        <v>542</v>
      </c>
      <c r="AC4" s="217" t="s">
        <v>543</v>
      </c>
      <c r="AD4" s="217" t="s">
        <v>544</v>
      </c>
      <c r="AE4" s="217" t="s">
        <v>430</v>
      </c>
      <c r="AF4" s="219" t="s">
        <v>385</v>
      </c>
      <c r="AI4" s="250" t="s">
        <v>509</v>
      </c>
      <c r="AJ4" s="251"/>
      <c r="AK4" s="250" t="s">
        <v>510</v>
      </c>
      <c r="AL4" s="251"/>
      <c r="AM4" s="250" t="s">
        <v>511</v>
      </c>
      <c r="AN4" s="251"/>
    </row>
    <row r="5" spans="1:40">
      <c r="A5" s="6" t="s">
        <v>1</v>
      </c>
      <c r="B5" s="5" t="s">
        <v>2</v>
      </c>
      <c r="C5" s="210" t="s">
        <v>310</v>
      </c>
      <c r="D5" s="213" t="s">
        <v>310</v>
      </c>
      <c r="E5" s="5"/>
      <c r="F5" s="208" t="s">
        <v>3</v>
      </c>
      <c r="G5" s="208" t="s">
        <v>3</v>
      </c>
      <c r="H5" s="208" t="s">
        <v>3</v>
      </c>
      <c r="I5" s="208" t="s">
        <v>3</v>
      </c>
      <c r="J5" s="208" t="s">
        <v>3</v>
      </c>
      <c r="K5" s="208" t="s">
        <v>3</v>
      </c>
      <c r="L5" s="208" t="s">
        <v>3</v>
      </c>
      <c r="M5" s="63" t="s">
        <v>3</v>
      </c>
      <c r="N5" s="63" t="s">
        <v>3</v>
      </c>
      <c r="O5" s="63" t="s">
        <v>3</v>
      </c>
      <c r="P5" s="63" t="s">
        <v>3</v>
      </c>
      <c r="Q5" s="63" t="s">
        <v>3</v>
      </c>
      <c r="R5" s="211" t="s">
        <v>3</v>
      </c>
      <c r="S5" s="5"/>
      <c r="T5" s="215" t="s">
        <v>4</v>
      </c>
      <c r="U5" s="215" t="s">
        <v>4</v>
      </c>
      <c r="V5" s="215" t="s">
        <v>4</v>
      </c>
      <c r="W5" s="215" t="s">
        <v>4</v>
      </c>
      <c r="X5" s="215" t="s">
        <v>4</v>
      </c>
      <c r="Y5" s="215" t="s">
        <v>4</v>
      </c>
      <c r="Z5" s="215" t="s">
        <v>4</v>
      </c>
      <c r="AA5" s="218" t="s">
        <v>4</v>
      </c>
      <c r="AB5" s="218" t="s">
        <v>4</v>
      </c>
      <c r="AC5" s="218" t="s">
        <v>4</v>
      </c>
      <c r="AD5" s="218" t="s">
        <v>4</v>
      </c>
      <c r="AE5" s="218" t="s">
        <v>4</v>
      </c>
      <c r="AF5" s="216" t="s">
        <v>4</v>
      </c>
      <c r="AI5" s="175" t="s">
        <v>512</v>
      </c>
      <c r="AJ5" s="176" t="s">
        <v>513</v>
      </c>
      <c r="AK5" s="175" t="s">
        <v>512</v>
      </c>
      <c r="AL5" s="176" t="s">
        <v>513</v>
      </c>
      <c r="AM5" s="175" t="s">
        <v>512</v>
      </c>
      <c r="AN5" s="176" t="s">
        <v>513</v>
      </c>
    </row>
    <row r="6" spans="1:40" ht="12" customHeight="1"/>
    <row r="7" spans="1:40" s="2" customFormat="1" ht="12" customHeight="1">
      <c r="C7" s="3"/>
      <c r="D7" s="3"/>
      <c r="T7" s="20"/>
      <c r="U7" s="20"/>
      <c r="V7" s="20"/>
      <c r="W7" s="20"/>
      <c r="X7" s="20"/>
      <c r="Y7" s="20"/>
      <c r="Z7" s="20"/>
      <c r="AA7" s="20"/>
      <c r="AB7" s="20"/>
      <c r="AC7" s="20"/>
      <c r="AD7" s="20"/>
      <c r="AE7" s="20"/>
      <c r="AF7" s="20"/>
    </row>
    <row r="8" spans="1:40" s="2" customFormat="1" ht="12" customHeight="1">
      <c r="A8" s="7"/>
      <c r="B8" s="7"/>
      <c r="C8" s="3"/>
      <c r="D8" s="3"/>
      <c r="E8" s="8"/>
      <c r="S8" s="8"/>
      <c r="T8" s="20"/>
      <c r="U8" s="20"/>
      <c r="V8" s="20"/>
      <c r="W8" s="20"/>
      <c r="X8" s="20"/>
      <c r="Y8" s="20"/>
      <c r="Z8" s="20"/>
      <c r="AA8" s="20"/>
      <c r="AB8" s="20"/>
      <c r="AC8" s="20"/>
      <c r="AD8" s="20"/>
      <c r="AE8" s="20"/>
      <c r="AF8" s="20"/>
    </row>
    <row r="9" spans="1:40" s="2" customFormat="1" ht="12" customHeight="1">
      <c r="A9" s="9" t="s">
        <v>5</v>
      </c>
      <c r="B9" s="9" t="s">
        <v>5</v>
      </c>
      <c r="C9" s="3"/>
      <c r="D9" s="3"/>
      <c r="E9" s="8"/>
      <c r="S9" s="8"/>
      <c r="T9" s="20"/>
      <c r="U9" s="20"/>
      <c r="V9" s="20"/>
      <c r="W9" s="20"/>
      <c r="X9" s="20"/>
      <c r="Y9" s="20"/>
      <c r="Z9" s="20"/>
      <c r="AA9" s="20"/>
      <c r="AB9" s="20"/>
      <c r="AC9" s="20"/>
      <c r="AD9" s="20"/>
      <c r="AE9" s="20"/>
      <c r="AF9" s="20"/>
    </row>
    <row r="10" spans="1:40" s="2" customFormat="1" ht="12" customHeight="1">
      <c r="A10" s="9"/>
      <c r="B10" s="9"/>
      <c r="C10" s="3"/>
      <c r="D10" s="3"/>
      <c r="E10" s="8"/>
      <c r="S10" s="8"/>
      <c r="T10" s="20"/>
      <c r="U10" s="20"/>
      <c r="V10" s="20"/>
      <c r="W10" s="20"/>
      <c r="X10" s="20"/>
      <c r="Y10" s="20"/>
      <c r="Z10" s="20"/>
      <c r="AA10" s="20"/>
      <c r="AB10" s="20"/>
      <c r="AC10" s="20"/>
      <c r="AD10" s="20"/>
      <c r="AE10" s="20"/>
      <c r="AF10" s="20"/>
    </row>
    <row r="11" spans="1:40" s="2" customFormat="1" ht="12" customHeight="1">
      <c r="A11" s="10" t="s">
        <v>6</v>
      </c>
      <c r="B11" s="10" t="s">
        <v>6</v>
      </c>
      <c r="C11" s="11"/>
      <c r="D11" s="11"/>
      <c r="E11" s="11"/>
      <c r="F11" s="13"/>
      <c r="G11" s="243"/>
      <c r="H11" s="243"/>
      <c r="I11" s="13"/>
      <c r="J11" s="13"/>
      <c r="K11" s="13"/>
      <c r="L11" s="13"/>
      <c r="M11" s="13"/>
      <c r="N11" s="13"/>
      <c r="O11" s="13"/>
      <c r="P11" s="13"/>
      <c r="Q11" s="13"/>
      <c r="R11" s="13"/>
      <c r="S11" s="11"/>
      <c r="T11" s="20"/>
      <c r="U11" s="20"/>
      <c r="V11" s="20"/>
      <c r="W11" s="20"/>
      <c r="X11" s="20"/>
      <c r="Y11" s="20"/>
      <c r="Z11" s="20"/>
      <c r="AA11" s="20"/>
      <c r="AB11" s="20"/>
      <c r="AC11" s="20"/>
      <c r="AD11" s="20"/>
      <c r="AE11" s="20"/>
      <c r="AF11" s="20"/>
    </row>
    <row r="12" spans="1:40" s="2" customFormat="1" ht="12" customHeight="1">
      <c r="A12" s="14"/>
      <c r="B12" s="14"/>
      <c r="C12" s="11"/>
      <c r="D12" s="11"/>
      <c r="E12" s="11"/>
      <c r="F12" s="12"/>
      <c r="G12" s="12"/>
      <c r="H12" s="12"/>
      <c r="I12" s="12"/>
      <c r="J12" s="12"/>
      <c r="K12" s="12"/>
      <c r="L12" s="12"/>
      <c r="M12" s="12"/>
      <c r="N12" s="12"/>
      <c r="O12" s="12"/>
      <c r="P12" s="12"/>
      <c r="Q12" s="12"/>
      <c r="R12" s="12"/>
      <c r="S12" s="11"/>
      <c r="T12" s="20"/>
      <c r="U12" s="20"/>
      <c r="V12" s="20"/>
      <c r="W12" s="20"/>
      <c r="X12" s="20"/>
      <c r="Y12" s="20"/>
      <c r="Z12" s="20"/>
      <c r="AA12" s="20"/>
      <c r="AB12" s="20"/>
      <c r="AC12" s="20"/>
      <c r="AD12" s="20"/>
      <c r="AE12" s="20"/>
      <c r="AF12" s="20"/>
    </row>
    <row r="13" spans="1:40" s="2" customFormat="1" ht="12" customHeight="1">
      <c r="A13" s="7"/>
      <c r="B13" s="15" t="s">
        <v>7</v>
      </c>
      <c r="C13" s="11"/>
      <c r="D13" s="11"/>
      <c r="E13" s="11"/>
      <c r="F13" s="67">
        <v>0</v>
      </c>
      <c r="G13" s="67">
        <v>0</v>
      </c>
      <c r="H13" s="67">
        <v>0</v>
      </c>
      <c r="I13" s="67">
        <v>0</v>
      </c>
      <c r="J13" s="67">
        <v>0</v>
      </c>
      <c r="K13" s="67">
        <v>0</v>
      </c>
      <c r="L13" s="67">
        <v>0</v>
      </c>
      <c r="M13" s="67">
        <v>0</v>
      </c>
      <c r="N13" s="67">
        <v>0</v>
      </c>
      <c r="O13" s="67">
        <v>0</v>
      </c>
      <c r="P13" s="67">
        <v>0</v>
      </c>
      <c r="Q13" s="67">
        <v>0</v>
      </c>
      <c r="R13" s="67">
        <v>0</v>
      </c>
      <c r="S13" s="11"/>
      <c r="AI13" s="97"/>
      <c r="AJ13" s="92"/>
    </row>
    <row r="14" spans="1:40" s="2" customFormat="1" ht="12" customHeight="1">
      <c r="A14" s="7"/>
      <c r="B14" s="15"/>
      <c r="C14" s="11"/>
      <c r="D14" s="11"/>
      <c r="E14" s="11"/>
      <c r="F14" s="68"/>
      <c r="G14" s="68"/>
      <c r="H14" s="68"/>
      <c r="I14" s="68"/>
      <c r="J14" s="68"/>
      <c r="K14" s="68"/>
      <c r="L14" s="68"/>
      <c r="M14" s="68"/>
      <c r="N14" s="68"/>
      <c r="O14" s="68"/>
      <c r="P14" s="68"/>
      <c r="Q14" s="68"/>
      <c r="R14" s="68"/>
      <c r="S14" s="11"/>
      <c r="AI14" s="97"/>
      <c r="AJ14" s="92"/>
    </row>
    <row r="15" spans="1:40" s="2" customFormat="1" ht="12" customHeight="1">
      <c r="A15" s="10" t="s">
        <v>8</v>
      </c>
      <c r="B15" s="10" t="s">
        <v>8</v>
      </c>
      <c r="C15" s="11"/>
      <c r="D15" s="11"/>
      <c r="E15" s="11"/>
      <c r="F15" s="13"/>
      <c r="G15" s="13"/>
      <c r="H15" s="13"/>
      <c r="I15" s="13"/>
      <c r="J15" s="13"/>
      <c r="K15" s="13"/>
      <c r="L15" s="13"/>
      <c r="M15" s="13"/>
      <c r="N15" s="13"/>
      <c r="O15" s="13"/>
      <c r="P15" s="13"/>
      <c r="Q15" s="13"/>
      <c r="R15" s="13"/>
      <c r="S15" s="11"/>
      <c r="AI15" s="97"/>
      <c r="AJ15" s="92"/>
    </row>
    <row r="16" spans="1:40" s="2" customFormat="1" ht="12" customHeight="1">
      <c r="A16" s="27" t="s">
        <v>64</v>
      </c>
      <c r="B16" s="27" t="s">
        <v>39</v>
      </c>
      <c r="C16" s="11">
        <v>19.38</v>
      </c>
      <c r="D16" s="11">
        <v>19.38</v>
      </c>
      <c r="E16" s="11"/>
      <c r="F16" s="12">
        <v>0</v>
      </c>
      <c r="G16" s="12">
        <v>0</v>
      </c>
      <c r="H16" s="12">
        <v>0</v>
      </c>
      <c r="I16" s="12">
        <v>0</v>
      </c>
      <c r="J16" s="12">
        <v>0</v>
      </c>
      <c r="K16" s="12">
        <v>0</v>
      </c>
      <c r="L16" s="12">
        <v>0</v>
      </c>
      <c r="M16" s="12">
        <v>0</v>
      </c>
      <c r="N16" s="12">
        <v>0</v>
      </c>
      <c r="O16" s="12">
        <v>0</v>
      </c>
      <c r="P16" s="12">
        <v>0</v>
      </c>
      <c r="Q16" s="12">
        <v>0</v>
      </c>
      <c r="R16" s="12">
        <v>0</v>
      </c>
      <c r="S16" s="11"/>
      <c r="T16" s="12">
        <v>0</v>
      </c>
      <c r="U16" s="12">
        <v>0</v>
      </c>
      <c r="V16" s="12">
        <v>0</v>
      </c>
      <c r="W16" s="12">
        <v>0</v>
      </c>
      <c r="X16" s="12">
        <v>0</v>
      </c>
      <c r="Y16" s="12">
        <v>0</v>
      </c>
      <c r="Z16" s="12">
        <v>0</v>
      </c>
      <c r="AA16" s="12">
        <v>0</v>
      </c>
      <c r="AB16" s="12">
        <v>0</v>
      </c>
      <c r="AC16" s="12">
        <v>0</v>
      </c>
      <c r="AD16" s="12">
        <v>0</v>
      </c>
      <c r="AE16" s="12">
        <v>0</v>
      </c>
      <c r="AF16" s="12">
        <v>0</v>
      </c>
      <c r="AI16" s="97"/>
      <c r="AJ16" s="92"/>
    </row>
    <row r="17" spans="1:38" s="2" customFormat="1" ht="12" customHeight="1">
      <c r="A17" s="27" t="s">
        <v>76</v>
      </c>
      <c r="B17" s="27" t="s">
        <v>51</v>
      </c>
      <c r="C17" s="11"/>
      <c r="D17" s="11"/>
      <c r="E17" s="11"/>
      <c r="F17" s="12">
        <v>0</v>
      </c>
      <c r="G17" s="12">
        <v>0</v>
      </c>
      <c r="H17" s="12">
        <v>0</v>
      </c>
      <c r="I17" s="12">
        <v>0</v>
      </c>
      <c r="J17" s="12">
        <v>0</v>
      </c>
      <c r="K17" s="12">
        <v>0</v>
      </c>
      <c r="L17" s="12">
        <v>0</v>
      </c>
      <c r="M17" s="12">
        <v>0</v>
      </c>
      <c r="N17" s="12">
        <v>0</v>
      </c>
      <c r="O17" s="12">
        <v>0</v>
      </c>
      <c r="P17" s="12">
        <v>0</v>
      </c>
      <c r="Q17" s="12">
        <v>0</v>
      </c>
      <c r="R17" s="12">
        <v>0</v>
      </c>
      <c r="S17" s="11"/>
      <c r="T17" s="12"/>
      <c r="U17" s="12"/>
      <c r="V17" s="12"/>
      <c r="W17" s="12"/>
      <c r="X17" s="12"/>
      <c r="Y17" s="12"/>
      <c r="Z17" s="12"/>
      <c r="AA17" s="12"/>
      <c r="AB17" s="12"/>
      <c r="AC17" s="12"/>
      <c r="AD17" s="12"/>
      <c r="AE17" s="12"/>
      <c r="AF17" s="12">
        <v>0</v>
      </c>
      <c r="AI17" s="97"/>
      <c r="AJ17" s="92"/>
    </row>
    <row r="18" spans="1:38" s="2" customFormat="1" ht="12" customHeight="1">
      <c r="A18" s="27" t="s">
        <v>66</v>
      </c>
      <c r="B18" s="27" t="s">
        <v>390</v>
      </c>
      <c r="C18" s="11">
        <v>6.79</v>
      </c>
      <c r="D18" s="11">
        <v>6.79</v>
      </c>
      <c r="E18" s="11"/>
      <c r="F18" s="12">
        <v>0</v>
      </c>
      <c r="G18" s="12">
        <v>0</v>
      </c>
      <c r="H18" s="12">
        <v>0</v>
      </c>
      <c r="I18" s="12">
        <v>0</v>
      </c>
      <c r="J18" s="12">
        <v>0</v>
      </c>
      <c r="K18" s="12">
        <v>0</v>
      </c>
      <c r="L18" s="12">
        <v>0</v>
      </c>
      <c r="M18" s="12">
        <v>0</v>
      </c>
      <c r="N18" s="12">
        <v>0</v>
      </c>
      <c r="O18" s="12">
        <v>0</v>
      </c>
      <c r="P18" s="12">
        <v>0</v>
      </c>
      <c r="Q18" s="12">
        <v>0</v>
      </c>
      <c r="R18" s="12">
        <v>0</v>
      </c>
      <c r="S18" s="11"/>
      <c r="T18" s="12"/>
      <c r="U18" s="12"/>
      <c r="V18" s="12"/>
      <c r="W18" s="12"/>
      <c r="X18" s="12"/>
      <c r="Y18" s="12"/>
      <c r="Z18" s="12"/>
      <c r="AA18" s="12"/>
      <c r="AB18" s="12"/>
      <c r="AC18" s="12"/>
      <c r="AD18" s="12"/>
      <c r="AE18" s="12"/>
      <c r="AF18" s="12">
        <v>0</v>
      </c>
      <c r="AI18" s="97"/>
      <c r="AJ18" s="92"/>
    </row>
    <row r="19" spans="1:38" s="2" customFormat="1" ht="12" customHeight="1" thickBot="1">
      <c r="A19" s="14"/>
      <c r="B19" s="14"/>
      <c r="C19" s="11"/>
      <c r="D19" s="11"/>
      <c r="E19" s="11"/>
      <c r="F19" s="12"/>
      <c r="G19" s="12"/>
      <c r="H19" s="12"/>
      <c r="I19" s="12"/>
      <c r="J19" s="12"/>
      <c r="K19" s="12"/>
      <c r="L19" s="12"/>
      <c r="M19" s="12"/>
      <c r="N19" s="12"/>
      <c r="O19" s="12"/>
      <c r="P19" s="12"/>
      <c r="Q19" s="12"/>
      <c r="R19" s="12"/>
      <c r="S19" s="11"/>
      <c r="T19" s="20"/>
      <c r="U19" s="20"/>
      <c r="V19" s="20"/>
      <c r="W19" s="20"/>
      <c r="X19" s="20"/>
      <c r="Y19" s="20"/>
      <c r="Z19" s="20"/>
      <c r="AA19" s="20"/>
      <c r="AB19" s="20"/>
      <c r="AC19" s="20"/>
      <c r="AD19" s="20"/>
      <c r="AE19" s="20"/>
      <c r="AF19" s="20"/>
    </row>
    <row r="20" spans="1:38" s="2" customFormat="1" ht="12" customHeight="1" thickBot="1">
      <c r="A20" s="7"/>
      <c r="B20" s="15" t="s">
        <v>419</v>
      </c>
      <c r="C20" s="11"/>
      <c r="D20" s="11"/>
      <c r="E20" s="11"/>
      <c r="F20" s="67">
        <v>0</v>
      </c>
      <c r="G20" s="67">
        <v>0</v>
      </c>
      <c r="H20" s="67">
        <v>0</v>
      </c>
      <c r="I20" s="67">
        <v>0</v>
      </c>
      <c r="J20" s="67">
        <v>0</v>
      </c>
      <c r="K20" s="67">
        <v>0</v>
      </c>
      <c r="L20" s="67">
        <v>0</v>
      </c>
      <c r="M20" s="67">
        <v>0</v>
      </c>
      <c r="N20" s="67">
        <v>0</v>
      </c>
      <c r="O20" s="67">
        <v>0</v>
      </c>
      <c r="P20" s="67">
        <v>0</v>
      </c>
      <c r="Q20" s="67">
        <v>0</v>
      </c>
      <c r="R20" s="67">
        <v>0</v>
      </c>
      <c r="S20" s="11"/>
      <c r="T20" s="115">
        <v>0</v>
      </c>
      <c r="U20" s="115">
        <v>0</v>
      </c>
      <c r="V20" s="115">
        <v>0</v>
      </c>
      <c r="W20" s="115">
        <v>0</v>
      </c>
      <c r="X20" s="115">
        <v>0</v>
      </c>
      <c r="Y20" s="115">
        <v>0</v>
      </c>
      <c r="Z20" s="115">
        <v>0</v>
      </c>
      <c r="AA20" s="115">
        <v>0</v>
      </c>
      <c r="AB20" s="115">
        <v>0</v>
      </c>
      <c r="AC20" s="115">
        <v>0</v>
      </c>
      <c r="AD20" s="115">
        <v>0</v>
      </c>
      <c r="AE20" s="115">
        <v>0</v>
      </c>
      <c r="AF20" s="84">
        <v>0</v>
      </c>
    </row>
    <row r="21" spans="1:38" s="2" customFormat="1" ht="12" customHeight="1">
      <c r="A21" s="7"/>
      <c r="B21" s="15"/>
      <c r="C21" s="11"/>
      <c r="D21" s="11"/>
      <c r="E21" s="11"/>
      <c r="F21" s="68"/>
      <c r="G21" s="68"/>
      <c r="H21" s="68"/>
      <c r="I21" s="68"/>
      <c r="J21" s="68"/>
      <c r="K21" s="68"/>
      <c r="L21" s="68"/>
      <c r="M21" s="68"/>
      <c r="N21" s="68"/>
      <c r="O21" s="68"/>
      <c r="P21" s="68"/>
      <c r="Q21" s="68"/>
      <c r="R21" s="68"/>
      <c r="S21" s="11"/>
      <c r="T21" s="20"/>
      <c r="U21" s="20"/>
      <c r="V21" s="20"/>
      <c r="W21" s="20"/>
      <c r="X21" s="20"/>
      <c r="Y21" s="20"/>
      <c r="Z21" s="20"/>
      <c r="AA21" s="20"/>
      <c r="AB21" s="20"/>
      <c r="AC21" s="20"/>
      <c r="AD21" s="20"/>
      <c r="AE21" s="20"/>
      <c r="AF21" s="20"/>
    </row>
    <row r="22" spans="1:38" ht="12" customHeight="1">
      <c r="A22" s="9" t="s">
        <v>12</v>
      </c>
      <c r="B22" s="9" t="s">
        <v>12</v>
      </c>
      <c r="D22" s="11"/>
      <c r="E22" s="11"/>
    </row>
    <row r="23" spans="1:38" ht="12" customHeight="1">
      <c r="A23" s="9"/>
      <c r="B23" s="9"/>
      <c r="D23" s="11"/>
      <c r="E23" s="11"/>
    </row>
    <row r="24" spans="1:38" s="2" customFormat="1" ht="12" customHeight="1">
      <c r="A24" s="10" t="s">
        <v>15</v>
      </c>
      <c r="B24" s="10" t="s">
        <v>15</v>
      </c>
      <c r="C24" s="11"/>
      <c r="D24" s="11"/>
      <c r="E24" s="11"/>
      <c r="F24" s="13"/>
      <c r="G24" s="13"/>
      <c r="H24" s="13"/>
      <c r="I24" s="13"/>
      <c r="J24" s="13"/>
      <c r="K24" s="13"/>
      <c r="L24" s="13"/>
      <c r="M24" s="13"/>
      <c r="N24" s="13"/>
      <c r="O24" s="13"/>
      <c r="P24" s="13"/>
      <c r="Q24" s="13"/>
      <c r="R24" s="13"/>
      <c r="S24" s="11"/>
      <c r="T24" s="20"/>
      <c r="U24" s="20"/>
      <c r="V24" s="20"/>
      <c r="W24" s="20"/>
      <c r="X24" s="20"/>
      <c r="Y24" s="20"/>
      <c r="Z24" s="20"/>
      <c r="AA24" s="20"/>
      <c r="AB24" s="20"/>
      <c r="AC24" s="20"/>
      <c r="AD24" s="20"/>
      <c r="AE24" s="20"/>
      <c r="AF24" s="20"/>
    </row>
    <row r="25" spans="1:38" s="2" customFormat="1" ht="12" customHeight="1">
      <c r="A25" s="27" t="s">
        <v>276</v>
      </c>
      <c r="B25" s="27" t="s">
        <v>277</v>
      </c>
      <c r="C25" s="11">
        <v>44.660000000000004</v>
      </c>
      <c r="D25" s="11">
        <v>46.89</v>
      </c>
      <c r="E25" s="11"/>
      <c r="F25" s="12">
        <v>401.94</v>
      </c>
      <c r="G25" s="12">
        <v>401.94</v>
      </c>
      <c r="H25" s="12">
        <v>383.44</v>
      </c>
      <c r="I25" s="12">
        <v>357.28</v>
      </c>
      <c r="J25" s="12">
        <v>357.28</v>
      </c>
      <c r="K25" s="12">
        <v>357.28</v>
      </c>
      <c r="L25" s="12">
        <v>357.28</v>
      </c>
      <c r="M25" s="12">
        <v>281.33999999999997</v>
      </c>
      <c r="N25" s="12">
        <v>281.33999999999997</v>
      </c>
      <c r="O25" s="12">
        <v>246.17</v>
      </c>
      <c r="P25" s="12">
        <v>234.45</v>
      </c>
      <c r="Q25" s="12">
        <v>187.56</v>
      </c>
      <c r="R25" s="12">
        <v>3847.2999999999997</v>
      </c>
      <c r="S25" s="11"/>
      <c r="T25" s="12">
        <v>9</v>
      </c>
      <c r="U25" s="12">
        <v>9</v>
      </c>
      <c r="V25" s="12">
        <v>8.5857590685176888</v>
      </c>
      <c r="W25" s="12">
        <v>7.9999999999999991</v>
      </c>
      <c r="X25" s="12">
        <v>7.9999999999999991</v>
      </c>
      <c r="Y25" s="12">
        <v>7.9999999999999991</v>
      </c>
      <c r="Z25" s="12">
        <v>7.9999999999999991</v>
      </c>
      <c r="AA25" s="12">
        <v>5.9999999999999991</v>
      </c>
      <c r="AB25" s="12">
        <v>5.9999999999999991</v>
      </c>
      <c r="AC25" s="12">
        <v>5.249946683727873</v>
      </c>
      <c r="AD25" s="12">
        <v>5</v>
      </c>
      <c r="AE25" s="12">
        <v>4</v>
      </c>
      <c r="AF25" s="12">
        <v>7.0696421460204633</v>
      </c>
      <c r="AG25" s="97"/>
      <c r="AH25" s="98"/>
      <c r="AK25" s="2">
        <v>1</v>
      </c>
      <c r="AL25" s="100">
        <v>7.0696421460204633</v>
      </c>
    </row>
    <row r="26" spans="1:38" s="2" customFormat="1" ht="12" customHeight="1">
      <c r="A26" s="27" t="s">
        <v>278</v>
      </c>
      <c r="B26" s="27" t="s">
        <v>279</v>
      </c>
      <c r="C26" s="11">
        <v>53.878</v>
      </c>
      <c r="D26" s="11">
        <v>56.56</v>
      </c>
      <c r="E26" s="11"/>
      <c r="F26" s="12">
        <v>15421.59</v>
      </c>
      <c r="G26" s="12">
        <v>15442.550000000001</v>
      </c>
      <c r="H26" s="12">
        <v>15429.04</v>
      </c>
      <c r="I26" s="12">
        <v>15337.31</v>
      </c>
      <c r="J26" s="12">
        <v>15309.36</v>
      </c>
      <c r="K26" s="12">
        <v>15323.880000000001</v>
      </c>
      <c r="L26" s="12">
        <v>15304.68</v>
      </c>
      <c r="M26" s="12">
        <v>16071.48</v>
      </c>
      <c r="N26" s="12">
        <v>15989.57</v>
      </c>
      <c r="O26" s="12">
        <v>16017.85</v>
      </c>
      <c r="P26" s="12">
        <v>15987.98</v>
      </c>
      <c r="Q26" s="12">
        <v>15846.68</v>
      </c>
      <c r="R26" s="12">
        <v>187481.97</v>
      </c>
      <c r="S26" s="11"/>
      <c r="T26" s="12">
        <v>286.23167155425222</v>
      </c>
      <c r="U26" s="12">
        <v>286.62069861539032</v>
      </c>
      <c r="V26" s="12">
        <v>286.36994691710902</v>
      </c>
      <c r="W26" s="12">
        <v>284.66739671108803</v>
      </c>
      <c r="X26" s="12">
        <v>284.14863209473253</v>
      </c>
      <c r="Y26" s="12">
        <v>284.41812984891794</v>
      </c>
      <c r="Z26" s="12">
        <v>284.0617691822265</v>
      </c>
      <c r="AA26" s="12">
        <v>284.14922206506361</v>
      </c>
      <c r="AB26" s="12">
        <v>282.70102545968882</v>
      </c>
      <c r="AC26" s="12">
        <v>283.20102545968882</v>
      </c>
      <c r="AD26" s="12">
        <v>282.67291371994338</v>
      </c>
      <c r="AE26" s="12">
        <v>280.17468175388967</v>
      </c>
      <c r="AF26" s="12">
        <v>284.11809278183256</v>
      </c>
      <c r="AG26" s="97"/>
      <c r="AH26" s="98"/>
      <c r="AK26" s="2">
        <v>1</v>
      </c>
      <c r="AL26" s="100">
        <v>284.11809278183256</v>
      </c>
    </row>
    <row r="27" spans="1:38" s="2" customFormat="1" ht="12" customHeight="1">
      <c r="A27" s="27" t="s">
        <v>280</v>
      </c>
      <c r="B27" s="27" t="s">
        <v>281</v>
      </c>
      <c r="C27" s="11">
        <v>96.459000000000003</v>
      </c>
      <c r="D27" s="11">
        <v>101.27</v>
      </c>
      <c r="E27" s="11"/>
      <c r="F27" s="12">
        <v>1060.95</v>
      </c>
      <c r="G27" s="12">
        <v>1060.95</v>
      </c>
      <c r="H27" s="12">
        <v>1060.95</v>
      </c>
      <c r="I27" s="12">
        <v>1157.4000000000001</v>
      </c>
      <c r="J27" s="12">
        <v>1157.4000000000001</v>
      </c>
      <c r="K27" s="12">
        <v>1109.18</v>
      </c>
      <c r="L27" s="12">
        <v>1157.4000000000001</v>
      </c>
      <c r="M27" s="12">
        <v>1215.24</v>
      </c>
      <c r="N27" s="12">
        <v>1215.24</v>
      </c>
      <c r="O27" s="12">
        <v>1215.24</v>
      </c>
      <c r="P27" s="12">
        <v>1215.24</v>
      </c>
      <c r="Q27" s="12">
        <v>1126.6300000000001</v>
      </c>
      <c r="R27" s="12">
        <v>13751.82</v>
      </c>
      <c r="S27" s="11"/>
      <c r="T27" s="12">
        <v>10.998973657201505</v>
      </c>
      <c r="U27" s="12">
        <v>10.998973657201505</v>
      </c>
      <c r="V27" s="12">
        <v>10.998973657201505</v>
      </c>
      <c r="W27" s="12">
        <v>11.998880353310733</v>
      </c>
      <c r="X27" s="12">
        <v>11.998880353310733</v>
      </c>
      <c r="Y27" s="12">
        <v>11.498978840750993</v>
      </c>
      <c r="Z27" s="12">
        <v>11.998880353310733</v>
      </c>
      <c r="AA27" s="12">
        <v>12</v>
      </c>
      <c r="AB27" s="12">
        <v>12</v>
      </c>
      <c r="AC27" s="12">
        <v>12</v>
      </c>
      <c r="AD27" s="12">
        <v>12</v>
      </c>
      <c r="AE27" s="12">
        <v>11.125012343240844</v>
      </c>
      <c r="AF27" s="12">
        <v>11.634796101294048</v>
      </c>
      <c r="AG27" s="97"/>
      <c r="AH27" s="98"/>
      <c r="AK27" s="2">
        <v>1</v>
      </c>
      <c r="AL27" s="100">
        <v>11.634796101294048</v>
      </c>
    </row>
    <row r="28" spans="1:38" s="2" customFormat="1" ht="12" customHeight="1">
      <c r="A28" s="27" t="s">
        <v>301</v>
      </c>
      <c r="B28" s="27" t="s">
        <v>302</v>
      </c>
      <c r="C28" s="11">
        <v>21.318000000000001</v>
      </c>
      <c r="D28" s="11">
        <v>22.38</v>
      </c>
      <c r="E28" s="11"/>
      <c r="F28" s="12">
        <v>2770.19</v>
      </c>
      <c r="G28" s="12">
        <v>2764.86</v>
      </c>
      <c r="H28" s="12">
        <v>2716.95</v>
      </c>
      <c r="I28" s="12">
        <v>2754.21</v>
      </c>
      <c r="J28" s="12">
        <v>2716.92</v>
      </c>
      <c r="K28" s="12">
        <v>2716.92</v>
      </c>
      <c r="L28" s="12">
        <v>2652.9900000000002</v>
      </c>
      <c r="M28" s="12">
        <v>2784.6</v>
      </c>
      <c r="N28" s="12">
        <v>2802.46</v>
      </c>
      <c r="O28" s="12">
        <v>2830.45</v>
      </c>
      <c r="P28" s="12">
        <v>2774.5</v>
      </c>
      <c r="Q28" s="12">
        <v>2740.91</v>
      </c>
      <c r="R28" s="12">
        <v>33025.96</v>
      </c>
      <c r="S28" s="11"/>
      <c r="T28" s="12">
        <v>129.94605497701471</v>
      </c>
      <c r="U28" s="12">
        <v>129.69603152265691</v>
      </c>
      <c r="V28" s="12">
        <v>127.44863495637487</v>
      </c>
      <c r="W28" s="12">
        <v>129.19645370109765</v>
      </c>
      <c r="X28" s="12">
        <v>127.44722769490571</v>
      </c>
      <c r="Y28" s="12">
        <v>127.44722769490571</v>
      </c>
      <c r="Z28" s="12">
        <v>124.44835350408106</v>
      </c>
      <c r="AA28" s="12">
        <v>124.42359249329759</v>
      </c>
      <c r="AB28" s="12">
        <v>125.22162645218947</v>
      </c>
      <c r="AC28" s="12">
        <v>126.47229669347631</v>
      </c>
      <c r="AD28" s="12">
        <v>123.97229669347632</v>
      </c>
      <c r="AE28" s="12">
        <v>122.47140303842717</v>
      </c>
      <c r="AF28" s="12">
        <v>126.5159332851586</v>
      </c>
      <c r="AG28" s="97"/>
      <c r="AI28" s="2">
        <v>1</v>
      </c>
      <c r="AJ28" s="100">
        <v>126.5159332851586</v>
      </c>
    </row>
    <row r="29" spans="1:38" s="2" customFormat="1" ht="12" customHeight="1">
      <c r="A29" s="27" t="s">
        <v>341</v>
      </c>
      <c r="B29" s="27" t="s">
        <v>191</v>
      </c>
      <c r="C29" s="11">
        <v>43.945000000000007</v>
      </c>
      <c r="D29" s="11">
        <v>43.94</v>
      </c>
      <c r="E29" s="11"/>
      <c r="F29" s="12">
        <v>0</v>
      </c>
      <c r="G29" s="12">
        <v>0</v>
      </c>
      <c r="H29" s="12">
        <v>0</v>
      </c>
      <c r="I29" s="12">
        <v>0</v>
      </c>
      <c r="J29" s="12">
        <v>0</v>
      </c>
      <c r="K29" s="12">
        <v>0</v>
      </c>
      <c r="L29" s="12">
        <v>0</v>
      </c>
      <c r="M29" s="12">
        <v>0</v>
      </c>
      <c r="N29" s="12">
        <v>0</v>
      </c>
      <c r="O29" s="12">
        <v>0</v>
      </c>
      <c r="P29" s="12">
        <v>0</v>
      </c>
      <c r="Q29" s="12">
        <v>0</v>
      </c>
      <c r="R29" s="12">
        <v>0</v>
      </c>
      <c r="S29" s="11"/>
      <c r="T29" s="20"/>
      <c r="U29" s="20"/>
      <c r="V29" s="20"/>
      <c r="W29" s="20"/>
      <c r="X29" s="20"/>
      <c r="Y29" s="20"/>
      <c r="Z29" s="20"/>
      <c r="AA29" s="20"/>
      <c r="AB29" s="20"/>
      <c r="AC29" s="20"/>
      <c r="AD29" s="20"/>
      <c r="AE29" s="20"/>
      <c r="AF29" s="20"/>
      <c r="AG29" s="97"/>
      <c r="AH29" s="98"/>
    </row>
    <row r="30" spans="1:38" s="2" customFormat="1" ht="12" customHeight="1">
      <c r="A30" s="27" t="s">
        <v>364</v>
      </c>
      <c r="B30" s="27" t="s">
        <v>365</v>
      </c>
      <c r="C30" s="11">
        <v>21.85</v>
      </c>
      <c r="D30" s="11">
        <v>22.99</v>
      </c>
      <c r="E30" s="11"/>
      <c r="F30" s="12">
        <v>22.99</v>
      </c>
      <c r="G30" s="12">
        <v>22.99</v>
      </c>
      <c r="H30" s="12">
        <v>0</v>
      </c>
      <c r="I30" s="96">
        <v>0</v>
      </c>
      <c r="J30" s="12">
        <v>0</v>
      </c>
      <c r="K30" s="12">
        <v>49.82</v>
      </c>
      <c r="L30" s="12">
        <v>0</v>
      </c>
      <c r="M30" s="12">
        <v>0</v>
      </c>
      <c r="N30" s="12">
        <v>0</v>
      </c>
      <c r="O30" s="12">
        <v>0</v>
      </c>
      <c r="P30" s="12">
        <v>0</v>
      </c>
      <c r="Q30" s="12">
        <v>0</v>
      </c>
      <c r="R30" s="12">
        <v>95.8</v>
      </c>
      <c r="S30" s="11"/>
      <c r="T30" s="20"/>
      <c r="U30" s="20"/>
      <c r="V30" s="20"/>
      <c r="W30" s="20"/>
      <c r="X30" s="20"/>
      <c r="Y30" s="20"/>
      <c r="Z30" s="20"/>
      <c r="AA30" s="20"/>
      <c r="AB30" s="20"/>
      <c r="AC30" s="20"/>
      <c r="AD30" s="20"/>
      <c r="AE30" s="20"/>
      <c r="AF30" s="20"/>
      <c r="AG30" s="97"/>
      <c r="AH30" s="98"/>
    </row>
    <row r="31" spans="1:38" s="2" customFormat="1" ht="12" customHeight="1">
      <c r="A31" s="27" t="s">
        <v>362</v>
      </c>
      <c r="B31" s="27" t="s">
        <v>363</v>
      </c>
      <c r="C31" s="11">
        <v>28.34</v>
      </c>
      <c r="D31" s="11">
        <v>30.07</v>
      </c>
      <c r="E31" s="11"/>
      <c r="F31" s="12">
        <v>0</v>
      </c>
      <c r="G31" s="12">
        <v>0</v>
      </c>
      <c r="H31" s="12">
        <v>0</v>
      </c>
      <c r="I31" s="96">
        <v>0</v>
      </c>
      <c r="J31" s="12">
        <v>0</v>
      </c>
      <c r="K31" s="12">
        <v>0</v>
      </c>
      <c r="L31" s="12">
        <v>0</v>
      </c>
      <c r="M31" s="12">
        <v>0</v>
      </c>
      <c r="N31" s="12">
        <v>0</v>
      </c>
      <c r="O31" s="12">
        <v>30.07</v>
      </c>
      <c r="P31" s="12">
        <v>0</v>
      </c>
      <c r="Q31" s="12">
        <v>0</v>
      </c>
      <c r="R31" s="12">
        <v>30.07</v>
      </c>
      <c r="S31" s="11"/>
      <c r="T31" s="20"/>
      <c r="U31" s="20"/>
      <c r="V31" s="20"/>
      <c r="W31" s="20"/>
      <c r="X31" s="20"/>
      <c r="Y31" s="20"/>
      <c r="Z31" s="20"/>
      <c r="AA31" s="20"/>
      <c r="AB31" s="20"/>
      <c r="AC31" s="20"/>
      <c r="AD31" s="20"/>
      <c r="AE31" s="20"/>
      <c r="AF31" s="20"/>
      <c r="AG31" s="97"/>
      <c r="AH31" s="98"/>
    </row>
    <row r="32" spans="1:38" s="2" customFormat="1" ht="12" customHeight="1">
      <c r="A32" s="27" t="s">
        <v>449</v>
      </c>
      <c r="B32" s="27" t="s">
        <v>450</v>
      </c>
      <c r="C32" s="11">
        <v>15.807</v>
      </c>
      <c r="D32" s="11">
        <v>16.59</v>
      </c>
      <c r="E32" s="11"/>
      <c r="F32" s="12">
        <v>0</v>
      </c>
      <c r="G32" s="12">
        <v>0</v>
      </c>
      <c r="H32" s="12">
        <v>15.8</v>
      </c>
      <c r="I32" s="12">
        <v>15.8</v>
      </c>
      <c r="J32" s="12">
        <v>0</v>
      </c>
      <c r="K32" s="12">
        <v>0</v>
      </c>
      <c r="L32" s="12">
        <v>0</v>
      </c>
      <c r="M32" s="12">
        <v>0</v>
      </c>
      <c r="N32" s="12">
        <v>16.59</v>
      </c>
      <c r="O32" s="12">
        <v>49.77</v>
      </c>
      <c r="P32" s="12">
        <v>0</v>
      </c>
      <c r="Q32" s="12">
        <v>16.59</v>
      </c>
      <c r="R32" s="12">
        <v>114.55000000000001</v>
      </c>
      <c r="S32" s="11"/>
      <c r="T32" s="20"/>
      <c r="U32" s="20"/>
      <c r="V32" s="20"/>
      <c r="W32" s="20"/>
      <c r="X32" s="20"/>
      <c r="Y32" s="20"/>
      <c r="Z32" s="20"/>
      <c r="AA32" s="20"/>
      <c r="AB32" s="20"/>
      <c r="AC32" s="20"/>
      <c r="AD32" s="20"/>
      <c r="AE32" s="20"/>
      <c r="AF32" s="20"/>
      <c r="AG32" s="97"/>
      <c r="AH32" s="98"/>
    </row>
    <row r="33" spans="1:40" s="2" customFormat="1" ht="12" customHeight="1">
      <c r="A33" s="27" t="s">
        <v>451</v>
      </c>
      <c r="B33" s="27" t="s">
        <v>452</v>
      </c>
      <c r="C33" s="11">
        <v>25.608000000000004</v>
      </c>
      <c r="D33" s="11">
        <v>26.88</v>
      </c>
      <c r="E33" s="11"/>
      <c r="F33" s="12">
        <v>0</v>
      </c>
      <c r="G33" s="12">
        <v>0</v>
      </c>
      <c r="H33" s="12">
        <v>51.2</v>
      </c>
      <c r="I33" s="12">
        <v>0</v>
      </c>
      <c r="J33" s="12">
        <v>0</v>
      </c>
      <c r="K33" s="12">
        <v>0</v>
      </c>
      <c r="L33" s="12">
        <v>0</v>
      </c>
      <c r="M33" s="12">
        <v>0</v>
      </c>
      <c r="N33" s="12">
        <v>0</v>
      </c>
      <c r="O33" s="12">
        <v>0</v>
      </c>
      <c r="P33" s="12">
        <v>0</v>
      </c>
      <c r="Q33" s="12">
        <v>0</v>
      </c>
      <c r="R33" s="12">
        <v>51.2</v>
      </c>
      <c r="S33" s="11"/>
      <c r="T33" s="20"/>
      <c r="U33" s="20"/>
      <c r="V33" s="20"/>
      <c r="W33" s="20"/>
      <c r="X33" s="20"/>
      <c r="Y33" s="20"/>
      <c r="Z33" s="20"/>
      <c r="AA33" s="20"/>
      <c r="AB33" s="20"/>
      <c r="AC33" s="20"/>
      <c r="AD33" s="20"/>
      <c r="AE33" s="20"/>
      <c r="AF33" s="20"/>
      <c r="AG33" s="97"/>
      <c r="AH33" s="98"/>
    </row>
    <row r="34" spans="1:40" s="2" customFormat="1" ht="12" customHeight="1">
      <c r="A34" s="27" t="s">
        <v>455</v>
      </c>
      <c r="B34" s="27" t="s">
        <v>456</v>
      </c>
      <c r="C34" s="11">
        <v>30.877000000000002</v>
      </c>
      <c r="D34" s="11">
        <v>32.409999999999997</v>
      </c>
      <c r="E34" s="11"/>
      <c r="F34" s="12">
        <v>0</v>
      </c>
      <c r="G34" s="12">
        <v>0</v>
      </c>
      <c r="H34" s="12">
        <v>30.87</v>
      </c>
      <c r="I34" s="12">
        <v>0</v>
      </c>
      <c r="J34" s="12">
        <v>0</v>
      </c>
      <c r="K34" s="12">
        <v>0</v>
      </c>
      <c r="L34" s="12">
        <v>0</v>
      </c>
      <c r="M34" s="12">
        <v>30.87</v>
      </c>
      <c r="N34" s="12">
        <v>0</v>
      </c>
      <c r="O34" s="12">
        <v>0</v>
      </c>
      <c r="P34" s="12">
        <v>0</v>
      </c>
      <c r="Q34" s="12">
        <v>0</v>
      </c>
      <c r="R34" s="12">
        <v>61.74</v>
      </c>
      <c r="S34" s="11"/>
      <c r="T34" s="20"/>
      <c r="U34" s="20"/>
      <c r="V34" s="20"/>
      <c r="W34" s="20"/>
      <c r="X34" s="20"/>
      <c r="Y34" s="20"/>
      <c r="Z34" s="20"/>
      <c r="AA34" s="20"/>
      <c r="AB34" s="20"/>
      <c r="AC34" s="20"/>
      <c r="AD34" s="20"/>
      <c r="AE34" s="20"/>
      <c r="AF34" s="20"/>
      <c r="AG34" s="97"/>
      <c r="AH34" s="98"/>
    </row>
    <row r="35" spans="1:40" s="2" customFormat="1" ht="12" customHeight="1">
      <c r="A35" s="27" t="s">
        <v>453</v>
      </c>
      <c r="B35" s="27" t="s">
        <v>454</v>
      </c>
      <c r="C35" s="11">
        <v>42.13</v>
      </c>
      <c r="D35" s="11">
        <v>44.24</v>
      </c>
      <c r="E35" s="11"/>
      <c r="F35" s="12">
        <v>0</v>
      </c>
      <c r="G35" s="12">
        <v>0</v>
      </c>
      <c r="H35" s="12">
        <v>0</v>
      </c>
      <c r="I35" s="12">
        <v>84.26</v>
      </c>
      <c r="J35" s="12">
        <v>84.26</v>
      </c>
      <c r="K35" s="12">
        <v>42.13</v>
      </c>
      <c r="L35" s="12">
        <v>0</v>
      </c>
      <c r="M35" s="12">
        <v>0</v>
      </c>
      <c r="N35" s="12">
        <v>44.24</v>
      </c>
      <c r="O35" s="12">
        <v>0</v>
      </c>
      <c r="P35" s="12">
        <v>0</v>
      </c>
      <c r="Q35" s="12">
        <v>44.24</v>
      </c>
      <c r="R35" s="12">
        <v>299.13</v>
      </c>
      <c r="S35" s="11"/>
      <c r="T35" s="20"/>
      <c r="U35" s="20"/>
      <c r="V35" s="20"/>
      <c r="W35" s="20"/>
      <c r="X35" s="20"/>
      <c r="Y35" s="20"/>
      <c r="Z35" s="20"/>
      <c r="AA35" s="20"/>
      <c r="AB35" s="20"/>
      <c r="AC35" s="20"/>
      <c r="AD35" s="20"/>
      <c r="AE35" s="20"/>
      <c r="AF35" s="20"/>
      <c r="AG35" s="97"/>
      <c r="AH35" s="98"/>
    </row>
    <row r="36" spans="1:40" s="2" customFormat="1" ht="12" customHeight="1">
      <c r="A36" s="27" t="s">
        <v>463</v>
      </c>
      <c r="B36" s="27" t="s">
        <v>464</v>
      </c>
      <c r="C36" s="11">
        <v>3.234</v>
      </c>
      <c r="D36" s="11">
        <v>3.39</v>
      </c>
      <c r="E36" s="11"/>
      <c r="F36" s="12">
        <v>124.03</v>
      </c>
      <c r="G36" s="12">
        <v>16.149999999999999</v>
      </c>
      <c r="H36" s="12">
        <v>71.06</v>
      </c>
      <c r="I36" s="12">
        <v>6.46</v>
      </c>
      <c r="J36" s="12">
        <v>12.92</v>
      </c>
      <c r="K36" s="12">
        <v>12.92</v>
      </c>
      <c r="L36" s="12">
        <v>6.46</v>
      </c>
      <c r="M36" s="12">
        <v>22.61</v>
      </c>
      <c r="N36" s="12">
        <v>10.17</v>
      </c>
      <c r="O36" s="12">
        <v>10.17</v>
      </c>
      <c r="P36" s="12">
        <v>50.85</v>
      </c>
      <c r="Q36" s="12">
        <v>74.58</v>
      </c>
      <c r="R36" s="12">
        <v>418.38000000000005</v>
      </c>
      <c r="S36" s="11"/>
      <c r="T36" s="20"/>
      <c r="U36" s="20"/>
      <c r="V36" s="20"/>
      <c r="W36" s="20"/>
      <c r="X36" s="20"/>
      <c r="Y36" s="20"/>
      <c r="Z36" s="20"/>
      <c r="AA36" s="20"/>
      <c r="AB36" s="20"/>
      <c r="AC36" s="20"/>
      <c r="AD36" s="20"/>
      <c r="AE36" s="20"/>
      <c r="AF36" s="20"/>
      <c r="AG36" s="97"/>
      <c r="AH36" s="98"/>
    </row>
    <row r="37" spans="1:40" s="2" customFormat="1" ht="12" customHeight="1">
      <c r="A37" s="27" t="s">
        <v>118</v>
      </c>
      <c r="B37" s="27" t="s">
        <v>179</v>
      </c>
      <c r="C37" s="11">
        <v>14.37</v>
      </c>
      <c r="D37" s="11">
        <v>14.37</v>
      </c>
      <c r="E37" s="11"/>
      <c r="F37" s="12">
        <v>0</v>
      </c>
      <c r="G37" s="12">
        <v>0</v>
      </c>
      <c r="H37" s="12">
        <v>0</v>
      </c>
      <c r="I37" s="12">
        <v>0</v>
      </c>
      <c r="J37" s="12">
        <v>0</v>
      </c>
      <c r="K37" s="12">
        <v>0</v>
      </c>
      <c r="L37" s="12">
        <v>0</v>
      </c>
      <c r="M37" s="12">
        <v>0</v>
      </c>
      <c r="N37" s="12">
        <v>0</v>
      </c>
      <c r="O37" s="12">
        <v>0</v>
      </c>
      <c r="P37" s="12">
        <v>0</v>
      </c>
      <c r="Q37" s="12">
        <v>0</v>
      </c>
      <c r="R37" s="12">
        <v>0</v>
      </c>
      <c r="S37" s="11"/>
      <c r="T37" s="20"/>
      <c r="U37" s="20"/>
      <c r="V37" s="20"/>
      <c r="W37" s="20"/>
      <c r="X37" s="20"/>
      <c r="Y37" s="20"/>
      <c r="Z37" s="20"/>
      <c r="AA37" s="20"/>
      <c r="AB37" s="20"/>
      <c r="AC37" s="20"/>
      <c r="AD37" s="20"/>
      <c r="AE37" s="20"/>
      <c r="AF37" s="20"/>
      <c r="AG37" s="97"/>
      <c r="AH37" s="98"/>
    </row>
    <row r="38" spans="1:40" s="2" customFormat="1" ht="12" customHeight="1">
      <c r="A38" s="27" t="s">
        <v>120</v>
      </c>
      <c r="B38" s="27" t="s">
        <v>181</v>
      </c>
      <c r="C38" s="11">
        <v>28.07</v>
      </c>
      <c r="D38" s="11">
        <v>28.07</v>
      </c>
      <c r="E38" s="11"/>
      <c r="F38" s="12">
        <v>0</v>
      </c>
      <c r="G38" s="12">
        <v>0</v>
      </c>
      <c r="H38" s="12">
        <v>0</v>
      </c>
      <c r="I38" s="12">
        <v>0</v>
      </c>
      <c r="J38" s="12">
        <v>0</v>
      </c>
      <c r="K38" s="12">
        <v>0</v>
      </c>
      <c r="L38" s="12">
        <v>0</v>
      </c>
      <c r="M38" s="12">
        <v>0</v>
      </c>
      <c r="N38" s="12">
        <v>0</v>
      </c>
      <c r="O38" s="12">
        <v>0</v>
      </c>
      <c r="P38" s="12">
        <v>0</v>
      </c>
      <c r="Q38" s="12">
        <v>0</v>
      </c>
      <c r="R38" s="12">
        <v>0</v>
      </c>
      <c r="S38" s="11"/>
      <c r="T38" s="20"/>
      <c r="U38" s="20"/>
      <c r="V38" s="20"/>
      <c r="W38" s="20"/>
      <c r="X38" s="20"/>
      <c r="Y38" s="20"/>
      <c r="Z38" s="20"/>
      <c r="AA38" s="20"/>
      <c r="AB38" s="20"/>
      <c r="AC38" s="20"/>
      <c r="AD38" s="20"/>
      <c r="AE38" s="20"/>
      <c r="AF38" s="20"/>
      <c r="AG38" s="97"/>
      <c r="AH38" s="98"/>
    </row>
    <row r="39" spans="1:40" s="2" customFormat="1" ht="12" customHeight="1">
      <c r="A39" s="27" t="s">
        <v>121</v>
      </c>
      <c r="B39" s="27" t="s">
        <v>182</v>
      </c>
      <c r="C39" s="11">
        <v>38.299999999999997</v>
      </c>
      <c r="D39" s="11">
        <v>38.299999999999997</v>
      </c>
      <c r="E39" s="11"/>
      <c r="F39" s="12">
        <v>0</v>
      </c>
      <c r="G39" s="12">
        <v>0</v>
      </c>
      <c r="H39" s="12">
        <v>0</v>
      </c>
      <c r="I39" s="12">
        <v>0</v>
      </c>
      <c r="J39" s="12">
        <v>0</v>
      </c>
      <c r="K39" s="12">
        <v>0</v>
      </c>
      <c r="L39" s="12">
        <v>0</v>
      </c>
      <c r="M39" s="12">
        <v>0</v>
      </c>
      <c r="N39" s="12">
        <v>0</v>
      </c>
      <c r="O39" s="12">
        <v>0</v>
      </c>
      <c r="P39" s="12">
        <v>0</v>
      </c>
      <c r="Q39" s="12">
        <v>0</v>
      </c>
      <c r="R39" s="12">
        <v>0</v>
      </c>
      <c r="S39" s="11"/>
      <c r="T39" s="20"/>
      <c r="U39" s="20"/>
      <c r="V39" s="20"/>
      <c r="W39" s="20"/>
      <c r="X39" s="20"/>
      <c r="Y39" s="20"/>
      <c r="Z39" s="20"/>
      <c r="AA39" s="20"/>
      <c r="AB39" s="20"/>
      <c r="AC39" s="20"/>
      <c r="AD39" s="20"/>
      <c r="AE39" s="20"/>
      <c r="AF39" s="20"/>
      <c r="AG39" s="97"/>
      <c r="AH39" s="98"/>
    </row>
    <row r="40" spans="1:40" s="2" customFormat="1" ht="12" customHeight="1">
      <c r="A40" s="27" t="s">
        <v>122</v>
      </c>
      <c r="B40" s="27" t="s">
        <v>183</v>
      </c>
      <c r="C40" s="11">
        <v>9.84</v>
      </c>
      <c r="D40" s="11">
        <v>10.332000000000001</v>
      </c>
      <c r="E40" s="11"/>
      <c r="F40" s="12">
        <v>36.32</v>
      </c>
      <c r="G40" s="12">
        <v>118.04</v>
      </c>
      <c r="H40" s="12">
        <v>36.32</v>
      </c>
      <c r="I40" s="12">
        <v>45.4</v>
      </c>
      <c r="J40" s="12">
        <v>161.16</v>
      </c>
      <c r="K40" s="12">
        <v>157.44</v>
      </c>
      <c r="L40" s="12">
        <v>293.22000000000003</v>
      </c>
      <c r="M40" s="12">
        <v>19.68</v>
      </c>
      <c r="N40" s="12">
        <v>68.88</v>
      </c>
      <c r="O40" s="12">
        <v>59.04</v>
      </c>
      <c r="P40" s="12">
        <v>0</v>
      </c>
      <c r="Q40" s="12">
        <v>11.36</v>
      </c>
      <c r="R40" s="12">
        <v>1006.86</v>
      </c>
      <c r="S40" s="11"/>
      <c r="T40" s="20"/>
      <c r="U40" s="20"/>
      <c r="V40" s="20"/>
      <c r="W40" s="20"/>
      <c r="X40" s="20"/>
      <c r="Y40" s="20"/>
      <c r="Z40" s="20"/>
      <c r="AA40" s="20"/>
      <c r="AB40" s="20"/>
      <c r="AC40" s="20"/>
      <c r="AD40" s="20"/>
      <c r="AE40" s="20"/>
      <c r="AF40" s="20"/>
      <c r="AG40" s="97"/>
      <c r="AH40" s="98"/>
      <c r="AM40" s="97"/>
      <c r="AN40" s="92"/>
    </row>
    <row r="41" spans="1:40" s="2" customFormat="1" ht="12" customHeight="1">
      <c r="A41" s="27" t="s">
        <v>445</v>
      </c>
      <c r="B41" s="27" t="s">
        <v>446</v>
      </c>
      <c r="C41" s="11">
        <v>10.824</v>
      </c>
      <c r="D41" s="11">
        <v>11.36</v>
      </c>
      <c r="E41" s="11"/>
      <c r="F41" s="12">
        <v>1444.47</v>
      </c>
      <c r="G41" s="12">
        <v>605.91999999999996</v>
      </c>
      <c r="H41" s="12">
        <v>1146.92</v>
      </c>
      <c r="I41" s="12">
        <v>569.1</v>
      </c>
      <c r="J41" s="12">
        <v>952.16</v>
      </c>
      <c r="K41" s="12">
        <v>595.1</v>
      </c>
      <c r="L41" s="12">
        <v>849.37</v>
      </c>
      <c r="M41" s="12">
        <v>568.04999999999995</v>
      </c>
      <c r="N41" s="12">
        <v>442.5</v>
      </c>
      <c r="O41" s="12">
        <v>795.2</v>
      </c>
      <c r="P41" s="12">
        <v>920.16</v>
      </c>
      <c r="Q41" s="12">
        <v>1278</v>
      </c>
      <c r="R41" s="12">
        <v>10166.950000000001</v>
      </c>
      <c r="S41" s="11"/>
      <c r="T41" s="20"/>
      <c r="U41" s="20"/>
      <c r="V41" s="20"/>
      <c r="W41" s="20"/>
      <c r="X41" s="20"/>
      <c r="Y41" s="20"/>
      <c r="Z41" s="20"/>
      <c r="AA41" s="20"/>
      <c r="AB41" s="20"/>
      <c r="AC41" s="20"/>
      <c r="AD41" s="20"/>
      <c r="AE41" s="20"/>
      <c r="AF41" s="20"/>
      <c r="AG41" s="97"/>
      <c r="AH41" s="98"/>
      <c r="AM41" s="97"/>
      <c r="AN41" s="92"/>
    </row>
    <row r="42" spans="1:40" s="2" customFormat="1" ht="12" customHeight="1">
      <c r="A42" s="27" t="s">
        <v>459</v>
      </c>
      <c r="B42" s="27" t="s">
        <v>460</v>
      </c>
      <c r="C42" s="11">
        <v>9.7460000000000004</v>
      </c>
      <c r="D42" s="11">
        <v>10.23</v>
      </c>
      <c r="E42" s="11"/>
      <c r="F42" s="12">
        <v>0</v>
      </c>
      <c r="G42" s="12">
        <v>0</v>
      </c>
      <c r="H42" s="12">
        <v>0</v>
      </c>
      <c r="I42" s="12">
        <v>0</v>
      </c>
      <c r="J42" s="12">
        <v>0</v>
      </c>
      <c r="K42" s="12">
        <v>0</v>
      </c>
      <c r="L42" s="12">
        <v>0</v>
      </c>
      <c r="M42" s="12">
        <v>0</v>
      </c>
      <c r="N42" s="12">
        <v>0</v>
      </c>
      <c r="O42" s="12">
        <v>0</v>
      </c>
      <c r="P42" s="12">
        <v>0</v>
      </c>
      <c r="Q42" s="12">
        <v>0</v>
      </c>
      <c r="R42" s="12">
        <v>0</v>
      </c>
      <c r="S42" s="11"/>
      <c r="T42" s="20"/>
      <c r="U42" s="20"/>
      <c r="V42" s="20"/>
      <c r="W42" s="20"/>
      <c r="X42" s="20"/>
      <c r="Y42" s="20"/>
      <c r="Z42" s="20"/>
      <c r="AA42" s="20"/>
      <c r="AB42" s="20"/>
      <c r="AC42" s="20"/>
      <c r="AD42" s="20"/>
      <c r="AE42" s="20"/>
      <c r="AF42" s="20"/>
      <c r="AG42" s="97"/>
      <c r="AH42" s="98"/>
      <c r="AM42" s="97"/>
      <c r="AN42" s="92"/>
    </row>
    <row r="43" spans="1:40" s="2" customFormat="1" ht="12" customHeight="1">
      <c r="A43" s="27" t="s">
        <v>265</v>
      </c>
      <c r="B43" s="27" t="s">
        <v>267</v>
      </c>
      <c r="C43" s="11">
        <v>89.98</v>
      </c>
      <c r="D43" s="11">
        <v>94.48</v>
      </c>
      <c r="E43" s="11"/>
      <c r="F43" s="12">
        <v>12197.69</v>
      </c>
      <c r="G43" s="12">
        <v>12332.67</v>
      </c>
      <c r="H43" s="12">
        <v>12355.16</v>
      </c>
      <c r="I43" s="12">
        <v>12490.14</v>
      </c>
      <c r="J43" s="12">
        <v>12377.66</v>
      </c>
      <c r="K43" s="12">
        <v>12400.16</v>
      </c>
      <c r="L43" s="12">
        <v>12332.69</v>
      </c>
      <c r="M43" s="12">
        <v>13048.15</v>
      </c>
      <c r="N43" s="12">
        <v>13167.37</v>
      </c>
      <c r="O43" s="12">
        <v>13096.51</v>
      </c>
      <c r="P43" s="12">
        <v>13096.51</v>
      </c>
      <c r="Q43" s="12">
        <v>13238.23</v>
      </c>
      <c r="R43" s="12">
        <v>152132.94</v>
      </c>
      <c r="S43" s="11"/>
      <c r="T43" s="12">
        <v>135.56001333629695</v>
      </c>
      <c r="U43" s="12">
        <v>137.06012447210492</v>
      </c>
      <c r="V43" s="12">
        <v>137.31006890420093</v>
      </c>
      <c r="W43" s="12">
        <v>138.81018004000887</v>
      </c>
      <c r="X43" s="12">
        <v>137.56012447210492</v>
      </c>
      <c r="Y43" s="12">
        <v>137.81018004000887</v>
      </c>
      <c r="Z43" s="12">
        <v>137.06034674372083</v>
      </c>
      <c r="AA43" s="12">
        <v>138.10488992379339</v>
      </c>
      <c r="AB43" s="12">
        <v>139.36674428450465</v>
      </c>
      <c r="AC43" s="12">
        <v>138.61674428450465</v>
      </c>
      <c r="AD43" s="12">
        <v>138.61674428450465</v>
      </c>
      <c r="AE43" s="12">
        <v>140.11674428450465</v>
      </c>
      <c r="AF43" s="12">
        <v>137.99940875585486</v>
      </c>
      <c r="AG43" s="97"/>
      <c r="AH43" s="98"/>
      <c r="AK43" s="2">
        <v>1</v>
      </c>
      <c r="AL43" s="100">
        <v>137.99940875585486</v>
      </c>
    </row>
    <row r="44" spans="1:40" s="2" customFormat="1" ht="12" customHeight="1">
      <c r="A44" s="27" t="s">
        <v>282</v>
      </c>
      <c r="B44" s="27" t="s">
        <v>283</v>
      </c>
      <c r="C44" s="11">
        <v>165.59399999999999</v>
      </c>
      <c r="D44" s="11">
        <v>173.87</v>
      </c>
      <c r="E44" s="11"/>
      <c r="F44" s="12">
        <v>1490.31</v>
      </c>
      <c r="G44" s="12">
        <v>1490.31</v>
      </c>
      <c r="H44" s="12">
        <v>1490.31</v>
      </c>
      <c r="I44" s="12">
        <v>1490.31</v>
      </c>
      <c r="J44" s="12">
        <v>1490.31</v>
      </c>
      <c r="K44" s="12">
        <v>1490.31</v>
      </c>
      <c r="L44" s="12">
        <v>1490.31</v>
      </c>
      <c r="M44" s="12">
        <v>1564.83</v>
      </c>
      <c r="N44" s="12">
        <v>1564.83</v>
      </c>
      <c r="O44" s="12">
        <v>1564.83</v>
      </c>
      <c r="P44" s="12">
        <v>1564.83</v>
      </c>
      <c r="Q44" s="12">
        <v>1564.83</v>
      </c>
      <c r="R44" s="12">
        <v>18256.32</v>
      </c>
      <c r="S44" s="11"/>
      <c r="T44" s="12">
        <v>8.9997826008188699</v>
      </c>
      <c r="U44" s="12">
        <v>8.9997826008188699</v>
      </c>
      <c r="V44" s="12">
        <v>8.9997826008188699</v>
      </c>
      <c r="W44" s="12">
        <v>8.9997826008188699</v>
      </c>
      <c r="X44" s="12">
        <v>8.9997826008188699</v>
      </c>
      <c r="Y44" s="12">
        <v>8.9997826008188699</v>
      </c>
      <c r="Z44" s="12">
        <v>8.9997826008188699</v>
      </c>
      <c r="AA44" s="12">
        <v>9</v>
      </c>
      <c r="AB44" s="12">
        <v>9</v>
      </c>
      <c r="AC44" s="12">
        <v>9</v>
      </c>
      <c r="AD44" s="12">
        <v>9</v>
      </c>
      <c r="AE44" s="12">
        <v>9</v>
      </c>
      <c r="AF44" s="12">
        <v>8.9998731838110064</v>
      </c>
      <c r="AG44" s="97"/>
      <c r="AH44" s="98"/>
      <c r="AK44" s="2">
        <v>1</v>
      </c>
      <c r="AL44" s="100">
        <v>8.9998731838110064</v>
      </c>
    </row>
    <row r="45" spans="1:40" s="2" customFormat="1" ht="12" customHeight="1">
      <c r="A45" s="27" t="s">
        <v>284</v>
      </c>
      <c r="B45" s="27" t="s">
        <v>285</v>
      </c>
      <c r="C45" s="11">
        <v>165.59399999999999</v>
      </c>
      <c r="D45" s="11">
        <v>173.87</v>
      </c>
      <c r="E45" s="11"/>
      <c r="F45" s="12">
        <v>1159.1300000000001</v>
      </c>
      <c r="G45" s="12">
        <v>1159.1300000000001</v>
      </c>
      <c r="H45" s="12">
        <v>1159.1300000000001</v>
      </c>
      <c r="I45" s="12">
        <v>1159.1300000000001</v>
      </c>
      <c r="J45" s="12">
        <v>1131.53</v>
      </c>
      <c r="K45" s="12">
        <v>1076.3399999999999</v>
      </c>
      <c r="L45" s="12">
        <v>1159.1300000000001</v>
      </c>
      <c r="M45" s="12">
        <v>1217.0899999999999</v>
      </c>
      <c r="N45" s="12">
        <v>1275.05</v>
      </c>
      <c r="O45" s="12">
        <v>1390.96</v>
      </c>
      <c r="P45" s="12">
        <v>1318.51</v>
      </c>
      <c r="Q45" s="12">
        <v>1217.0899999999999</v>
      </c>
      <c r="R45" s="12">
        <v>14422.22</v>
      </c>
      <c r="S45" s="11"/>
      <c r="T45" s="12">
        <v>6.9998309117480115</v>
      </c>
      <c r="U45" s="12">
        <v>6.9998309117480115</v>
      </c>
      <c r="V45" s="12">
        <v>6.9998309117480115</v>
      </c>
      <c r="W45" s="12">
        <v>6.9998309117480115</v>
      </c>
      <c r="X45" s="12">
        <v>6.8331582062152014</v>
      </c>
      <c r="Y45" s="12">
        <v>6.4998731838110073</v>
      </c>
      <c r="Z45" s="12">
        <v>6.9998309117480115</v>
      </c>
      <c r="AA45" s="12">
        <v>6.9999999999999991</v>
      </c>
      <c r="AB45" s="12">
        <v>7.3333525047449237</v>
      </c>
      <c r="AC45" s="12">
        <v>8</v>
      </c>
      <c r="AD45" s="12">
        <v>7.5833093690688447</v>
      </c>
      <c r="AE45" s="12">
        <v>6.9999999999999991</v>
      </c>
      <c r="AF45" s="12">
        <v>7.1040706518816696</v>
      </c>
      <c r="AG45" s="97"/>
      <c r="AH45" s="98"/>
      <c r="AK45" s="2">
        <v>1</v>
      </c>
      <c r="AL45" s="100">
        <v>7.1040706518816696</v>
      </c>
    </row>
    <row r="46" spans="1:40" s="2" customFormat="1" ht="12" customHeight="1">
      <c r="A46" s="27" t="s">
        <v>266</v>
      </c>
      <c r="B46" s="27" t="s">
        <v>268</v>
      </c>
      <c r="C46" s="11">
        <v>118.756</v>
      </c>
      <c r="D46" s="11">
        <v>124.69</v>
      </c>
      <c r="E46" s="11"/>
      <c r="F46" s="12">
        <v>11856.7</v>
      </c>
      <c r="G46" s="12">
        <v>12005.13</v>
      </c>
      <c r="H46" s="12">
        <v>12094.2</v>
      </c>
      <c r="I46" s="12">
        <v>12183.26</v>
      </c>
      <c r="J46" s="12">
        <v>12397.01</v>
      </c>
      <c r="K46" s="12">
        <v>12480.14</v>
      </c>
      <c r="L46" s="12">
        <v>12539.51</v>
      </c>
      <c r="M46" s="12">
        <v>13281.95</v>
      </c>
      <c r="N46" s="12">
        <v>13219.61</v>
      </c>
      <c r="O46" s="12">
        <v>13188.43</v>
      </c>
      <c r="P46" s="12">
        <v>13219.61</v>
      </c>
      <c r="Q46" s="12">
        <v>13157.26</v>
      </c>
      <c r="R46" s="12">
        <v>151622.81</v>
      </c>
      <c r="S46" s="11"/>
      <c r="T46" s="12">
        <v>99.840850146518918</v>
      </c>
      <c r="U46" s="12">
        <v>101.09072383711138</v>
      </c>
      <c r="V46" s="12">
        <v>101.8407490989929</v>
      </c>
      <c r="W46" s="12">
        <v>102.59069015460271</v>
      </c>
      <c r="X46" s="12">
        <v>104.3905992118293</v>
      </c>
      <c r="Y46" s="12">
        <v>105.09060594833103</v>
      </c>
      <c r="Z46" s="12">
        <v>105.59053858331369</v>
      </c>
      <c r="AA46" s="12">
        <v>106.51976902718744</v>
      </c>
      <c r="AB46" s="12">
        <v>106.01980912663406</v>
      </c>
      <c r="AC46" s="12">
        <v>105.76974897746412</v>
      </c>
      <c r="AD46" s="12">
        <v>106.01980912663406</v>
      </c>
      <c r="AE46" s="12">
        <v>105.51976902718742</v>
      </c>
      <c r="AF46" s="12">
        <v>104.19030518881726</v>
      </c>
      <c r="AG46" s="97"/>
      <c r="AH46" s="98"/>
      <c r="AK46" s="2">
        <v>1</v>
      </c>
      <c r="AL46" s="100">
        <v>104.19030518881726</v>
      </c>
    </row>
    <row r="47" spans="1:40" s="2" customFormat="1" ht="12" customHeight="1">
      <c r="A47" s="27" t="s">
        <v>286</v>
      </c>
      <c r="B47" s="27" t="s">
        <v>287</v>
      </c>
      <c r="C47" s="11">
        <v>219.12</v>
      </c>
      <c r="D47" s="11">
        <v>230.08</v>
      </c>
      <c r="E47" s="11"/>
      <c r="F47" s="12">
        <v>6132.9</v>
      </c>
      <c r="G47" s="12">
        <v>6132.9</v>
      </c>
      <c r="H47" s="12">
        <v>6132.9</v>
      </c>
      <c r="I47" s="12">
        <v>6132.9</v>
      </c>
      <c r="J47" s="12">
        <v>6020.74</v>
      </c>
      <c r="K47" s="12">
        <v>5769.58</v>
      </c>
      <c r="L47" s="12">
        <v>5824.36</v>
      </c>
      <c r="M47" s="12">
        <v>6032.62</v>
      </c>
      <c r="N47" s="12">
        <v>6032.62</v>
      </c>
      <c r="O47" s="12">
        <v>6032.62</v>
      </c>
      <c r="P47" s="12">
        <v>6032.62</v>
      </c>
      <c r="Q47" s="12">
        <v>6032.62</v>
      </c>
      <c r="R47" s="12">
        <v>72309.38</v>
      </c>
      <c r="S47" s="11"/>
      <c r="T47" s="12">
        <v>27.98877327491785</v>
      </c>
      <c r="U47" s="12">
        <v>27.98877327491785</v>
      </c>
      <c r="V47" s="12">
        <v>27.98877327491785</v>
      </c>
      <c r="W47" s="12">
        <v>27.98877327491785</v>
      </c>
      <c r="X47" s="12">
        <v>27.476907630522089</v>
      </c>
      <c r="Y47" s="12">
        <v>26.330686381891201</v>
      </c>
      <c r="Z47" s="12">
        <v>26.580686381891198</v>
      </c>
      <c r="AA47" s="12">
        <v>26.219662726008345</v>
      </c>
      <c r="AB47" s="12">
        <v>26.219662726008345</v>
      </c>
      <c r="AC47" s="12">
        <v>26.219662726008345</v>
      </c>
      <c r="AD47" s="12">
        <v>26.219662726008345</v>
      </c>
      <c r="AE47" s="12">
        <v>26.219662726008345</v>
      </c>
      <c r="AF47" s="12">
        <v>26.953473927001465</v>
      </c>
      <c r="AG47" s="97"/>
      <c r="AH47" s="98"/>
      <c r="AK47" s="2">
        <v>1</v>
      </c>
      <c r="AL47" s="100">
        <v>26.953473927001465</v>
      </c>
    </row>
    <row r="48" spans="1:40" s="2" customFormat="1" ht="12" customHeight="1">
      <c r="A48" s="27" t="s">
        <v>288</v>
      </c>
      <c r="B48" s="27" t="s">
        <v>289</v>
      </c>
      <c r="C48" s="11">
        <v>219.12</v>
      </c>
      <c r="D48" s="11">
        <v>230.08</v>
      </c>
      <c r="E48" s="11"/>
      <c r="F48" s="12">
        <v>2620.0300000000002</v>
      </c>
      <c r="G48" s="12">
        <v>2620.0300000000002</v>
      </c>
      <c r="H48" s="12">
        <v>2620.0300000000002</v>
      </c>
      <c r="I48" s="12">
        <v>2620.0300000000002</v>
      </c>
      <c r="J48" s="12">
        <v>2674.81</v>
      </c>
      <c r="K48" s="12">
        <v>3058.27</v>
      </c>
      <c r="L48" s="12">
        <v>3076.53</v>
      </c>
      <c r="M48" s="12">
        <v>3321.06</v>
      </c>
      <c r="N48" s="12">
        <v>3244.37</v>
      </c>
      <c r="O48" s="12">
        <v>3090.98</v>
      </c>
      <c r="P48" s="12">
        <v>3090.98</v>
      </c>
      <c r="Q48" s="12">
        <v>3090.98</v>
      </c>
      <c r="R48" s="12">
        <v>35128.1</v>
      </c>
      <c r="S48" s="11"/>
      <c r="T48" s="12">
        <v>11.957055494706097</v>
      </c>
      <c r="U48" s="12">
        <v>11.957055494706097</v>
      </c>
      <c r="V48" s="12">
        <v>11.957055494706097</v>
      </c>
      <c r="W48" s="12">
        <v>11.957055494706097</v>
      </c>
      <c r="X48" s="12">
        <v>12.207055494706097</v>
      </c>
      <c r="Y48" s="12">
        <v>13.957055494706097</v>
      </c>
      <c r="Z48" s="12">
        <v>14.040388828039431</v>
      </c>
      <c r="AA48" s="12">
        <v>14.434370653685674</v>
      </c>
      <c r="AB48" s="12">
        <v>14.101051808066758</v>
      </c>
      <c r="AC48" s="12">
        <v>13.434370653685674</v>
      </c>
      <c r="AD48" s="12">
        <v>13.434370653685674</v>
      </c>
      <c r="AE48" s="12">
        <v>13.434370653685674</v>
      </c>
      <c r="AF48" s="12">
        <v>13.072604684923789</v>
      </c>
      <c r="AG48" s="97"/>
      <c r="AH48" s="98"/>
      <c r="AK48" s="2">
        <v>1</v>
      </c>
      <c r="AL48" s="100">
        <v>13.072604684923789</v>
      </c>
    </row>
    <row r="49" spans="1:40" s="2" customFormat="1" ht="12" customHeight="1">
      <c r="A49" s="27" t="s">
        <v>290</v>
      </c>
      <c r="B49" s="27" t="s">
        <v>291</v>
      </c>
      <c r="C49" s="11">
        <v>219.12</v>
      </c>
      <c r="D49" s="11">
        <v>230.08</v>
      </c>
      <c r="E49" s="11"/>
      <c r="F49" s="12">
        <v>211.84</v>
      </c>
      <c r="G49" s="12">
        <v>211.84</v>
      </c>
      <c r="H49" s="12">
        <v>211.84</v>
      </c>
      <c r="I49" s="12">
        <v>211.84</v>
      </c>
      <c r="J49" s="12">
        <v>211.84</v>
      </c>
      <c r="K49" s="12">
        <v>211.84</v>
      </c>
      <c r="L49" s="12">
        <v>211.84</v>
      </c>
      <c r="M49" s="12">
        <v>211.84</v>
      </c>
      <c r="N49" s="12">
        <v>211.84</v>
      </c>
      <c r="O49" s="12">
        <v>211.84</v>
      </c>
      <c r="P49" s="12">
        <v>211.84</v>
      </c>
      <c r="Q49" s="12">
        <v>211.84</v>
      </c>
      <c r="R49" s="12">
        <v>2542.08</v>
      </c>
      <c r="S49" s="11"/>
      <c r="T49" s="12">
        <v>0.96677619569185835</v>
      </c>
      <c r="U49" s="12">
        <v>0.96677619569185835</v>
      </c>
      <c r="V49" s="12">
        <v>0.96677619569185835</v>
      </c>
      <c r="W49" s="12">
        <v>0.96677619569185835</v>
      </c>
      <c r="X49" s="12">
        <v>0.96677619569185835</v>
      </c>
      <c r="Y49" s="12">
        <v>0.96677619569185835</v>
      </c>
      <c r="Z49" s="12">
        <v>0.96677619569185835</v>
      </c>
      <c r="AA49" s="12">
        <v>0.92072322670375517</v>
      </c>
      <c r="AB49" s="12">
        <v>0.92072322670375517</v>
      </c>
      <c r="AC49" s="12">
        <v>0.92072322670375517</v>
      </c>
      <c r="AD49" s="12">
        <v>0.92072322670375517</v>
      </c>
      <c r="AE49" s="12">
        <v>0.92072322670375517</v>
      </c>
      <c r="AF49" s="12">
        <v>0.94758745861348215</v>
      </c>
      <c r="AG49" s="97"/>
      <c r="AH49" s="98"/>
      <c r="AK49" s="2">
        <v>1</v>
      </c>
      <c r="AL49" s="100">
        <v>0.94758745861348215</v>
      </c>
    </row>
    <row r="50" spans="1:40" s="2" customFormat="1" ht="12" customHeight="1">
      <c r="A50" s="27" t="s">
        <v>292</v>
      </c>
      <c r="B50" s="27" t="s">
        <v>293</v>
      </c>
      <c r="C50" s="11">
        <v>161.535</v>
      </c>
      <c r="D50" s="11">
        <v>169.61</v>
      </c>
      <c r="E50" s="11"/>
      <c r="F50" s="12">
        <v>18500.78</v>
      </c>
      <c r="G50" s="12">
        <v>19068.12</v>
      </c>
      <c r="H50" s="12">
        <v>18877.5</v>
      </c>
      <c r="I50" s="12">
        <v>18920.07</v>
      </c>
      <c r="J50" s="12">
        <v>18909.57</v>
      </c>
      <c r="K50" s="12">
        <v>19223.259999999998</v>
      </c>
      <c r="L50" s="12">
        <v>18890.400000000001</v>
      </c>
      <c r="M50" s="12">
        <v>19821.63</v>
      </c>
      <c r="N50" s="12">
        <v>19933.18</v>
      </c>
      <c r="O50" s="12">
        <v>20712.310000000001</v>
      </c>
      <c r="P50" s="12">
        <v>21145.350000000002</v>
      </c>
      <c r="Q50" s="12">
        <v>21115.57</v>
      </c>
      <c r="R50" s="12">
        <v>235117.74000000002</v>
      </c>
      <c r="S50" s="11"/>
      <c r="T50" s="12">
        <v>114.53109233293094</v>
      </c>
      <c r="U50" s="12">
        <v>118.04327235583619</v>
      </c>
      <c r="V50" s="12">
        <v>116.86321849753924</v>
      </c>
      <c r="W50" s="12">
        <v>117.12675271612963</v>
      </c>
      <c r="X50" s="12">
        <v>117.06175132324265</v>
      </c>
      <c r="Y50" s="12">
        <v>119.00368341226358</v>
      </c>
      <c r="Z50" s="12">
        <v>116.94307735165755</v>
      </c>
      <c r="AA50" s="12">
        <v>116.86592771652614</v>
      </c>
      <c r="AB50" s="12">
        <v>117.52361299451682</v>
      </c>
      <c r="AC50" s="12">
        <v>122.11726902894877</v>
      </c>
      <c r="AD50" s="12">
        <v>124.67042037615707</v>
      </c>
      <c r="AE50" s="12">
        <v>124.49484110606684</v>
      </c>
      <c r="AF50" s="12">
        <v>118.77040993431797</v>
      </c>
      <c r="AG50" s="97"/>
      <c r="AH50" s="98"/>
      <c r="AK50" s="2">
        <v>1</v>
      </c>
      <c r="AL50" s="100">
        <v>118.77040993431797</v>
      </c>
    </row>
    <row r="51" spans="1:40" s="2" customFormat="1" ht="12" customHeight="1">
      <c r="A51" s="27" t="s">
        <v>295</v>
      </c>
      <c r="B51" s="27" t="s">
        <v>296</v>
      </c>
      <c r="C51" s="11">
        <v>302.09300000000002</v>
      </c>
      <c r="D51" s="11">
        <v>317.19</v>
      </c>
      <c r="E51" s="11"/>
      <c r="F51" s="12">
        <v>12503.23</v>
      </c>
      <c r="G51" s="12">
        <v>12503.23</v>
      </c>
      <c r="H51" s="12">
        <v>12616.5</v>
      </c>
      <c r="I51" s="12">
        <v>12805.32</v>
      </c>
      <c r="J51" s="12">
        <v>12805.32</v>
      </c>
      <c r="K51" s="12">
        <v>12805.32</v>
      </c>
      <c r="L51" s="12">
        <v>12805.32</v>
      </c>
      <c r="M51" s="12">
        <v>13152.55</v>
      </c>
      <c r="N51" s="12">
        <v>13077.03</v>
      </c>
      <c r="O51" s="12">
        <v>13077.03</v>
      </c>
      <c r="P51" s="12">
        <v>13077.03</v>
      </c>
      <c r="Q51" s="12">
        <v>12828.12</v>
      </c>
      <c r="R51" s="12">
        <v>154056</v>
      </c>
      <c r="S51" s="11"/>
      <c r="T51" s="12">
        <v>41.388678320914416</v>
      </c>
      <c r="U51" s="12">
        <v>41.388678320914416</v>
      </c>
      <c r="V51" s="12">
        <v>41.763629081110778</v>
      </c>
      <c r="W51" s="12">
        <v>42.388668390197715</v>
      </c>
      <c r="X51" s="12">
        <v>42.388668390197715</v>
      </c>
      <c r="Y51" s="12">
        <v>42.388668390197715</v>
      </c>
      <c r="Z51" s="12">
        <v>42.388668390197715</v>
      </c>
      <c r="AA51" s="12">
        <v>41.465840663324819</v>
      </c>
      <c r="AB51" s="12">
        <v>41.227749929064601</v>
      </c>
      <c r="AC51" s="12">
        <v>41.227749929064601</v>
      </c>
      <c r="AD51" s="12">
        <v>41.227749929064601</v>
      </c>
      <c r="AE51" s="12">
        <v>40.443015227466191</v>
      </c>
      <c r="AF51" s="12">
        <v>41.640647080142941</v>
      </c>
      <c r="AG51" s="97"/>
      <c r="AH51" s="98"/>
      <c r="AK51" s="2">
        <v>1</v>
      </c>
      <c r="AL51" s="100">
        <v>41.640647080142941</v>
      </c>
    </row>
    <row r="52" spans="1:40" s="2" customFormat="1" ht="12" customHeight="1">
      <c r="A52" s="27" t="s">
        <v>297</v>
      </c>
      <c r="B52" s="27" t="s">
        <v>298</v>
      </c>
      <c r="C52" s="11">
        <v>302.09300000000002</v>
      </c>
      <c r="D52" s="11">
        <v>317.19</v>
      </c>
      <c r="E52" s="11"/>
      <c r="F52" s="12">
        <v>4280.9399999999996</v>
      </c>
      <c r="G52" s="12">
        <v>4547.38</v>
      </c>
      <c r="H52" s="12">
        <v>4397.82</v>
      </c>
      <c r="I52" s="12">
        <v>3988.91</v>
      </c>
      <c r="J52" s="12">
        <v>3988.91</v>
      </c>
      <c r="K52" s="12">
        <v>4895.18</v>
      </c>
      <c r="L52" s="12">
        <v>4291</v>
      </c>
      <c r="M52" s="12">
        <v>4442</v>
      </c>
      <c r="N52" s="12">
        <v>4442</v>
      </c>
      <c r="O52" s="12">
        <v>4442</v>
      </c>
      <c r="P52" s="12">
        <v>4600.6000000000004</v>
      </c>
      <c r="Q52" s="12">
        <v>4759.1899999999996</v>
      </c>
      <c r="R52" s="12">
        <v>53075.93</v>
      </c>
      <c r="S52" s="11"/>
      <c r="T52" s="12">
        <v>14.170934116315172</v>
      </c>
      <c r="U52" s="12">
        <v>15.052914168815564</v>
      </c>
      <c r="V52" s="12">
        <v>14.557834838940325</v>
      </c>
      <c r="W52" s="12">
        <v>13.204245050365284</v>
      </c>
      <c r="X52" s="12">
        <v>13.204245050365284</v>
      </c>
      <c r="Y52" s="12">
        <v>16.204215258215186</v>
      </c>
      <c r="Z52" s="12">
        <v>14.204235119648585</v>
      </c>
      <c r="AA52" s="12">
        <v>14.004224597244553</v>
      </c>
      <c r="AB52" s="12">
        <v>14.004224597244553</v>
      </c>
      <c r="AC52" s="12">
        <v>14.004224597244553</v>
      </c>
      <c r="AD52" s="12">
        <v>14.50424036066711</v>
      </c>
      <c r="AE52" s="12">
        <v>15.004224597244553</v>
      </c>
      <c r="AF52" s="12">
        <v>14.343313529359227</v>
      </c>
      <c r="AG52" s="97"/>
      <c r="AH52" s="98"/>
      <c r="AK52" s="2">
        <v>1</v>
      </c>
      <c r="AL52" s="100">
        <v>14.343313529359227</v>
      </c>
    </row>
    <row r="53" spans="1:40" s="28" customFormat="1" ht="12" customHeight="1">
      <c r="A53" s="27" t="s">
        <v>276</v>
      </c>
      <c r="B53" s="27" t="s">
        <v>479</v>
      </c>
      <c r="C53" s="135">
        <v>44.660000000000004</v>
      </c>
      <c r="D53" s="11">
        <v>46.89</v>
      </c>
      <c r="E53" s="11"/>
      <c r="F53" s="121">
        <v>0</v>
      </c>
      <c r="G53" s="121">
        <v>0</v>
      </c>
      <c r="H53" s="121">
        <v>0</v>
      </c>
      <c r="I53" s="121">
        <v>0</v>
      </c>
      <c r="J53" s="121">
        <v>0</v>
      </c>
      <c r="K53" s="121">
        <v>0</v>
      </c>
      <c r="L53" s="121">
        <v>0</v>
      </c>
      <c r="M53" s="121">
        <v>0</v>
      </c>
      <c r="N53" s="121">
        <v>0</v>
      </c>
      <c r="O53" s="121">
        <v>0</v>
      </c>
      <c r="P53" s="121">
        <v>0</v>
      </c>
      <c r="Q53" s="121">
        <v>0</v>
      </c>
      <c r="R53" s="121">
        <v>0</v>
      </c>
      <c r="S53" s="106"/>
      <c r="T53" s="12">
        <v>0</v>
      </c>
      <c r="U53" s="12">
        <v>0</v>
      </c>
      <c r="V53" s="12">
        <v>0</v>
      </c>
      <c r="W53" s="12">
        <v>0</v>
      </c>
      <c r="X53" s="12">
        <v>0</v>
      </c>
      <c r="Y53" s="12">
        <v>0</v>
      </c>
      <c r="Z53" s="12">
        <v>0</v>
      </c>
      <c r="AA53" s="12">
        <v>0</v>
      </c>
      <c r="AB53" s="12">
        <v>0</v>
      </c>
      <c r="AC53" s="12">
        <v>0</v>
      </c>
      <c r="AD53" s="12">
        <v>0</v>
      </c>
      <c r="AE53" s="12">
        <v>0</v>
      </c>
      <c r="AF53" s="85">
        <v>0</v>
      </c>
      <c r="AH53" s="99"/>
      <c r="AK53" s="28">
        <v>1</v>
      </c>
      <c r="AL53" s="100">
        <v>0</v>
      </c>
      <c r="AM53" s="57"/>
      <c r="AN53" s="97"/>
    </row>
    <row r="54" spans="1:40" s="28" customFormat="1" ht="12" customHeight="1">
      <c r="A54" s="27" t="s">
        <v>278</v>
      </c>
      <c r="B54" s="27" t="s">
        <v>279</v>
      </c>
      <c r="C54" s="135">
        <v>53.878</v>
      </c>
      <c r="D54" s="11">
        <v>56.56</v>
      </c>
      <c r="E54" s="11"/>
      <c r="F54" s="121">
        <v>0</v>
      </c>
      <c r="G54" s="121">
        <v>0</v>
      </c>
      <c r="H54" s="121">
        <v>0</v>
      </c>
      <c r="I54" s="121">
        <v>0</v>
      </c>
      <c r="J54" s="121">
        <v>0</v>
      </c>
      <c r="K54" s="121">
        <v>0</v>
      </c>
      <c r="L54" s="121">
        <v>0</v>
      </c>
      <c r="M54" s="121">
        <v>0</v>
      </c>
      <c r="N54" s="121">
        <v>0</v>
      </c>
      <c r="O54" s="121">
        <v>0</v>
      </c>
      <c r="P54" s="121">
        <v>0</v>
      </c>
      <c r="Q54" s="121">
        <v>0</v>
      </c>
      <c r="R54" s="121">
        <v>0</v>
      </c>
      <c r="S54" s="106"/>
      <c r="T54" s="12">
        <v>0</v>
      </c>
      <c r="U54" s="12">
        <v>0</v>
      </c>
      <c r="V54" s="12">
        <v>0</v>
      </c>
      <c r="W54" s="12">
        <v>0</v>
      </c>
      <c r="X54" s="12">
        <v>0</v>
      </c>
      <c r="Y54" s="12">
        <v>0</v>
      </c>
      <c r="Z54" s="12">
        <v>0</v>
      </c>
      <c r="AA54" s="12">
        <v>0</v>
      </c>
      <c r="AB54" s="12">
        <v>0</v>
      </c>
      <c r="AC54" s="12">
        <v>0</v>
      </c>
      <c r="AD54" s="12">
        <v>0</v>
      </c>
      <c r="AE54" s="12">
        <v>0</v>
      </c>
      <c r="AF54" s="85">
        <v>0</v>
      </c>
      <c r="AH54" s="99"/>
      <c r="AK54" s="28">
        <v>1</v>
      </c>
      <c r="AL54" s="100">
        <v>0</v>
      </c>
      <c r="AM54" s="57"/>
      <c r="AN54" s="97"/>
    </row>
    <row r="55" spans="1:40" s="28" customFormat="1" ht="12" customHeight="1">
      <c r="A55" s="27" t="s">
        <v>280</v>
      </c>
      <c r="B55" s="27" t="s">
        <v>281</v>
      </c>
      <c r="C55" s="135">
        <v>96.459000000000003</v>
      </c>
      <c r="D55" s="11">
        <v>101.27</v>
      </c>
      <c r="E55" s="11"/>
      <c r="F55" s="121">
        <v>0</v>
      </c>
      <c r="G55" s="121">
        <v>0</v>
      </c>
      <c r="H55" s="121">
        <v>0</v>
      </c>
      <c r="I55" s="121">
        <v>0</v>
      </c>
      <c r="J55" s="121">
        <v>0</v>
      </c>
      <c r="K55" s="121">
        <v>0</v>
      </c>
      <c r="L55" s="121">
        <v>0</v>
      </c>
      <c r="M55" s="121">
        <v>0</v>
      </c>
      <c r="N55" s="121">
        <v>0</v>
      </c>
      <c r="O55" s="121">
        <v>0</v>
      </c>
      <c r="P55" s="121">
        <v>0</v>
      </c>
      <c r="Q55" s="121">
        <v>0</v>
      </c>
      <c r="R55" s="121">
        <v>0</v>
      </c>
      <c r="S55" s="106"/>
      <c r="T55" s="12">
        <v>0</v>
      </c>
      <c r="U55" s="12">
        <v>0</v>
      </c>
      <c r="V55" s="12">
        <v>0</v>
      </c>
      <c r="W55" s="12">
        <v>0</v>
      </c>
      <c r="X55" s="12">
        <v>0</v>
      </c>
      <c r="Y55" s="12">
        <v>0</v>
      </c>
      <c r="Z55" s="12">
        <v>0</v>
      </c>
      <c r="AA55" s="12">
        <v>0</v>
      </c>
      <c r="AB55" s="12">
        <v>0</v>
      </c>
      <c r="AC55" s="12">
        <v>0</v>
      </c>
      <c r="AD55" s="12">
        <v>0</v>
      </c>
      <c r="AE55" s="12">
        <v>0</v>
      </c>
      <c r="AF55" s="85">
        <v>0</v>
      </c>
      <c r="AH55" s="99"/>
      <c r="AK55" s="28">
        <v>1</v>
      </c>
      <c r="AL55" s="100">
        <v>0</v>
      </c>
      <c r="AM55" s="57"/>
      <c r="AN55" s="97"/>
    </row>
    <row r="56" spans="1:40" s="28" customFormat="1" ht="12" customHeight="1">
      <c r="A56" s="27" t="s">
        <v>265</v>
      </c>
      <c r="B56" s="27" t="s">
        <v>267</v>
      </c>
      <c r="C56" s="135">
        <v>89.98</v>
      </c>
      <c r="D56" s="11">
        <v>94.48</v>
      </c>
      <c r="E56" s="11"/>
      <c r="F56" s="121">
        <v>0</v>
      </c>
      <c r="G56" s="121">
        <v>0</v>
      </c>
      <c r="H56" s="121">
        <v>0</v>
      </c>
      <c r="I56" s="121">
        <v>0</v>
      </c>
      <c r="J56" s="121">
        <v>0</v>
      </c>
      <c r="K56" s="121">
        <v>0</v>
      </c>
      <c r="L56" s="121">
        <v>0</v>
      </c>
      <c r="M56" s="121">
        <v>0</v>
      </c>
      <c r="N56" s="121">
        <v>0</v>
      </c>
      <c r="O56" s="121">
        <v>0</v>
      </c>
      <c r="P56" s="121">
        <v>0</v>
      </c>
      <c r="Q56" s="121">
        <v>0</v>
      </c>
      <c r="R56" s="121">
        <v>0</v>
      </c>
      <c r="S56" s="106"/>
      <c r="T56" s="12">
        <v>0</v>
      </c>
      <c r="U56" s="12">
        <v>0</v>
      </c>
      <c r="V56" s="12">
        <v>0</v>
      </c>
      <c r="W56" s="12">
        <v>0</v>
      </c>
      <c r="X56" s="12">
        <v>0</v>
      </c>
      <c r="Y56" s="12">
        <v>0</v>
      </c>
      <c r="Z56" s="12">
        <v>0</v>
      </c>
      <c r="AA56" s="12">
        <v>0</v>
      </c>
      <c r="AB56" s="12">
        <v>0</v>
      </c>
      <c r="AC56" s="12">
        <v>0</v>
      </c>
      <c r="AD56" s="12">
        <v>0</v>
      </c>
      <c r="AE56" s="12">
        <v>0</v>
      </c>
      <c r="AF56" s="85">
        <v>0</v>
      </c>
      <c r="AH56" s="99"/>
      <c r="AK56" s="28">
        <v>1</v>
      </c>
      <c r="AL56" s="100">
        <v>0</v>
      </c>
      <c r="AM56" s="57"/>
      <c r="AN56" s="97"/>
    </row>
    <row r="57" spans="1:40" s="28" customFormat="1" ht="12" customHeight="1">
      <c r="A57" s="27" t="s">
        <v>278</v>
      </c>
      <c r="B57" s="27" t="s">
        <v>279</v>
      </c>
      <c r="C57" s="135">
        <v>75.78</v>
      </c>
      <c r="D57" s="11">
        <v>56.56</v>
      </c>
      <c r="E57" s="11"/>
      <c r="F57" s="37">
        <v>75.78</v>
      </c>
      <c r="G57" s="37">
        <v>75.78</v>
      </c>
      <c r="H57" s="37">
        <v>75.78</v>
      </c>
      <c r="I57" s="37">
        <v>75.78</v>
      </c>
      <c r="J57" s="37">
        <v>75.78</v>
      </c>
      <c r="K57" s="37">
        <v>75.78</v>
      </c>
      <c r="L57" s="37">
        <v>0</v>
      </c>
      <c r="M57" s="121">
        <v>0</v>
      </c>
      <c r="N57" s="37">
        <v>0</v>
      </c>
      <c r="O57" s="37">
        <v>0</v>
      </c>
      <c r="P57" s="37">
        <v>0</v>
      </c>
      <c r="Q57" s="37">
        <v>37.89</v>
      </c>
      <c r="R57" s="121">
        <v>492.56999999999994</v>
      </c>
      <c r="S57" s="106"/>
      <c r="T57" s="12">
        <v>1</v>
      </c>
      <c r="U57" s="12">
        <v>1</v>
      </c>
      <c r="V57" s="12">
        <v>1</v>
      </c>
      <c r="W57" s="12">
        <v>1</v>
      </c>
      <c r="X57" s="12">
        <v>1</v>
      </c>
      <c r="Y57" s="12">
        <v>1</v>
      </c>
      <c r="Z57" s="12">
        <v>0</v>
      </c>
      <c r="AA57" s="12">
        <v>0</v>
      </c>
      <c r="AB57" s="12">
        <v>0</v>
      </c>
      <c r="AC57" s="12">
        <v>0</v>
      </c>
      <c r="AD57" s="12">
        <v>0</v>
      </c>
      <c r="AE57" s="12">
        <v>0.66990806223479493</v>
      </c>
      <c r="AF57" s="85">
        <v>0.55582567185289955</v>
      </c>
      <c r="AH57" s="99"/>
      <c r="AK57" s="28">
        <v>1</v>
      </c>
      <c r="AL57" s="100">
        <v>0.55582567185289955</v>
      </c>
      <c r="AM57" s="57"/>
      <c r="AN57" s="97"/>
    </row>
    <row r="58" spans="1:40" s="2" customFormat="1" ht="12" customHeight="1">
      <c r="A58" s="27" t="s">
        <v>299</v>
      </c>
      <c r="B58" s="27" t="s">
        <v>300</v>
      </c>
      <c r="C58" s="11">
        <v>111</v>
      </c>
      <c r="D58" s="11">
        <v>111</v>
      </c>
      <c r="E58" s="11"/>
      <c r="F58" s="143">
        <v>2128.7600000000002</v>
      </c>
      <c r="G58" s="143">
        <v>1450.31</v>
      </c>
      <c r="H58" s="143">
        <v>1777.88</v>
      </c>
      <c r="I58" s="143">
        <v>1485.89</v>
      </c>
      <c r="J58" s="143">
        <v>1457.03</v>
      </c>
      <c r="K58" s="143">
        <v>1734.94</v>
      </c>
      <c r="L58" s="143">
        <v>1485.48</v>
      </c>
      <c r="M58" s="143">
        <v>1644.33</v>
      </c>
      <c r="N58" s="143">
        <v>1531.4</v>
      </c>
      <c r="O58" s="143">
        <v>1471.81</v>
      </c>
      <c r="P58" s="143">
        <v>1552.49</v>
      </c>
      <c r="Q58" s="143">
        <v>1546.65</v>
      </c>
      <c r="R58" s="143">
        <v>19266.97</v>
      </c>
      <c r="S58" s="11"/>
      <c r="T58" s="143">
        <v>19.178018018018019</v>
      </c>
      <c r="U58" s="143">
        <v>13.065855855855855</v>
      </c>
      <c r="V58" s="143">
        <v>16.016936936936936</v>
      </c>
      <c r="W58" s="143">
        <v>13.386396396396398</v>
      </c>
      <c r="X58" s="143">
        <v>13.126396396396396</v>
      </c>
      <c r="Y58" s="143">
        <v>15.630090090090091</v>
      </c>
      <c r="Z58" s="143">
        <v>13.382702702702703</v>
      </c>
      <c r="AA58" s="143">
        <v>14.813783783783784</v>
      </c>
      <c r="AB58" s="143">
        <v>13.796396396396398</v>
      </c>
      <c r="AC58" s="143">
        <v>13.259549549549549</v>
      </c>
      <c r="AD58" s="143">
        <v>13.986396396396396</v>
      </c>
      <c r="AE58" s="143">
        <v>13.933783783783785</v>
      </c>
      <c r="AF58" s="85">
        <v>14.464692192192194</v>
      </c>
      <c r="AG58" s="248"/>
      <c r="AH58" s="98"/>
      <c r="AK58" s="2">
        <v>1</v>
      </c>
      <c r="AL58" s="100">
        <v>14.464692192192194</v>
      </c>
    </row>
    <row r="59" spans="1:40" s="28" customFormat="1" ht="12" customHeight="1">
      <c r="A59" s="27" t="s">
        <v>445</v>
      </c>
      <c r="B59" s="27" t="s">
        <v>446</v>
      </c>
      <c r="C59" s="106">
        <v>10.824</v>
      </c>
      <c r="D59" s="11">
        <v>11.36</v>
      </c>
      <c r="E59" s="11"/>
      <c r="F59" s="37">
        <v>0</v>
      </c>
      <c r="G59" s="37">
        <v>0</v>
      </c>
      <c r="H59" s="37">
        <v>0</v>
      </c>
      <c r="I59" s="37">
        <v>0</v>
      </c>
      <c r="J59" s="37">
        <v>0</v>
      </c>
      <c r="K59" s="37">
        <v>0</v>
      </c>
      <c r="L59" s="37">
        <v>0</v>
      </c>
      <c r="M59" s="37">
        <v>0</v>
      </c>
      <c r="N59" s="37">
        <v>0</v>
      </c>
      <c r="O59" s="37">
        <v>0</v>
      </c>
      <c r="P59" s="37">
        <v>0</v>
      </c>
      <c r="Q59" s="37">
        <v>0</v>
      </c>
      <c r="R59" s="37">
        <v>0</v>
      </c>
      <c r="T59" s="106"/>
      <c r="U59" s="27"/>
      <c r="V59" s="27"/>
      <c r="W59" s="27"/>
      <c r="X59" s="27"/>
      <c r="Y59" s="27"/>
      <c r="Z59" s="27"/>
      <c r="AA59" s="27"/>
      <c r="AB59" s="27"/>
      <c r="AC59" s="27"/>
      <c r="AD59" s="27"/>
      <c r="AE59" s="27"/>
      <c r="AF59" s="27"/>
      <c r="AH59" s="99"/>
      <c r="AM59" s="57"/>
      <c r="AN59" s="97"/>
    </row>
    <row r="60" spans="1:40" s="2" customFormat="1" ht="12" customHeight="1">
      <c r="A60" s="27" t="s">
        <v>130</v>
      </c>
      <c r="B60" s="27" t="s">
        <v>193</v>
      </c>
      <c r="C60" s="11">
        <v>12.6</v>
      </c>
      <c r="D60" s="11">
        <v>12.6</v>
      </c>
      <c r="E60" s="11"/>
      <c r="F60" s="12">
        <v>28.6</v>
      </c>
      <c r="G60" s="12">
        <v>28.6</v>
      </c>
      <c r="H60" s="12">
        <v>14.3</v>
      </c>
      <c r="I60" s="12">
        <v>0</v>
      </c>
      <c r="J60" s="12">
        <v>15.49</v>
      </c>
      <c r="K60" s="12">
        <v>30.98</v>
      </c>
      <c r="L60" s="12">
        <v>21.77</v>
      </c>
      <c r="M60" s="12">
        <v>15.49</v>
      </c>
      <c r="N60" s="12">
        <v>15.49</v>
      </c>
      <c r="O60" s="12">
        <v>46.47</v>
      </c>
      <c r="P60" s="12">
        <v>0</v>
      </c>
      <c r="Q60" s="12">
        <v>0</v>
      </c>
      <c r="R60" s="12">
        <v>217.19000000000003</v>
      </c>
      <c r="S60" s="11"/>
      <c r="T60" s="20"/>
      <c r="U60" s="20"/>
      <c r="V60" s="20"/>
      <c r="W60" s="20"/>
      <c r="X60" s="20"/>
      <c r="Y60" s="20"/>
      <c r="Z60" s="20"/>
      <c r="AA60" s="20"/>
      <c r="AB60" s="20"/>
      <c r="AC60" s="20"/>
      <c r="AD60" s="20"/>
      <c r="AE60" s="20"/>
      <c r="AF60" s="20"/>
      <c r="AG60" s="97"/>
      <c r="AH60" s="98"/>
    </row>
    <row r="61" spans="1:40" s="2" customFormat="1" ht="12" customHeight="1">
      <c r="A61" s="27" t="s">
        <v>131</v>
      </c>
      <c r="B61" s="27" t="s">
        <v>194</v>
      </c>
      <c r="C61" s="11">
        <v>4.53</v>
      </c>
      <c r="D61" s="11">
        <v>4.53</v>
      </c>
      <c r="E61" s="11"/>
      <c r="F61" s="12">
        <v>25.8</v>
      </c>
      <c r="G61" s="12">
        <v>25.8</v>
      </c>
      <c r="H61" s="12">
        <v>0</v>
      </c>
      <c r="I61" s="12">
        <v>0</v>
      </c>
      <c r="J61" s="12">
        <v>0</v>
      </c>
      <c r="K61" s="12">
        <v>0</v>
      </c>
      <c r="L61" s="12">
        <v>1.86</v>
      </c>
      <c r="M61" s="12">
        <v>0</v>
      </c>
      <c r="N61" s="12">
        <v>0</v>
      </c>
      <c r="O61" s="12">
        <v>55.8</v>
      </c>
      <c r="P61" s="12">
        <v>85.87</v>
      </c>
      <c r="Q61" s="12">
        <v>74.400000000000006</v>
      </c>
      <c r="R61" s="12">
        <v>269.52999999999997</v>
      </c>
      <c r="S61" s="11"/>
      <c r="T61" s="20"/>
      <c r="U61" s="20"/>
      <c r="V61" s="20"/>
      <c r="W61" s="20"/>
      <c r="X61" s="20"/>
      <c r="Y61" s="20"/>
      <c r="Z61" s="20"/>
      <c r="AA61" s="20"/>
      <c r="AB61" s="20"/>
      <c r="AC61" s="20"/>
      <c r="AD61" s="20"/>
      <c r="AE61" s="20"/>
      <c r="AF61" s="20"/>
      <c r="AG61" s="97"/>
      <c r="AH61" s="98"/>
    </row>
    <row r="62" spans="1:40" s="2" customFormat="1" ht="12" customHeight="1">
      <c r="A62" s="27" t="s">
        <v>467</v>
      </c>
      <c r="B62" s="27" t="s">
        <v>195</v>
      </c>
      <c r="C62" s="11">
        <v>4.53</v>
      </c>
      <c r="D62" s="11">
        <v>4.53</v>
      </c>
      <c r="E62" s="11"/>
      <c r="F62" s="12">
        <v>0</v>
      </c>
      <c r="G62" s="12">
        <v>0</v>
      </c>
      <c r="H62" s="12">
        <v>0</v>
      </c>
      <c r="I62" s="12">
        <v>0</v>
      </c>
      <c r="J62" s="12">
        <v>0</v>
      </c>
      <c r="K62" s="12">
        <v>0</v>
      </c>
      <c r="L62" s="12">
        <v>0</v>
      </c>
      <c r="M62" s="12">
        <v>0</v>
      </c>
      <c r="N62" s="12">
        <v>0</v>
      </c>
      <c r="O62" s="12">
        <v>0</v>
      </c>
      <c r="P62" s="12">
        <v>0</v>
      </c>
      <c r="Q62" s="12">
        <v>0</v>
      </c>
      <c r="R62" s="12">
        <v>0</v>
      </c>
      <c r="S62" s="11"/>
      <c r="T62" s="20"/>
      <c r="U62" s="20"/>
      <c r="V62" s="20"/>
      <c r="W62" s="20"/>
      <c r="X62" s="20"/>
      <c r="Y62" s="20"/>
      <c r="Z62" s="20"/>
      <c r="AA62" s="20"/>
      <c r="AB62" s="20"/>
      <c r="AC62" s="20"/>
      <c r="AD62" s="20"/>
      <c r="AE62" s="20"/>
      <c r="AF62" s="20"/>
      <c r="AG62" s="97"/>
      <c r="AH62" s="98"/>
    </row>
    <row r="63" spans="1:40" s="2" customFormat="1" ht="12" customHeight="1">
      <c r="A63" s="27" t="s">
        <v>343</v>
      </c>
      <c r="B63" s="27" t="s">
        <v>196</v>
      </c>
      <c r="C63" s="11">
        <v>2.06</v>
      </c>
      <c r="D63" s="11">
        <v>2.06</v>
      </c>
      <c r="E63" s="11"/>
      <c r="F63" s="12">
        <v>0</v>
      </c>
      <c r="G63" s="12">
        <v>0</v>
      </c>
      <c r="H63" s="12">
        <v>2.17</v>
      </c>
      <c r="I63" s="12">
        <v>18.010000000000002</v>
      </c>
      <c r="J63" s="12">
        <v>18.010000000000002</v>
      </c>
      <c r="K63" s="12">
        <v>-27.02</v>
      </c>
      <c r="L63" s="12">
        <v>0</v>
      </c>
      <c r="M63" s="12">
        <v>0</v>
      </c>
      <c r="N63" s="12">
        <v>0</v>
      </c>
      <c r="O63" s="12">
        <v>0</v>
      </c>
      <c r="P63" s="12">
        <v>1.58</v>
      </c>
      <c r="Q63" s="12">
        <v>3.16</v>
      </c>
      <c r="R63" s="12">
        <v>15.909999999999998</v>
      </c>
      <c r="S63" s="11"/>
      <c r="T63" s="20"/>
      <c r="U63" s="20"/>
      <c r="V63" s="20"/>
      <c r="W63" s="20"/>
      <c r="X63" s="20"/>
      <c r="Y63" s="20"/>
      <c r="Z63" s="20"/>
      <c r="AA63" s="20"/>
      <c r="AB63" s="20"/>
      <c r="AC63" s="20"/>
      <c r="AD63" s="20"/>
      <c r="AE63" s="20"/>
      <c r="AF63" s="20"/>
      <c r="AG63" s="97"/>
      <c r="AH63" s="98"/>
    </row>
    <row r="64" spans="1:40" s="2" customFormat="1" ht="12" customHeight="1">
      <c r="A64" s="27" t="s">
        <v>484</v>
      </c>
      <c r="B64" s="27" t="s">
        <v>485</v>
      </c>
      <c r="C64" s="11">
        <v>2.06</v>
      </c>
      <c r="D64" s="11">
        <v>2.02</v>
      </c>
      <c r="E64" s="11"/>
      <c r="F64" s="12">
        <v>762.80000000000007</v>
      </c>
      <c r="G64" s="12">
        <v>783.58</v>
      </c>
      <c r="H64" s="12">
        <v>783.58</v>
      </c>
      <c r="I64" s="12">
        <v>758.64</v>
      </c>
      <c r="J64" s="12">
        <v>758.64</v>
      </c>
      <c r="K64" s="12">
        <v>872.94</v>
      </c>
      <c r="L64" s="12">
        <v>808.51</v>
      </c>
      <c r="M64" s="12">
        <v>838.94999999999993</v>
      </c>
      <c r="N64" s="12">
        <v>852.91</v>
      </c>
      <c r="O64" s="12">
        <v>839.97</v>
      </c>
      <c r="P64" s="12">
        <v>848.72</v>
      </c>
      <c r="Q64" s="12">
        <v>837.55000000000007</v>
      </c>
      <c r="R64" s="12">
        <v>9746.7899999999991</v>
      </c>
      <c r="S64" s="11"/>
      <c r="T64" s="20"/>
      <c r="U64" s="20"/>
      <c r="V64" s="20"/>
      <c r="W64" s="20"/>
      <c r="X64" s="20"/>
      <c r="Y64" s="20"/>
      <c r="Z64" s="20"/>
      <c r="AA64" s="20"/>
      <c r="AB64" s="20"/>
      <c r="AC64" s="20"/>
      <c r="AD64" s="20"/>
      <c r="AE64" s="20"/>
      <c r="AF64" s="20"/>
      <c r="AG64" s="97"/>
      <c r="AH64" s="98"/>
    </row>
    <row r="65" spans="1:40" s="2" customFormat="1" ht="12" customHeight="1">
      <c r="A65" s="27" t="s">
        <v>132</v>
      </c>
      <c r="B65" s="27" t="s">
        <v>197</v>
      </c>
      <c r="C65" s="11">
        <v>2.2660000000000005</v>
      </c>
      <c r="D65" s="11">
        <v>2.2599999999999998</v>
      </c>
      <c r="E65" s="11"/>
      <c r="F65" s="12">
        <v>48.94</v>
      </c>
      <c r="G65" s="12">
        <v>48.94</v>
      </c>
      <c r="H65" s="12">
        <v>58.73</v>
      </c>
      <c r="I65" s="12">
        <v>58.73</v>
      </c>
      <c r="J65" s="12">
        <v>61.15</v>
      </c>
      <c r="K65" s="12">
        <v>97.44</v>
      </c>
      <c r="L65" s="12">
        <v>107.67</v>
      </c>
      <c r="M65" s="12">
        <v>97.88</v>
      </c>
      <c r="N65" s="12">
        <v>99.899999999999991</v>
      </c>
      <c r="O65" s="12">
        <v>4.8899999999999997</v>
      </c>
      <c r="P65" s="12">
        <v>12.26</v>
      </c>
      <c r="Q65" s="12">
        <v>26.94</v>
      </c>
      <c r="R65" s="12">
        <v>723.47</v>
      </c>
      <c r="S65" s="11"/>
      <c r="T65" s="20"/>
      <c r="U65" s="20"/>
      <c r="V65" s="20"/>
      <c r="W65" s="20"/>
      <c r="X65" s="20"/>
      <c r="Y65" s="20"/>
      <c r="Z65" s="20"/>
      <c r="AA65" s="20"/>
      <c r="AB65" s="20"/>
      <c r="AC65" s="20"/>
      <c r="AD65" s="20"/>
      <c r="AE65" s="20"/>
      <c r="AF65" s="20"/>
      <c r="AG65" s="97"/>
      <c r="AH65" s="98"/>
    </row>
    <row r="66" spans="1:40" s="2" customFormat="1" ht="12" customHeight="1">
      <c r="A66" s="27" t="s">
        <v>486</v>
      </c>
      <c r="B66" s="27" t="s">
        <v>487</v>
      </c>
      <c r="C66" s="11"/>
      <c r="D66" s="11">
        <v>2.02</v>
      </c>
      <c r="E66" s="11"/>
      <c r="F66" s="12">
        <v>828.42</v>
      </c>
      <c r="G66" s="12">
        <v>828.42</v>
      </c>
      <c r="H66" s="12">
        <v>826.34</v>
      </c>
      <c r="I66" s="12">
        <v>830.35</v>
      </c>
      <c r="J66" s="12">
        <v>836.74</v>
      </c>
      <c r="K66" s="12">
        <v>893.02</v>
      </c>
      <c r="L66" s="12">
        <v>884.87999999999988</v>
      </c>
      <c r="M66" s="12">
        <v>888.33999999999992</v>
      </c>
      <c r="N66" s="12">
        <v>877.42</v>
      </c>
      <c r="O66" s="12">
        <v>949.86</v>
      </c>
      <c r="P66" s="12">
        <v>950.01</v>
      </c>
      <c r="Q66" s="12">
        <v>950.01</v>
      </c>
      <c r="R66" s="12">
        <v>10543.81</v>
      </c>
      <c r="S66" s="11"/>
      <c r="T66" s="20"/>
      <c r="U66" s="20"/>
      <c r="V66" s="20"/>
      <c r="W66" s="20"/>
      <c r="X66" s="20"/>
      <c r="Y66" s="20"/>
      <c r="Z66" s="20"/>
      <c r="AA66" s="20"/>
      <c r="AB66" s="20"/>
      <c r="AC66" s="20"/>
      <c r="AD66" s="20"/>
      <c r="AE66" s="20"/>
      <c r="AF66" s="20"/>
      <c r="AG66" s="97"/>
      <c r="AH66" s="98"/>
    </row>
    <row r="67" spans="1:40" s="27" customFormat="1" ht="12.75">
      <c r="A67" s="27" t="s">
        <v>445</v>
      </c>
      <c r="B67" s="27" t="s">
        <v>183</v>
      </c>
      <c r="C67" s="27">
        <v>9.84</v>
      </c>
      <c r="D67" s="11">
        <v>11.36</v>
      </c>
      <c r="E67" s="11"/>
      <c r="F67" s="121">
        <v>0</v>
      </c>
      <c r="G67" s="121">
        <v>0</v>
      </c>
      <c r="H67" s="121">
        <v>0</v>
      </c>
      <c r="I67" s="121">
        <v>0</v>
      </c>
      <c r="J67" s="121">
        <v>0</v>
      </c>
      <c r="K67" s="121">
        <v>0</v>
      </c>
      <c r="L67" s="121">
        <v>0</v>
      </c>
      <c r="M67" s="121">
        <v>0</v>
      </c>
      <c r="N67" s="121">
        <v>0</v>
      </c>
      <c r="O67" s="121">
        <v>0</v>
      </c>
      <c r="P67" s="121">
        <v>0</v>
      </c>
      <c r="Q67" s="121">
        <v>0</v>
      </c>
      <c r="R67" s="121">
        <v>0</v>
      </c>
      <c r="U67" s="197"/>
      <c r="V67" s="197"/>
      <c r="W67" s="197"/>
      <c r="X67" s="197"/>
      <c r="Y67" s="197"/>
      <c r="Z67" s="197"/>
      <c r="AA67" s="197"/>
      <c r="AB67" s="197"/>
      <c r="AC67" s="197"/>
      <c r="AD67" s="197"/>
      <c r="AE67" s="197"/>
      <c r="AF67" s="197"/>
      <c r="AH67" s="197"/>
    </row>
    <row r="68" spans="1:40" s="2" customFormat="1" ht="12" customHeight="1">
      <c r="A68" s="27" t="s">
        <v>488</v>
      </c>
      <c r="B68" s="27" t="s">
        <v>489</v>
      </c>
      <c r="C68" s="11"/>
      <c r="D68" s="11">
        <v>7.93</v>
      </c>
      <c r="E68" s="11"/>
      <c r="F68" s="96">
        <v>163.44999999999999</v>
      </c>
      <c r="G68" s="12">
        <v>147.08000000000001</v>
      </c>
      <c r="H68" s="12">
        <v>145.85999999999999</v>
      </c>
      <c r="I68" s="12">
        <v>130.76</v>
      </c>
      <c r="J68" s="12">
        <v>130.76</v>
      </c>
      <c r="K68" s="12">
        <v>122.58</v>
      </c>
      <c r="L68" s="12">
        <v>130.76</v>
      </c>
      <c r="M68" s="12">
        <v>137.35</v>
      </c>
      <c r="N68" s="12">
        <v>137.35</v>
      </c>
      <c r="O68" s="12">
        <v>137.35</v>
      </c>
      <c r="P68" s="12">
        <v>137.35</v>
      </c>
      <c r="Q68" s="12">
        <v>137.35</v>
      </c>
      <c r="R68" s="12">
        <v>1657.9999999999995</v>
      </c>
      <c r="S68" s="11"/>
      <c r="T68" s="20"/>
      <c r="U68" s="20"/>
      <c r="V68" s="20"/>
      <c r="W68" s="20"/>
      <c r="X68" s="20"/>
      <c r="Y68" s="20"/>
      <c r="Z68" s="20"/>
      <c r="AA68" s="20"/>
      <c r="AB68" s="20"/>
      <c r="AC68" s="20"/>
      <c r="AD68" s="20"/>
      <c r="AE68" s="20"/>
      <c r="AF68" s="20"/>
      <c r="AG68" s="149"/>
      <c r="AH68" s="98"/>
    </row>
    <row r="69" spans="1:40" s="2" customFormat="1" ht="12" customHeight="1">
      <c r="A69" s="27" t="s">
        <v>478</v>
      </c>
      <c r="B69" s="27" t="s">
        <v>477</v>
      </c>
      <c r="C69" s="11"/>
      <c r="D69" s="11">
        <v>6.77</v>
      </c>
      <c r="E69" s="11"/>
      <c r="F69" s="96">
        <v>6.77</v>
      </c>
      <c r="G69" s="12">
        <v>6.77</v>
      </c>
      <c r="H69" s="12">
        <v>6.77</v>
      </c>
      <c r="I69" s="12">
        <v>6.77</v>
      </c>
      <c r="J69" s="12">
        <v>6.77</v>
      </c>
      <c r="K69" s="12">
        <v>6.77</v>
      </c>
      <c r="L69" s="12">
        <v>6.77</v>
      </c>
      <c r="M69" s="12">
        <v>6.77</v>
      </c>
      <c r="N69" s="12">
        <v>6.77</v>
      </c>
      <c r="O69" s="12">
        <v>6.77</v>
      </c>
      <c r="P69" s="12">
        <v>6.77</v>
      </c>
      <c r="Q69" s="12">
        <v>6.77</v>
      </c>
      <c r="R69" s="12">
        <v>81.239999999999966</v>
      </c>
      <c r="S69" s="11"/>
      <c r="T69" s="20"/>
      <c r="U69" s="20"/>
      <c r="V69" s="20"/>
      <c r="W69" s="20"/>
      <c r="X69" s="20"/>
      <c r="Y69" s="20"/>
      <c r="Z69" s="20"/>
      <c r="AA69" s="20"/>
      <c r="AB69" s="20"/>
      <c r="AC69" s="20"/>
      <c r="AD69" s="20"/>
      <c r="AE69" s="20"/>
      <c r="AF69" s="20"/>
      <c r="AG69" s="149"/>
      <c r="AH69" s="98"/>
    </row>
    <row r="70" spans="1:40" s="2" customFormat="1" ht="12" customHeight="1">
      <c r="A70" s="27" t="s">
        <v>408</v>
      </c>
      <c r="B70" s="27" t="s">
        <v>409</v>
      </c>
      <c r="C70" s="11">
        <v>48.65</v>
      </c>
      <c r="D70" s="11">
        <v>48.65</v>
      </c>
      <c r="E70" s="11"/>
      <c r="F70" s="96">
        <v>51.19</v>
      </c>
      <c r="G70" s="12">
        <v>0</v>
      </c>
      <c r="H70" s="12">
        <v>204.76</v>
      </c>
      <c r="I70" s="12">
        <v>0</v>
      </c>
      <c r="J70" s="12">
        <v>-51.19</v>
      </c>
      <c r="K70" s="12">
        <v>55.46</v>
      </c>
      <c r="L70" s="12">
        <v>55.46</v>
      </c>
      <c r="M70" s="12">
        <v>55.46</v>
      </c>
      <c r="N70" s="12">
        <v>0</v>
      </c>
      <c r="O70" s="12">
        <v>55.46</v>
      </c>
      <c r="P70" s="12">
        <v>166.38</v>
      </c>
      <c r="Q70" s="12">
        <v>0</v>
      </c>
      <c r="R70" s="12">
        <v>592.9799999999999</v>
      </c>
      <c r="S70" s="11"/>
      <c r="T70" s="20"/>
      <c r="U70" s="20"/>
      <c r="V70" s="20"/>
      <c r="W70" s="20"/>
      <c r="X70" s="20"/>
      <c r="Y70" s="20"/>
      <c r="Z70" s="20"/>
      <c r="AA70" s="20"/>
      <c r="AB70" s="20"/>
      <c r="AC70" s="20"/>
      <c r="AD70" s="20"/>
      <c r="AE70" s="20"/>
      <c r="AF70" s="20"/>
      <c r="AG70" s="149"/>
      <c r="AH70" s="98"/>
    </row>
    <row r="71" spans="1:40" s="2" customFormat="1" ht="12" customHeight="1" thickBot="1">
      <c r="A71" s="23"/>
      <c r="B71" s="23"/>
      <c r="C71" s="11"/>
      <c r="D71" s="11"/>
      <c r="E71" s="11"/>
      <c r="F71" s="13"/>
      <c r="G71" s="13"/>
      <c r="H71" s="13"/>
      <c r="I71" s="13"/>
      <c r="J71" s="13"/>
      <c r="K71" s="13"/>
      <c r="L71" s="13"/>
      <c r="M71" s="13"/>
      <c r="N71" s="13"/>
      <c r="O71" s="13"/>
      <c r="P71" s="13"/>
      <c r="Q71" s="13"/>
      <c r="R71" s="13"/>
      <c r="S71" s="11"/>
      <c r="T71" s="20"/>
      <c r="U71" s="20"/>
      <c r="V71" s="20"/>
      <c r="W71" s="20"/>
      <c r="X71" s="20"/>
      <c r="Y71" s="20"/>
      <c r="Z71" s="20"/>
      <c r="AA71" s="20"/>
      <c r="AB71" s="20"/>
      <c r="AC71" s="20"/>
      <c r="AD71" s="20"/>
      <c r="AE71" s="20"/>
      <c r="AF71" s="20"/>
      <c r="AG71" s="97"/>
      <c r="AH71" s="98"/>
    </row>
    <row r="72" spans="1:40" s="2" customFormat="1" ht="12" customHeight="1" thickBot="1">
      <c r="A72" s="23"/>
      <c r="B72" s="15" t="s">
        <v>16</v>
      </c>
      <c r="C72" s="11"/>
      <c r="D72" s="11"/>
      <c r="E72" s="11"/>
      <c r="F72" s="71">
        <v>96356.54</v>
      </c>
      <c r="G72" s="71">
        <v>95899.420000000013</v>
      </c>
      <c r="H72" s="71">
        <v>96794.11</v>
      </c>
      <c r="I72" s="71">
        <v>95694.06</v>
      </c>
      <c r="J72" s="71">
        <v>96068.34</v>
      </c>
      <c r="K72" s="71">
        <v>97637.959999999992</v>
      </c>
      <c r="L72" s="71">
        <v>96745.65</v>
      </c>
      <c r="M72" s="71">
        <v>100772.16000000002</v>
      </c>
      <c r="N72" s="71">
        <v>100560.13000000002</v>
      </c>
      <c r="O72" s="71">
        <v>101629.85000000002</v>
      </c>
      <c r="P72" s="71">
        <v>102302.49000000002</v>
      </c>
      <c r="Q72" s="71">
        <v>102163</v>
      </c>
      <c r="R72" s="71">
        <v>1182623.7099999997</v>
      </c>
      <c r="S72" s="11"/>
      <c r="T72" s="115">
        <v>918.75850493734572</v>
      </c>
      <c r="U72" s="115">
        <v>919.92949128376983</v>
      </c>
      <c r="V72" s="115">
        <v>919.6679704348071</v>
      </c>
      <c r="W72" s="115">
        <v>919.2818819910799</v>
      </c>
      <c r="X72" s="115">
        <v>916.81020511503948</v>
      </c>
      <c r="Y72" s="115">
        <v>925.2459533806001</v>
      </c>
      <c r="Z72" s="115">
        <v>915.66603684904874</v>
      </c>
      <c r="AA72" s="115">
        <v>915.92200687661898</v>
      </c>
      <c r="AB72" s="115">
        <v>915.43597950576327</v>
      </c>
      <c r="AC72" s="115">
        <v>919.49331181006687</v>
      </c>
      <c r="AD72" s="115">
        <v>919.82863686231019</v>
      </c>
      <c r="AE72" s="115">
        <v>914.52813983044359</v>
      </c>
      <c r="AF72" s="84">
        <v>918.38067657307431</v>
      </c>
      <c r="AH72" s="98"/>
      <c r="AJ72" s="77">
        <v>126.5159332851586</v>
      </c>
      <c r="AL72" s="77">
        <v>791.86474328791576</v>
      </c>
      <c r="AN72" s="77">
        <v>0</v>
      </c>
    </row>
    <row r="73" spans="1:40" s="2" customFormat="1" ht="12" customHeight="1">
      <c r="A73" s="23"/>
      <c r="B73" s="23"/>
      <c r="C73" s="11"/>
      <c r="D73" s="11"/>
      <c r="E73" s="11"/>
      <c r="F73" s="13"/>
      <c r="G73" s="13"/>
      <c r="H73" s="13"/>
      <c r="I73" s="13"/>
      <c r="J73" s="13"/>
      <c r="K73" s="13"/>
      <c r="L73" s="13"/>
      <c r="M73" s="13"/>
      <c r="N73" s="13"/>
      <c r="O73" s="13"/>
      <c r="P73" s="13"/>
      <c r="Q73" s="13"/>
      <c r="R73" s="13"/>
      <c r="S73" s="11"/>
      <c r="T73" s="20"/>
      <c r="U73" s="20"/>
      <c r="V73" s="20"/>
      <c r="W73" s="20"/>
      <c r="X73" s="20"/>
      <c r="Y73" s="20"/>
      <c r="Z73" s="20"/>
      <c r="AA73" s="20"/>
      <c r="AB73" s="20"/>
      <c r="AC73" s="20"/>
      <c r="AD73" s="20"/>
      <c r="AE73" s="20"/>
      <c r="AF73" s="20"/>
      <c r="AH73" s="98"/>
    </row>
    <row r="74" spans="1:40" ht="12" customHeight="1">
      <c r="A74" s="7"/>
      <c r="B74" s="7"/>
      <c r="D74" s="11"/>
      <c r="E74" s="11"/>
      <c r="F74" s="86"/>
      <c r="G74" s="86"/>
      <c r="H74" s="86"/>
      <c r="I74" s="86"/>
      <c r="J74" s="86"/>
      <c r="K74" s="86"/>
      <c r="L74" s="86"/>
      <c r="M74" s="86"/>
      <c r="N74" s="86"/>
      <c r="O74" s="86"/>
      <c r="P74" s="86"/>
      <c r="Q74" s="86"/>
      <c r="AH74" s="98"/>
      <c r="AI74" s="2"/>
    </row>
    <row r="75" spans="1:40" ht="12" customHeight="1">
      <c r="A75" s="9" t="s">
        <v>17</v>
      </c>
      <c r="B75" s="9" t="s">
        <v>17</v>
      </c>
      <c r="D75" s="11"/>
      <c r="E75" s="11"/>
      <c r="AH75" s="98"/>
      <c r="AI75" s="2"/>
    </row>
    <row r="76" spans="1:40" ht="12" customHeight="1">
      <c r="A76" s="17"/>
      <c r="B76" s="17"/>
      <c r="D76" s="11"/>
      <c r="E76" s="11"/>
      <c r="AH76" s="98"/>
      <c r="AI76" s="2"/>
    </row>
    <row r="77" spans="1:40" ht="12" customHeight="1">
      <c r="A77" s="21" t="s">
        <v>18</v>
      </c>
      <c r="B77" s="21" t="s">
        <v>18</v>
      </c>
      <c r="C77" s="86"/>
      <c r="D77" s="11"/>
      <c r="E77" s="11"/>
      <c r="AH77" s="98"/>
      <c r="AI77" s="97"/>
    </row>
    <row r="78" spans="1:40" ht="12" customHeight="1">
      <c r="A78" s="27" t="s">
        <v>345</v>
      </c>
      <c r="B78" s="27" t="s">
        <v>347</v>
      </c>
      <c r="C78" s="11">
        <v>153.703</v>
      </c>
      <c r="D78" s="11">
        <v>161.38999999999999</v>
      </c>
      <c r="E78" s="11"/>
      <c r="F78" s="12">
        <v>461.1</v>
      </c>
      <c r="G78" s="12">
        <v>922.2</v>
      </c>
      <c r="H78" s="12">
        <v>768.5</v>
      </c>
      <c r="I78" s="12">
        <v>153.69999999999999</v>
      </c>
      <c r="J78" s="12">
        <v>768.5</v>
      </c>
      <c r="K78" s="12">
        <v>0</v>
      </c>
      <c r="L78" s="12">
        <v>614.79999999999995</v>
      </c>
      <c r="M78" s="12">
        <v>153.69999999999999</v>
      </c>
      <c r="N78" s="12">
        <v>342.27</v>
      </c>
      <c r="O78" s="12">
        <v>361.76</v>
      </c>
      <c r="P78" s="12">
        <v>865.42</v>
      </c>
      <c r="Q78" s="12">
        <v>180.88</v>
      </c>
      <c r="R78" s="12">
        <v>5592.8300000000008</v>
      </c>
      <c r="T78" s="143"/>
      <c r="U78" s="143"/>
      <c r="V78" s="143"/>
      <c r="W78" s="143"/>
      <c r="X78" s="143"/>
      <c r="Y78" s="143"/>
      <c r="Z78" s="143"/>
      <c r="AA78" s="143"/>
      <c r="AB78" s="143"/>
      <c r="AC78" s="143"/>
      <c r="AD78" s="143"/>
      <c r="AE78" s="143"/>
      <c r="AF78" s="143"/>
      <c r="AH78" s="98"/>
      <c r="AI78" s="97"/>
    </row>
    <row r="79" spans="1:40" ht="12" customHeight="1">
      <c r="A79" s="27" t="s">
        <v>200</v>
      </c>
      <c r="B79" s="27" t="s">
        <v>223</v>
      </c>
      <c r="C79" s="11">
        <v>131.32999999999998</v>
      </c>
      <c r="D79" s="11">
        <v>131.33000000000001</v>
      </c>
      <c r="E79" s="11"/>
      <c r="F79" s="12">
        <v>0</v>
      </c>
      <c r="G79" s="96">
        <v>0</v>
      </c>
      <c r="H79" s="12">
        <v>0</v>
      </c>
      <c r="I79" s="12">
        <v>0</v>
      </c>
      <c r="J79" s="12">
        <v>0</v>
      </c>
      <c r="K79" s="12">
        <v>0</v>
      </c>
      <c r="L79" s="12">
        <v>0</v>
      </c>
      <c r="M79" s="12">
        <v>106.67</v>
      </c>
      <c r="N79" s="12">
        <v>106.67</v>
      </c>
      <c r="O79" s="12">
        <v>0</v>
      </c>
      <c r="P79" s="12">
        <v>0</v>
      </c>
      <c r="Q79" s="12">
        <v>0</v>
      </c>
      <c r="R79" s="12">
        <v>213.34</v>
      </c>
      <c r="T79" s="143"/>
      <c r="U79" s="143"/>
      <c r="V79" s="143"/>
      <c r="W79" s="143"/>
      <c r="X79" s="143"/>
      <c r="Y79" s="143"/>
      <c r="Z79" s="143"/>
      <c r="AA79" s="143"/>
      <c r="AB79" s="143"/>
      <c r="AC79" s="143"/>
      <c r="AD79" s="143"/>
      <c r="AE79" s="143"/>
      <c r="AF79" s="143"/>
      <c r="AH79" s="98"/>
      <c r="AI79" s="97"/>
    </row>
    <row r="80" spans="1:40" ht="12" customHeight="1">
      <c r="A80" s="27" t="s">
        <v>356</v>
      </c>
      <c r="B80" s="27" t="s">
        <v>357</v>
      </c>
      <c r="C80" s="11">
        <v>172.27100000000002</v>
      </c>
      <c r="D80" s="11">
        <v>180.88</v>
      </c>
      <c r="E80" s="11"/>
      <c r="F80" s="143">
        <v>2044.39</v>
      </c>
      <c r="G80" s="143">
        <v>803.31</v>
      </c>
      <c r="H80" s="143">
        <v>1720.76</v>
      </c>
      <c r="I80" s="143">
        <v>4197.87</v>
      </c>
      <c r="J80" s="143">
        <v>4744.9799999999996</v>
      </c>
      <c r="K80" s="143">
        <v>5395.41</v>
      </c>
      <c r="L80" s="143">
        <v>3842.35</v>
      </c>
      <c r="M80" s="143">
        <v>3124.65</v>
      </c>
      <c r="N80" s="143">
        <v>3391.02</v>
      </c>
      <c r="O80" s="143">
        <v>4072.5099999999998</v>
      </c>
      <c r="P80" s="143">
        <v>4637.71</v>
      </c>
      <c r="Q80" s="143">
        <v>5564.27</v>
      </c>
      <c r="R80" s="143">
        <v>43539.229999999996</v>
      </c>
      <c r="T80" s="143"/>
      <c r="U80" s="143"/>
      <c r="V80" s="143"/>
      <c r="W80" s="143"/>
      <c r="X80" s="143"/>
      <c r="Y80" s="143"/>
      <c r="Z80" s="143"/>
      <c r="AA80" s="143"/>
      <c r="AB80" s="143"/>
      <c r="AC80" s="143"/>
      <c r="AD80" s="143"/>
      <c r="AE80" s="143"/>
      <c r="AF80" s="143"/>
      <c r="AH80" s="98"/>
      <c r="AI80" s="97"/>
    </row>
    <row r="81" spans="1:40" ht="12" customHeight="1">
      <c r="A81" s="27" t="s">
        <v>358</v>
      </c>
      <c r="B81" s="27" t="s">
        <v>359</v>
      </c>
      <c r="C81" s="11">
        <v>211.761</v>
      </c>
      <c r="D81" s="11">
        <v>222.35</v>
      </c>
      <c r="E81" s="11"/>
      <c r="F81" s="143">
        <v>5929.28</v>
      </c>
      <c r="G81" s="143">
        <v>5505.76</v>
      </c>
      <c r="H81" s="143">
        <v>3388.16</v>
      </c>
      <c r="I81" s="143">
        <v>5505.76</v>
      </c>
      <c r="J81" s="143">
        <v>6352.8</v>
      </c>
      <c r="K81" s="143">
        <v>6564.56</v>
      </c>
      <c r="L81" s="143">
        <v>7199.84</v>
      </c>
      <c r="M81" s="143">
        <v>9963.31</v>
      </c>
      <c r="N81" s="143">
        <v>7739.89</v>
      </c>
      <c r="O81" s="143">
        <v>7115.2</v>
      </c>
      <c r="P81" s="143">
        <v>8226.9500000000007</v>
      </c>
      <c r="Q81" s="143">
        <v>8894</v>
      </c>
      <c r="R81" s="143">
        <v>82385.509999999995</v>
      </c>
      <c r="T81" s="143"/>
      <c r="U81" s="143"/>
      <c r="V81" s="143"/>
      <c r="W81" s="143"/>
      <c r="X81" s="143"/>
      <c r="Y81" s="143"/>
      <c r="Z81" s="143"/>
      <c r="AA81" s="143"/>
      <c r="AB81" s="143"/>
      <c r="AC81" s="143"/>
      <c r="AD81" s="143"/>
      <c r="AE81" s="143"/>
      <c r="AF81" s="143"/>
      <c r="AH81" s="98"/>
      <c r="AI81" s="97"/>
    </row>
    <row r="82" spans="1:40" ht="12" customHeight="1">
      <c r="A82" s="27" t="s">
        <v>201</v>
      </c>
      <c r="B82" s="27" t="s">
        <v>224</v>
      </c>
      <c r="C82" s="11">
        <v>149.01000000000002</v>
      </c>
      <c r="D82" s="11">
        <v>149.01</v>
      </c>
      <c r="E82" s="11"/>
      <c r="F82" s="143">
        <v>0</v>
      </c>
      <c r="G82" s="143">
        <v>0</v>
      </c>
      <c r="H82" s="143">
        <v>0</v>
      </c>
      <c r="I82" s="143">
        <v>0</v>
      </c>
      <c r="J82" s="143">
        <v>0</v>
      </c>
      <c r="K82" s="143">
        <v>0</v>
      </c>
      <c r="L82" s="143">
        <v>119.56</v>
      </c>
      <c r="M82" s="143">
        <v>119.56</v>
      </c>
      <c r="N82" s="143">
        <v>0</v>
      </c>
      <c r="O82" s="143">
        <v>0</v>
      </c>
      <c r="P82" s="143">
        <v>0</v>
      </c>
      <c r="Q82" s="143">
        <v>0</v>
      </c>
      <c r="R82" s="143">
        <v>239.12</v>
      </c>
      <c r="T82" s="143"/>
      <c r="U82" s="143"/>
      <c r="V82" s="143"/>
      <c r="W82" s="143"/>
      <c r="X82" s="143"/>
      <c r="Y82" s="143"/>
      <c r="Z82" s="143"/>
      <c r="AA82" s="143"/>
      <c r="AB82" s="143"/>
      <c r="AC82" s="143"/>
      <c r="AD82" s="143"/>
      <c r="AE82" s="143"/>
      <c r="AF82" s="143"/>
      <c r="AH82" s="98"/>
      <c r="AI82" s="97"/>
    </row>
    <row r="83" spans="1:40" ht="12" customHeight="1">
      <c r="A83" s="27" t="s">
        <v>360</v>
      </c>
      <c r="B83" s="27" t="s">
        <v>361</v>
      </c>
      <c r="C83" s="11">
        <v>163.58100000000002</v>
      </c>
      <c r="D83" s="11">
        <v>171.76</v>
      </c>
      <c r="E83" s="11"/>
      <c r="F83" s="143">
        <v>327.16000000000003</v>
      </c>
      <c r="G83" s="143">
        <v>327.16000000000003</v>
      </c>
      <c r="H83" s="18">
        <v>163.58000000000001</v>
      </c>
      <c r="I83" s="143">
        <v>163.58000000000001</v>
      </c>
      <c r="J83" s="143">
        <v>327.16000000000003</v>
      </c>
      <c r="K83" s="143">
        <v>163.58000000000001</v>
      </c>
      <c r="L83" s="143">
        <v>163.58000000000001</v>
      </c>
      <c r="M83" s="143">
        <v>163.58000000000001</v>
      </c>
      <c r="N83" s="143">
        <v>352.64</v>
      </c>
      <c r="O83" s="143">
        <v>222.35</v>
      </c>
      <c r="P83" s="143">
        <v>0</v>
      </c>
      <c r="Q83" s="143">
        <v>403.23</v>
      </c>
      <c r="R83" s="143">
        <v>2777.6</v>
      </c>
      <c r="T83" s="143"/>
      <c r="U83" s="143"/>
      <c r="V83" s="143"/>
      <c r="W83" s="143"/>
      <c r="X83" s="143"/>
      <c r="Y83" s="143"/>
      <c r="Z83" s="143"/>
      <c r="AA83" s="143"/>
      <c r="AB83" s="143"/>
      <c r="AC83" s="143"/>
      <c r="AD83" s="143"/>
      <c r="AE83" s="143"/>
      <c r="AF83" s="143"/>
      <c r="AH83" s="98"/>
      <c r="AI83" s="97"/>
    </row>
    <row r="84" spans="1:40" s="27" customFormat="1" ht="12" customHeight="1">
      <c r="A84" s="27" t="s">
        <v>356</v>
      </c>
      <c r="B84" s="27" t="s">
        <v>357</v>
      </c>
      <c r="C84" s="135">
        <v>172.27100000000002</v>
      </c>
      <c r="D84" s="11">
        <v>180.88</v>
      </c>
      <c r="E84" s="11"/>
      <c r="F84" s="121">
        <v>0</v>
      </c>
      <c r="G84" s="121">
        <v>0</v>
      </c>
      <c r="H84" s="121">
        <v>0</v>
      </c>
      <c r="I84" s="121">
        <v>0</v>
      </c>
      <c r="J84" s="121">
        <v>0</v>
      </c>
      <c r="K84" s="121">
        <v>0</v>
      </c>
      <c r="L84" s="121">
        <v>0</v>
      </c>
      <c r="M84" s="121">
        <v>0</v>
      </c>
      <c r="N84" s="121">
        <v>0</v>
      </c>
      <c r="O84" s="121">
        <v>0</v>
      </c>
      <c r="P84" s="121">
        <v>0</v>
      </c>
      <c r="Q84" s="121">
        <v>0</v>
      </c>
      <c r="R84" s="121">
        <v>0</v>
      </c>
      <c r="T84" s="38"/>
      <c r="U84" s="86"/>
      <c r="V84" s="86"/>
      <c r="W84" s="86"/>
      <c r="X84" s="86"/>
      <c r="Y84" s="86"/>
      <c r="Z84" s="86"/>
      <c r="AA84" s="86"/>
      <c r="AB84" s="86"/>
      <c r="AC84" s="86"/>
      <c r="AD84" s="86"/>
      <c r="AE84" s="86"/>
      <c r="AF84" s="86"/>
      <c r="AG84" s="85"/>
      <c r="AJ84" s="97"/>
      <c r="AL84" s="57"/>
      <c r="AM84" s="97"/>
    </row>
    <row r="85" spans="1:40" ht="12" customHeight="1">
      <c r="A85" s="27" t="s">
        <v>398</v>
      </c>
      <c r="B85" s="27" t="s">
        <v>399</v>
      </c>
      <c r="C85" s="11">
        <v>72.435000000000002</v>
      </c>
      <c r="D85" s="11">
        <v>76.05</v>
      </c>
      <c r="E85" s="11"/>
      <c r="F85" s="143">
        <v>434.58</v>
      </c>
      <c r="G85" s="143">
        <v>434.58</v>
      </c>
      <c r="H85" s="143">
        <v>434.58</v>
      </c>
      <c r="I85" s="143">
        <v>434.58</v>
      </c>
      <c r="J85" s="143">
        <v>434.58</v>
      </c>
      <c r="K85" s="143">
        <v>434.58</v>
      </c>
      <c r="L85" s="143">
        <v>507.01</v>
      </c>
      <c r="M85" s="143">
        <v>532.35</v>
      </c>
      <c r="N85" s="143">
        <v>456.3</v>
      </c>
      <c r="O85" s="143">
        <v>456.3</v>
      </c>
      <c r="P85" s="143">
        <v>456.3</v>
      </c>
      <c r="Q85" s="143">
        <v>456.3</v>
      </c>
      <c r="R85" s="143">
        <v>5472.04</v>
      </c>
      <c r="T85" s="12">
        <v>5.999585835576724</v>
      </c>
      <c r="U85" s="12">
        <v>5.999585835576724</v>
      </c>
      <c r="V85" s="12">
        <v>5.999585835576724</v>
      </c>
      <c r="W85" s="12">
        <v>5.999585835576724</v>
      </c>
      <c r="X85" s="12">
        <v>5.999585835576724</v>
      </c>
      <c r="Y85" s="12">
        <v>5.999585835576724</v>
      </c>
      <c r="Z85" s="12">
        <v>6.9995168081728441</v>
      </c>
      <c r="AA85" s="12">
        <v>7.0000000000000009</v>
      </c>
      <c r="AB85" s="12">
        <v>6</v>
      </c>
      <c r="AC85" s="12">
        <v>6</v>
      </c>
      <c r="AD85" s="12">
        <v>6</v>
      </c>
      <c r="AE85" s="12">
        <v>6</v>
      </c>
      <c r="AF85" s="12">
        <v>6.1664193184694325</v>
      </c>
      <c r="AH85" s="98"/>
      <c r="AI85" s="97"/>
      <c r="AM85">
        <v>1</v>
      </c>
      <c r="AN85" s="73">
        <v>6.1664193184694325</v>
      </c>
    </row>
    <row r="86" spans="1:40" ht="12" customHeight="1">
      <c r="A86" s="27" t="s">
        <v>355</v>
      </c>
      <c r="B86" s="27" t="s">
        <v>243</v>
      </c>
      <c r="C86" s="11">
        <v>72.336000000000013</v>
      </c>
      <c r="D86" s="11">
        <v>75.95</v>
      </c>
      <c r="E86" s="11"/>
      <c r="F86" s="143">
        <v>255.57999999999998</v>
      </c>
      <c r="G86" s="143">
        <v>289.32</v>
      </c>
      <c r="H86" s="143">
        <v>289.32</v>
      </c>
      <c r="I86" s="143">
        <v>480.9</v>
      </c>
      <c r="J86" s="143">
        <v>361.65</v>
      </c>
      <c r="K86" s="143">
        <v>414.43</v>
      </c>
      <c r="L86" s="143">
        <v>433.98</v>
      </c>
      <c r="M86" s="143">
        <v>379.75</v>
      </c>
      <c r="N86" s="143">
        <v>384.86</v>
      </c>
      <c r="O86" s="143">
        <v>455.7</v>
      </c>
      <c r="P86" s="143">
        <v>455.7</v>
      </c>
      <c r="Q86" s="143">
        <v>476.07</v>
      </c>
      <c r="R86" s="143">
        <v>4677.2599999999993</v>
      </c>
      <c r="T86" s="12">
        <v>3.5332337978323372</v>
      </c>
      <c r="U86" s="12">
        <v>3.9996682149966816</v>
      </c>
      <c r="V86" s="12">
        <v>3.9996682149966816</v>
      </c>
      <c r="W86" s="12">
        <v>6.6481420039814187</v>
      </c>
      <c r="X86" s="12">
        <v>4.9995852687458511</v>
      </c>
      <c r="Y86" s="12">
        <v>5.7292357885423568</v>
      </c>
      <c r="Z86" s="12">
        <v>5.9995023224950224</v>
      </c>
      <c r="AA86" s="12">
        <v>5</v>
      </c>
      <c r="AB86" s="12">
        <v>5.0672811059907836</v>
      </c>
      <c r="AC86" s="12">
        <v>6</v>
      </c>
      <c r="AD86" s="12">
        <v>6</v>
      </c>
      <c r="AE86" s="12">
        <v>6.2682027649769578</v>
      </c>
      <c r="AF86" s="12">
        <v>5.2703766235465084</v>
      </c>
      <c r="AH86" s="98"/>
      <c r="AI86" s="97"/>
      <c r="AM86">
        <v>1</v>
      </c>
      <c r="AN86" s="73">
        <v>5.2703766235465084</v>
      </c>
    </row>
    <row r="87" spans="1:40" ht="12" customHeight="1">
      <c r="A87" s="27" t="s">
        <v>434</v>
      </c>
      <c r="B87" s="27" t="s">
        <v>435</v>
      </c>
      <c r="C87" s="11">
        <v>92.972000000000008</v>
      </c>
      <c r="D87" s="11">
        <v>97.62</v>
      </c>
      <c r="E87" s="11"/>
      <c r="F87" s="143">
        <v>92.97</v>
      </c>
      <c r="G87" s="143">
        <v>92.97</v>
      </c>
      <c r="H87" s="143">
        <v>92.97</v>
      </c>
      <c r="I87" s="143">
        <v>92.97</v>
      </c>
      <c r="J87" s="143">
        <v>92.97</v>
      </c>
      <c r="K87" s="143">
        <v>92.97</v>
      </c>
      <c r="L87" s="143">
        <v>92.97</v>
      </c>
      <c r="M87" s="143">
        <v>179.74</v>
      </c>
      <c r="N87" s="143">
        <v>195.24</v>
      </c>
      <c r="O87" s="143">
        <v>97.62</v>
      </c>
      <c r="P87" s="143">
        <v>97.62</v>
      </c>
      <c r="Q87" s="143">
        <v>97.62</v>
      </c>
      <c r="R87" s="143">
        <v>1318.6299999999997</v>
      </c>
      <c r="T87" s="12">
        <v>0.99997848814696888</v>
      </c>
      <c r="U87" s="12">
        <v>0.99997848814696888</v>
      </c>
      <c r="V87" s="12">
        <v>0.99997848814696888</v>
      </c>
      <c r="W87" s="12">
        <v>0.99997848814696888</v>
      </c>
      <c r="X87" s="12">
        <v>0.99997848814696888</v>
      </c>
      <c r="Y87" s="12">
        <v>0.99997848814696888</v>
      </c>
      <c r="Z87" s="12">
        <v>0.99997848814696888</v>
      </c>
      <c r="AA87" s="12">
        <v>1.8412210612579389</v>
      </c>
      <c r="AB87" s="12">
        <v>2</v>
      </c>
      <c r="AC87" s="12">
        <v>1</v>
      </c>
      <c r="AD87" s="12">
        <v>1</v>
      </c>
      <c r="AE87" s="12">
        <v>1</v>
      </c>
      <c r="AF87" s="12">
        <v>1.1534225398572266</v>
      </c>
      <c r="AH87" s="98"/>
      <c r="AI87" s="97"/>
      <c r="AM87">
        <v>1</v>
      </c>
      <c r="AN87" s="73">
        <v>1.1534225398572266</v>
      </c>
    </row>
    <row r="88" spans="1:40" ht="12" customHeight="1">
      <c r="A88" s="27" t="s">
        <v>213</v>
      </c>
      <c r="B88" s="27" t="s">
        <v>236</v>
      </c>
      <c r="C88" s="11">
        <v>45.25</v>
      </c>
      <c r="D88" s="11">
        <v>45.25</v>
      </c>
      <c r="E88" s="11"/>
      <c r="F88" s="143">
        <v>0</v>
      </c>
      <c r="G88" s="143">
        <v>0</v>
      </c>
      <c r="H88" s="143">
        <v>0</v>
      </c>
      <c r="I88" s="143">
        <v>0</v>
      </c>
      <c r="J88" s="143">
        <v>0</v>
      </c>
      <c r="K88" s="143">
        <v>0</v>
      </c>
      <c r="L88" s="143">
        <v>0</v>
      </c>
      <c r="M88" s="143">
        <v>0</v>
      </c>
      <c r="N88" s="143">
        <v>0</v>
      </c>
      <c r="O88" s="143">
        <v>0</v>
      </c>
      <c r="P88" s="143">
        <v>0</v>
      </c>
      <c r="Q88" s="143">
        <v>0</v>
      </c>
      <c r="R88" s="143">
        <v>0</v>
      </c>
      <c r="T88" s="83"/>
      <c r="U88" s="83"/>
      <c r="V88" s="83"/>
      <c r="W88" s="83"/>
      <c r="X88" s="83"/>
      <c r="Y88" s="83"/>
      <c r="Z88" s="83"/>
      <c r="AA88" s="83"/>
      <c r="AB88" s="83"/>
      <c r="AC88" s="83"/>
      <c r="AD88" s="83"/>
      <c r="AE88" s="83"/>
      <c r="AF88" s="83"/>
      <c r="AH88" s="98"/>
      <c r="AI88" s="97"/>
    </row>
    <row r="89" spans="1:40" ht="12" customHeight="1">
      <c r="A89" s="27" t="s">
        <v>221</v>
      </c>
      <c r="B89" s="27" t="s">
        <v>245</v>
      </c>
      <c r="C89" s="11">
        <v>90.84</v>
      </c>
      <c r="D89" s="11">
        <v>90.84</v>
      </c>
      <c r="E89" s="11"/>
      <c r="F89" s="143">
        <v>206.66</v>
      </c>
      <c r="G89" s="143">
        <v>0</v>
      </c>
      <c r="H89" s="143">
        <v>0</v>
      </c>
      <c r="I89" s="143">
        <v>0</v>
      </c>
      <c r="J89" s="143">
        <v>0</v>
      </c>
      <c r="K89" s="143">
        <v>0</v>
      </c>
      <c r="L89" s="143">
        <v>56.1</v>
      </c>
      <c r="M89" s="143">
        <v>0</v>
      </c>
      <c r="N89" s="143">
        <v>0</v>
      </c>
      <c r="O89" s="143">
        <v>0</v>
      </c>
      <c r="P89" s="143">
        <v>224.4</v>
      </c>
      <c r="Q89" s="143">
        <v>0</v>
      </c>
      <c r="R89" s="143">
        <v>487.15999999999997</v>
      </c>
      <c r="AH89" s="98"/>
      <c r="AI89" s="97"/>
    </row>
    <row r="90" spans="1:40" ht="12" customHeight="1">
      <c r="A90" s="27" t="s">
        <v>124</v>
      </c>
      <c r="B90" s="27" t="s">
        <v>389</v>
      </c>
      <c r="C90" s="11">
        <v>5.24</v>
      </c>
      <c r="D90" s="11">
        <v>5.24</v>
      </c>
      <c r="E90" s="11"/>
      <c r="F90" s="143">
        <v>8.3699999999999992</v>
      </c>
      <c r="G90" s="143">
        <v>0</v>
      </c>
      <c r="H90" s="18">
        <v>0</v>
      </c>
      <c r="I90" s="143">
        <v>0</v>
      </c>
      <c r="J90" s="143">
        <v>0</v>
      </c>
      <c r="K90" s="143">
        <v>9.06</v>
      </c>
      <c r="L90" s="143">
        <v>0</v>
      </c>
      <c r="M90" s="143">
        <v>0</v>
      </c>
      <c r="N90" s="143">
        <v>0</v>
      </c>
      <c r="O90" s="143">
        <v>21.14</v>
      </c>
      <c r="P90" s="143">
        <v>0</v>
      </c>
      <c r="Q90" s="143">
        <v>0</v>
      </c>
      <c r="R90" s="143">
        <v>38.57</v>
      </c>
      <c r="AH90" s="98"/>
      <c r="AI90" s="97"/>
    </row>
    <row r="91" spans="1:40" ht="12" customHeight="1">
      <c r="A91" s="27" t="s">
        <v>126</v>
      </c>
      <c r="B91" s="27" t="s">
        <v>187</v>
      </c>
      <c r="C91" s="11">
        <v>7.7880000000000011</v>
      </c>
      <c r="D91" s="11">
        <v>7.78</v>
      </c>
      <c r="E91" s="11"/>
      <c r="F91" s="143">
        <v>0</v>
      </c>
      <c r="G91" s="143">
        <v>0</v>
      </c>
      <c r="H91" s="143">
        <v>4.96</v>
      </c>
      <c r="I91" s="143">
        <v>0</v>
      </c>
      <c r="J91" s="143">
        <v>0</v>
      </c>
      <c r="K91" s="18">
        <v>0</v>
      </c>
      <c r="L91" s="143">
        <v>0</v>
      </c>
      <c r="M91" s="143">
        <v>0</v>
      </c>
      <c r="N91" s="143">
        <v>0</v>
      </c>
      <c r="O91" s="143">
        <v>0</v>
      </c>
      <c r="P91" s="143">
        <v>0</v>
      </c>
      <c r="Q91" s="143">
        <v>0</v>
      </c>
      <c r="R91" s="143">
        <v>4.96</v>
      </c>
      <c r="AH91" s="98"/>
      <c r="AI91" s="97"/>
    </row>
    <row r="92" spans="1:40" ht="12" customHeight="1">
      <c r="A92" s="27" t="s">
        <v>468</v>
      </c>
      <c r="B92" s="27" t="s">
        <v>469</v>
      </c>
      <c r="C92" s="11">
        <v>4.7080000000000011</v>
      </c>
      <c r="D92" s="11">
        <v>4.9400000000000004</v>
      </c>
      <c r="E92" s="11"/>
      <c r="F92" s="12">
        <v>141</v>
      </c>
      <c r="G92" s="12">
        <v>192.7</v>
      </c>
      <c r="H92" s="12">
        <v>197.4</v>
      </c>
      <c r="I92" s="12">
        <v>141</v>
      </c>
      <c r="J92" s="12">
        <v>220.9</v>
      </c>
      <c r="K92" s="12">
        <v>108.1</v>
      </c>
      <c r="L92" s="12">
        <v>286.7</v>
      </c>
      <c r="M92" s="12">
        <v>51.7</v>
      </c>
      <c r="N92" s="12">
        <v>202.54</v>
      </c>
      <c r="O92" s="12">
        <v>148.19999999999999</v>
      </c>
      <c r="P92" s="12">
        <v>330.98</v>
      </c>
      <c r="Q92" s="12">
        <v>498.94</v>
      </c>
      <c r="R92" s="12">
        <v>2520.16</v>
      </c>
      <c r="AH92" s="98"/>
      <c r="AI92" s="97"/>
    </row>
    <row r="93" spans="1:40" ht="12" customHeight="1">
      <c r="A93" s="27" t="s">
        <v>220</v>
      </c>
      <c r="B93" s="27" t="s">
        <v>244</v>
      </c>
      <c r="C93" s="11">
        <v>4.28</v>
      </c>
      <c r="D93" s="11">
        <v>4.28</v>
      </c>
      <c r="E93" s="11"/>
      <c r="F93" s="12">
        <v>0</v>
      </c>
      <c r="G93" s="12">
        <v>0</v>
      </c>
      <c r="H93" s="12">
        <v>0</v>
      </c>
      <c r="I93" s="12">
        <v>0</v>
      </c>
      <c r="J93" s="12">
        <v>0</v>
      </c>
      <c r="K93" s="12">
        <v>0</v>
      </c>
      <c r="L93" s="12">
        <v>0</v>
      </c>
      <c r="M93" s="12">
        <v>66.72</v>
      </c>
      <c r="N93" s="12">
        <v>0</v>
      </c>
      <c r="O93" s="12">
        <v>0</v>
      </c>
      <c r="P93" s="12">
        <v>0</v>
      </c>
      <c r="Q93" s="12">
        <v>0</v>
      </c>
      <c r="R93" s="12">
        <v>66.72</v>
      </c>
      <c r="AH93" s="98"/>
      <c r="AI93" s="97"/>
    </row>
    <row r="94" spans="1:40" ht="12" customHeight="1" thickBot="1">
      <c r="A94" s="7"/>
      <c r="B94" s="7"/>
      <c r="D94" s="11"/>
      <c r="E94" s="11"/>
      <c r="AH94" s="98"/>
      <c r="AI94" s="97"/>
    </row>
    <row r="95" spans="1:40" ht="12" customHeight="1" thickBot="1">
      <c r="A95" s="7"/>
      <c r="B95" s="15" t="s">
        <v>19</v>
      </c>
      <c r="D95" s="11"/>
      <c r="E95" s="11"/>
      <c r="F95" s="71">
        <v>9901.09</v>
      </c>
      <c r="G95" s="71">
        <v>8568</v>
      </c>
      <c r="H95" s="71">
        <v>7060.23</v>
      </c>
      <c r="I95" s="71">
        <v>11170.359999999999</v>
      </c>
      <c r="J95" s="71">
        <v>13303.539999999997</v>
      </c>
      <c r="K95" s="71">
        <v>13182.69</v>
      </c>
      <c r="L95" s="71">
        <v>13316.89</v>
      </c>
      <c r="M95" s="71">
        <v>14841.73</v>
      </c>
      <c r="N95" s="71">
        <v>13171.43</v>
      </c>
      <c r="O95" s="71">
        <v>12950.78</v>
      </c>
      <c r="P95" s="71">
        <v>15295.080000000002</v>
      </c>
      <c r="Q95" s="71">
        <v>16571.310000000001</v>
      </c>
      <c r="R95" s="71">
        <v>149333.13</v>
      </c>
      <c r="T95" s="115"/>
      <c r="U95" s="115"/>
      <c r="V95" s="115"/>
      <c r="W95" s="115"/>
      <c r="X95" s="115"/>
      <c r="Y95" s="115"/>
      <c r="Z95" s="115"/>
      <c r="AA95" s="115"/>
      <c r="AB95" s="115"/>
      <c r="AC95" s="115"/>
      <c r="AD95" s="115"/>
      <c r="AE95" s="115"/>
      <c r="AF95" s="84">
        <v>12.590218481873167</v>
      </c>
      <c r="AH95" s="98"/>
      <c r="AI95" s="97"/>
      <c r="AJ95" s="77">
        <v>0</v>
      </c>
      <c r="AK95" s="2"/>
      <c r="AL95" s="77">
        <v>0</v>
      </c>
      <c r="AM95" s="2"/>
      <c r="AN95" s="77">
        <v>12.590218481873167</v>
      </c>
    </row>
    <row r="96" spans="1:40" ht="12" customHeight="1">
      <c r="A96" s="7"/>
      <c r="B96" s="7"/>
      <c r="D96" s="11"/>
      <c r="E96" s="11"/>
      <c r="AH96" s="98"/>
    </row>
    <row r="97" spans="1:42" ht="12" customHeight="1">
      <c r="A97" s="21" t="s">
        <v>20</v>
      </c>
      <c r="B97" s="21" t="s">
        <v>20</v>
      </c>
      <c r="D97" s="11"/>
      <c r="E97" s="11"/>
      <c r="AH97" s="98"/>
    </row>
    <row r="98" spans="1:42" ht="12" customHeight="1">
      <c r="A98" s="27" t="s">
        <v>247</v>
      </c>
      <c r="B98" s="27" t="s">
        <v>248</v>
      </c>
      <c r="C98" s="11">
        <v>42.47</v>
      </c>
      <c r="D98" s="11">
        <v>42.47</v>
      </c>
      <c r="E98" s="11"/>
      <c r="F98" s="12">
        <v>67.95</v>
      </c>
      <c r="G98" s="12">
        <v>20.81</v>
      </c>
      <c r="H98" s="12">
        <v>0</v>
      </c>
      <c r="I98" s="12">
        <v>19.11</v>
      </c>
      <c r="J98" s="12">
        <v>20.39</v>
      </c>
      <c r="K98" s="12">
        <v>0</v>
      </c>
      <c r="L98" s="12">
        <v>53.09</v>
      </c>
      <c r="M98" s="12">
        <v>115.7</v>
      </c>
      <c r="N98" s="12">
        <v>42.47</v>
      </c>
      <c r="O98" s="12">
        <v>0</v>
      </c>
      <c r="P98" s="12">
        <v>62</v>
      </c>
      <c r="Q98" s="12">
        <v>0</v>
      </c>
      <c r="R98" s="12">
        <v>401.52</v>
      </c>
      <c r="AH98" s="98"/>
    </row>
    <row r="99" spans="1:42" ht="12" customHeight="1" thickBot="1">
      <c r="A99" s="20"/>
      <c r="B99" s="20"/>
      <c r="F99" s="24"/>
      <c r="G99" s="24"/>
      <c r="H99" s="24"/>
      <c r="I99" s="24"/>
      <c r="J99" s="24"/>
      <c r="K99" s="24"/>
      <c r="L99" s="24"/>
      <c r="M99" s="24"/>
      <c r="N99" s="24"/>
      <c r="O99" s="24"/>
      <c r="P99" s="24"/>
      <c r="Q99" s="24"/>
      <c r="R99" s="24"/>
      <c r="AH99" s="98"/>
    </row>
    <row r="100" spans="1:42" ht="12" customHeight="1" thickBot="1">
      <c r="A100" s="7"/>
      <c r="B100" s="15" t="s">
        <v>21</v>
      </c>
      <c r="F100" s="16">
        <v>67.95</v>
      </c>
      <c r="G100" s="16">
        <v>20.81</v>
      </c>
      <c r="H100" s="16">
        <v>0</v>
      </c>
      <c r="I100" s="16">
        <v>19.11</v>
      </c>
      <c r="J100" s="16">
        <v>20.39</v>
      </c>
      <c r="K100" s="16">
        <v>0</v>
      </c>
      <c r="L100" s="16">
        <v>53.09</v>
      </c>
      <c r="M100" s="16">
        <v>115.7</v>
      </c>
      <c r="N100" s="16">
        <v>42.47</v>
      </c>
      <c r="O100" s="16">
        <v>0</v>
      </c>
      <c r="P100" s="16">
        <v>62</v>
      </c>
      <c r="Q100" s="16">
        <v>0</v>
      </c>
      <c r="R100" s="16">
        <v>401.52</v>
      </c>
      <c r="AH100" s="98"/>
      <c r="AJ100" s="77">
        <v>126.5159332851586</v>
      </c>
      <c r="AK100" s="2"/>
      <c r="AL100" s="77">
        <v>791.86474328791576</v>
      </c>
      <c r="AM100" s="2"/>
      <c r="AN100" s="77">
        <v>12.590218481873167</v>
      </c>
      <c r="AP100" s="77">
        <v>930.9708950549475</v>
      </c>
    </row>
    <row r="101" spans="1:42" ht="12" customHeight="1">
      <c r="A101" s="7"/>
      <c r="B101" s="15"/>
      <c r="F101" s="25"/>
      <c r="G101" s="25"/>
      <c r="H101" s="25"/>
      <c r="I101" s="25"/>
      <c r="J101" s="25"/>
      <c r="K101" s="25"/>
      <c r="L101" s="25"/>
      <c r="M101" s="25"/>
      <c r="N101" s="25"/>
      <c r="O101" s="25"/>
      <c r="P101" s="25"/>
      <c r="Q101" s="25"/>
      <c r="R101" s="25"/>
      <c r="AH101" s="98"/>
    </row>
    <row r="102" spans="1:42" s="2" customFormat="1" ht="12" customHeight="1">
      <c r="A102" s="17" t="s">
        <v>22</v>
      </c>
      <c r="B102" s="17" t="s">
        <v>22</v>
      </c>
      <c r="C102" s="11"/>
      <c r="D102" s="11"/>
      <c r="E102" s="11"/>
      <c r="F102" s="13"/>
      <c r="G102" s="13"/>
      <c r="H102" s="13"/>
      <c r="I102" s="13"/>
      <c r="J102" s="13"/>
      <c r="K102" s="13"/>
      <c r="L102" s="13"/>
      <c r="M102" s="13"/>
      <c r="N102" s="13"/>
      <c r="O102" s="13"/>
      <c r="P102" s="13"/>
      <c r="Q102" s="13"/>
      <c r="R102" s="13"/>
      <c r="S102" s="11"/>
      <c r="T102" s="20"/>
      <c r="U102" s="20"/>
      <c r="V102" s="20"/>
      <c r="W102" s="20"/>
      <c r="X102" s="20"/>
      <c r="Y102" s="20"/>
      <c r="Z102" s="20"/>
      <c r="AA102" s="20"/>
      <c r="AB102" s="20"/>
      <c r="AC102" s="20"/>
      <c r="AD102" s="20"/>
      <c r="AE102" s="20"/>
      <c r="AF102" s="20"/>
      <c r="AH102" s="98"/>
    </row>
    <row r="103" spans="1:42" s="2" customFormat="1" ht="12" customHeight="1">
      <c r="A103" s="27" t="s">
        <v>249</v>
      </c>
      <c r="B103" s="27" t="s">
        <v>251</v>
      </c>
      <c r="C103" s="11"/>
      <c r="D103" s="11"/>
      <c r="E103" s="11"/>
      <c r="F103" s="12">
        <v>0</v>
      </c>
      <c r="G103" s="12">
        <v>-5.55</v>
      </c>
      <c r="H103" s="12">
        <v>-12.88</v>
      </c>
      <c r="I103" s="12">
        <v>0</v>
      </c>
      <c r="J103" s="12">
        <v>-2.19</v>
      </c>
      <c r="K103" s="12">
        <v>-1.28</v>
      </c>
      <c r="L103" s="12">
        <v>-6.5</v>
      </c>
      <c r="M103" s="12">
        <v>-1.19</v>
      </c>
      <c r="N103" s="12">
        <v>-10.88</v>
      </c>
      <c r="O103" s="12">
        <v>-10.24</v>
      </c>
      <c r="P103" s="12">
        <v>-5.4</v>
      </c>
      <c r="Q103" s="12">
        <v>-1.03</v>
      </c>
      <c r="R103" s="12">
        <v>-57.140000000000008</v>
      </c>
      <c r="S103" s="11"/>
      <c r="T103" s="20"/>
      <c r="U103" s="20"/>
      <c r="V103" s="20"/>
      <c r="W103" s="20"/>
      <c r="X103" s="20"/>
      <c r="Y103" s="20"/>
      <c r="Z103" s="20"/>
      <c r="AA103" s="20"/>
      <c r="AB103" s="20"/>
      <c r="AC103" s="20"/>
      <c r="AD103" s="20"/>
      <c r="AE103" s="20"/>
      <c r="AF103" s="20"/>
      <c r="AH103" s="98"/>
    </row>
    <row r="104" spans="1:42" s="2" customFormat="1" ht="12" customHeight="1">
      <c r="A104" s="27" t="s">
        <v>23</v>
      </c>
      <c r="B104" s="27" t="s">
        <v>394</v>
      </c>
      <c r="C104" s="11"/>
      <c r="D104" s="11"/>
      <c r="E104" s="11"/>
      <c r="F104" s="12">
        <v>108.31</v>
      </c>
      <c r="G104" s="12">
        <v>183.72</v>
      </c>
      <c r="H104" s="12">
        <v>120.17</v>
      </c>
      <c r="I104" s="12">
        <v>130.99</v>
      </c>
      <c r="J104" s="12">
        <v>125.75</v>
      </c>
      <c r="K104" s="12">
        <v>127.19</v>
      </c>
      <c r="L104" s="12">
        <v>140.22</v>
      </c>
      <c r="M104" s="12">
        <v>135.87</v>
      </c>
      <c r="N104" s="12">
        <v>147.56</v>
      </c>
      <c r="O104" s="12">
        <v>107.93</v>
      </c>
      <c r="P104" s="12">
        <v>90.01</v>
      </c>
      <c r="Q104" s="12">
        <v>110.33</v>
      </c>
      <c r="R104" s="12">
        <v>1528.0500000000002</v>
      </c>
      <c r="S104" s="11"/>
      <c r="T104" s="20"/>
      <c r="U104" s="20"/>
      <c r="V104" s="20"/>
      <c r="W104" s="20"/>
      <c r="X104" s="20"/>
      <c r="Y104" s="20"/>
      <c r="Z104" s="20"/>
      <c r="AA104" s="20"/>
      <c r="AB104" s="20"/>
      <c r="AC104" s="20"/>
      <c r="AD104" s="20"/>
      <c r="AE104" s="20"/>
      <c r="AF104" s="20"/>
      <c r="AH104" s="98"/>
    </row>
    <row r="105" spans="1:42" s="2" customFormat="1" ht="12" customHeight="1">
      <c r="A105" s="27" t="s">
        <v>436</v>
      </c>
      <c r="B105" s="27" t="s">
        <v>437</v>
      </c>
      <c r="C105" s="11"/>
      <c r="D105" s="11"/>
      <c r="E105" s="11"/>
      <c r="F105" s="12">
        <v>0</v>
      </c>
      <c r="G105" s="12">
        <v>0</v>
      </c>
      <c r="H105" s="12">
        <v>0</v>
      </c>
      <c r="I105" s="12">
        <v>0</v>
      </c>
      <c r="J105" s="12">
        <v>0</v>
      </c>
      <c r="K105" s="12">
        <v>0</v>
      </c>
      <c r="L105" s="12">
        <v>0</v>
      </c>
      <c r="M105" s="12">
        <v>0</v>
      </c>
      <c r="N105" s="12">
        <v>0</v>
      </c>
      <c r="O105" s="12">
        <v>0</v>
      </c>
      <c r="P105" s="12">
        <v>0</v>
      </c>
      <c r="Q105" s="12">
        <v>0</v>
      </c>
      <c r="R105" s="12">
        <v>0</v>
      </c>
      <c r="S105" s="11"/>
      <c r="T105" s="20"/>
      <c r="U105" s="20"/>
      <c r="V105" s="20"/>
      <c r="W105" s="20"/>
      <c r="X105" s="20"/>
      <c r="Y105" s="20"/>
      <c r="Z105" s="20"/>
      <c r="AA105" s="20"/>
      <c r="AB105" s="20"/>
      <c r="AC105" s="20"/>
      <c r="AD105" s="20"/>
      <c r="AE105" s="20"/>
      <c r="AF105" s="20"/>
      <c r="AH105" s="98"/>
    </row>
    <row r="106" spans="1:42" s="2" customFormat="1" ht="12" customHeight="1">
      <c r="A106" s="27" t="s">
        <v>250</v>
      </c>
      <c r="B106" s="27" t="s">
        <v>252</v>
      </c>
      <c r="C106" s="11"/>
      <c r="D106" s="11"/>
      <c r="E106" s="11"/>
      <c r="F106" s="12">
        <v>0</v>
      </c>
      <c r="G106" s="12">
        <v>0</v>
      </c>
      <c r="H106" s="12">
        <v>0</v>
      </c>
      <c r="I106" s="12">
        <v>0</v>
      </c>
      <c r="J106" s="12">
        <v>0</v>
      </c>
      <c r="K106" s="12">
        <v>0</v>
      </c>
      <c r="L106" s="12">
        <v>0</v>
      </c>
      <c r="M106" s="12">
        <v>0</v>
      </c>
      <c r="N106" s="12">
        <v>0</v>
      </c>
      <c r="O106" s="12">
        <v>0</v>
      </c>
      <c r="P106" s="12">
        <v>0</v>
      </c>
      <c r="Q106" s="12">
        <v>0</v>
      </c>
      <c r="R106" s="12">
        <v>0</v>
      </c>
      <c r="S106" s="11"/>
      <c r="T106" s="20"/>
      <c r="U106" s="20"/>
      <c r="V106" s="20"/>
      <c r="W106" s="20"/>
      <c r="X106" s="20"/>
      <c r="Y106" s="20"/>
      <c r="Z106" s="20"/>
      <c r="AA106" s="20"/>
      <c r="AB106" s="20"/>
      <c r="AC106" s="20"/>
      <c r="AD106" s="20"/>
      <c r="AE106" s="20"/>
      <c r="AF106" s="20"/>
      <c r="AH106" s="98"/>
    </row>
    <row r="107" spans="1:42" s="2" customFormat="1" ht="12" customHeight="1">
      <c r="A107" s="27" t="s">
        <v>438</v>
      </c>
      <c r="B107" s="27" t="s">
        <v>439</v>
      </c>
      <c r="C107" s="11"/>
      <c r="D107" s="11"/>
      <c r="E107" s="11"/>
      <c r="F107" s="12">
        <v>0</v>
      </c>
      <c r="G107" s="12">
        <v>0</v>
      </c>
      <c r="H107" s="12">
        <v>0</v>
      </c>
      <c r="I107" s="12">
        <v>0</v>
      </c>
      <c r="J107" s="12">
        <v>0</v>
      </c>
      <c r="K107" s="12">
        <v>0</v>
      </c>
      <c r="L107" s="12">
        <v>0</v>
      </c>
      <c r="M107" s="12">
        <v>0</v>
      </c>
      <c r="N107" s="12">
        <v>0</v>
      </c>
      <c r="O107" s="12">
        <v>0</v>
      </c>
      <c r="P107" s="12">
        <v>0</v>
      </c>
      <c r="Q107" s="12">
        <v>0</v>
      </c>
      <c r="R107" s="12">
        <v>0</v>
      </c>
      <c r="S107" s="11"/>
      <c r="T107" s="20"/>
      <c r="U107" s="20"/>
      <c r="V107" s="20"/>
      <c r="W107" s="20"/>
      <c r="X107" s="20"/>
      <c r="Y107" s="20"/>
      <c r="Z107" s="20"/>
      <c r="AA107" s="20"/>
      <c r="AB107" s="20"/>
      <c r="AC107" s="20"/>
      <c r="AD107" s="20"/>
      <c r="AE107" s="20"/>
      <c r="AF107" s="20"/>
      <c r="AH107" s="98"/>
    </row>
    <row r="108" spans="1:42" s="2" customFormat="1" ht="12" customHeight="1">
      <c r="A108" s="27" t="s">
        <v>461</v>
      </c>
      <c r="B108" s="27" t="s">
        <v>462</v>
      </c>
      <c r="C108" s="11"/>
      <c r="D108" s="11"/>
      <c r="E108" s="11"/>
      <c r="F108" s="12">
        <v>0</v>
      </c>
      <c r="G108" s="12">
        <v>0</v>
      </c>
      <c r="H108" s="12">
        <v>0</v>
      </c>
      <c r="I108" s="12">
        <v>0</v>
      </c>
      <c r="J108" s="12">
        <v>0</v>
      </c>
      <c r="K108" s="12">
        <v>0</v>
      </c>
      <c r="L108" s="12">
        <v>0</v>
      </c>
      <c r="M108" s="12">
        <v>0</v>
      </c>
      <c r="N108" s="12">
        <v>0</v>
      </c>
      <c r="O108" s="12">
        <v>0</v>
      </c>
      <c r="P108" s="12">
        <v>0</v>
      </c>
      <c r="Q108" s="12">
        <v>0</v>
      </c>
      <c r="R108" s="12">
        <v>0</v>
      </c>
      <c r="S108" s="11"/>
      <c r="T108" s="20"/>
      <c r="U108" s="20"/>
      <c r="V108" s="20"/>
      <c r="W108" s="20"/>
      <c r="X108" s="20"/>
      <c r="Y108" s="20"/>
      <c r="Z108" s="20"/>
      <c r="AA108" s="20"/>
      <c r="AB108" s="20"/>
      <c r="AC108" s="20"/>
      <c r="AD108" s="20"/>
      <c r="AE108" s="20"/>
      <c r="AF108" s="20"/>
      <c r="AH108" s="98"/>
    </row>
    <row r="109" spans="1:42" s="2" customFormat="1" ht="12" customHeight="1">
      <c r="A109" s="14"/>
      <c r="B109" s="14"/>
      <c r="C109" s="11"/>
      <c r="D109" s="11"/>
      <c r="E109" s="11"/>
      <c r="F109" s="13"/>
      <c r="G109" s="13"/>
      <c r="H109" s="13"/>
      <c r="I109" s="13"/>
      <c r="J109" s="13"/>
      <c r="K109" s="13"/>
      <c r="L109" s="13"/>
      <c r="M109" s="13"/>
      <c r="N109" s="13"/>
      <c r="O109" s="13"/>
      <c r="P109" s="13"/>
      <c r="Q109" s="13"/>
      <c r="R109" s="13"/>
      <c r="S109" s="11"/>
      <c r="T109" s="20"/>
      <c r="U109" s="20"/>
      <c r="V109" s="20"/>
      <c r="W109" s="20"/>
      <c r="X109" s="20"/>
      <c r="Y109" s="20"/>
      <c r="Z109" s="20"/>
      <c r="AA109" s="20"/>
      <c r="AB109" s="20"/>
      <c r="AC109" s="20"/>
      <c r="AD109" s="20"/>
      <c r="AE109" s="20"/>
      <c r="AF109" s="20"/>
      <c r="AH109" s="98"/>
    </row>
    <row r="110" spans="1:42" s="2" customFormat="1" ht="12" customHeight="1">
      <c r="A110" s="7"/>
      <c r="B110" s="15" t="s">
        <v>25</v>
      </c>
      <c r="C110" s="11"/>
      <c r="D110" s="11"/>
      <c r="E110" s="11"/>
      <c r="F110" s="71">
        <v>108.31</v>
      </c>
      <c r="G110" s="71">
        <v>178.17</v>
      </c>
      <c r="H110" s="71">
        <v>107.29</v>
      </c>
      <c r="I110" s="71">
        <v>130.99</v>
      </c>
      <c r="J110" s="71">
        <v>123.56</v>
      </c>
      <c r="K110" s="71">
        <v>125.91</v>
      </c>
      <c r="L110" s="71">
        <v>133.72</v>
      </c>
      <c r="M110" s="71">
        <v>134.68</v>
      </c>
      <c r="N110" s="71">
        <v>136.68</v>
      </c>
      <c r="O110" s="71">
        <v>97.690000000000012</v>
      </c>
      <c r="P110" s="71">
        <v>84.61</v>
      </c>
      <c r="Q110" s="71">
        <v>109.3</v>
      </c>
      <c r="R110" s="71">
        <v>1470.91</v>
      </c>
      <c r="S110" s="11"/>
      <c r="T110" s="20"/>
      <c r="U110" s="20"/>
      <c r="V110" s="20"/>
      <c r="W110" s="20"/>
      <c r="X110" s="20"/>
      <c r="Y110" s="20"/>
      <c r="Z110" s="20"/>
      <c r="AA110" s="20"/>
      <c r="AB110" s="20"/>
      <c r="AC110" s="20"/>
      <c r="AD110" s="20"/>
      <c r="AE110" s="20"/>
      <c r="AF110" s="20"/>
    </row>
    <row r="111" spans="1:42" ht="12" customHeight="1">
      <c r="A111" s="7"/>
      <c r="B111" s="15"/>
      <c r="F111" s="72"/>
      <c r="G111" s="72"/>
      <c r="H111" s="72"/>
      <c r="I111" s="72"/>
      <c r="J111" s="72"/>
      <c r="K111" s="72"/>
      <c r="L111" s="72"/>
      <c r="M111" s="72"/>
      <c r="N111" s="72"/>
      <c r="O111" s="72"/>
      <c r="P111" s="72"/>
      <c r="Q111" s="72"/>
      <c r="R111" s="72"/>
    </row>
    <row r="112" spans="1:42" ht="12" customHeight="1">
      <c r="A112" s="21"/>
      <c r="B112" s="26" t="s">
        <v>427</v>
      </c>
      <c r="F112" s="71">
        <v>106433.89</v>
      </c>
      <c r="G112" s="71">
        <v>104666.40000000001</v>
      </c>
      <c r="H112" s="71">
        <v>103961.63</v>
      </c>
      <c r="I112" s="71">
        <v>107014.51999999999</v>
      </c>
      <c r="J112" s="71">
        <v>109515.82999999999</v>
      </c>
      <c r="K112" s="71">
        <v>110946.56</v>
      </c>
      <c r="L112" s="71">
        <v>110249.34999999999</v>
      </c>
      <c r="M112" s="71">
        <v>115864.27000000002</v>
      </c>
      <c r="N112" s="71">
        <v>113910.71000000002</v>
      </c>
      <c r="O112" s="71">
        <v>114678.32000000002</v>
      </c>
      <c r="P112" s="71">
        <v>117744.18000000002</v>
      </c>
      <c r="Q112" s="71">
        <v>118843.61</v>
      </c>
      <c r="R112" s="71">
        <v>1333829.2699999998</v>
      </c>
    </row>
    <row r="113" spans="1:37">
      <c r="A113" s="21"/>
      <c r="B113" s="21"/>
      <c r="F113" s="86"/>
      <c r="G113" s="86"/>
      <c r="H113" s="86"/>
      <c r="I113" s="86"/>
      <c r="J113" s="86"/>
      <c r="K113" s="86"/>
      <c r="L113" s="86"/>
      <c r="M113" s="86"/>
      <c r="N113" s="86"/>
      <c r="O113" s="86"/>
      <c r="P113" s="86"/>
      <c r="Q113" s="86"/>
      <c r="R113" s="86"/>
    </row>
    <row r="114" spans="1:37">
      <c r="A114" s="9" t="s">
        <v>395</v>
      </c>
      <c r="B114" s="9" t="s">
        <v>395</v>
      </c>
      <c r="AJ114" s="9"/>
      <c r="AK114" s="9"/>
    </row>
    <row r="115" spans="1:37">
      <c r="A115" s="17"/>
      <c r="B115" s="17"/>
      <c r="AJ115" s="10"/>
      <c r="AK115" s="10"/>
    </row>
    <row r="116" spans="1:37">
      <c r="A116" s="109" t="s">
        <v>423</v>
      </c>
      <c r="B116" s="109" t="s">
        <v>423</v>
      </c>
      <c r="C116" s="11"/>
      <c r="D116" s="11"/>
      <c r="F116" s="12"/>
      <c r="G116" s="12"/>
      <c r="H116" s="12"/>
      <c r="I116" s="12"/>
      <c r="J116" s="12"/>
      <c r="K116" s="12"/>
      <c r="L116" s="12"/>
      <c r="M116" s="12"/>
      <c r="N116" s="12"/>
      <c r="O116" s="12"/>
      <c r="P116" s="12"/>
      <c r="Q116" s="12"/>
      <c r="R116" s="12"/>
      <c r="T116" s="83"/>
      <c r="U116" s="83"/>
      <c r="V116" s="83"/>
      <c r="W116" s="83"/>
      <c r="X116" s="83"/>
      <c r="Y116" s="83"/>
      <c r="Z116" s="83"/>
      <c r="AA116" s="83"/>
      <c r="AB116" s="83"/>
      <c r="AC116" s="83"/>
      <c r="AD116" s="83"/>
      <c r="AE116" s="83"/>
      <c r="AF116" s="83"/>
    </row>
    <row r="117" spans="1:37">
      <c r="A117" s="27" t="s">
        <v>220</v>
      </c>
      <c r="B117" s="27" t="s">
        <v>244</v>
      </c>
      <c r="C117" s="11"/>
      <c r="D117" s="11"/>
      <c r="F117" s="12">
        <v>0</v>
      </c>
      <c r="G117" s="12">
        <v>0</v>
      </c>
      <c r="H117" s="12">
        <v>0</v>
      </c>
      <c r="I117" s="12">
        <v>0</v>
      </c>
      <c r="J117" s="12">
        <v>0</v>
      </c>
      <c r="K117" s="12">
        <v>0</v>
      </c>
      <c r="L117" s="12">
        <v>0</v>
      </c>
      <c r="M117" s="12">
        <v>0</v>
      </c>
      <c r="N117" s="12">
        <v>0</v>
      </c>
      <c r="O117" s="12">
        <v>0</v>
      </c>
      <c r="P117" s="12">
        <v>0</v>
      </c>
      <c r="Q117" s="12">
        <v>0</v>
      </c>
      <c r="R117" s="12">
        <v>0</v>
      </c>
      <c r="T117" s="83"/>
      <c r="U117" s="83"/>
      <c r="V117" s="83"/>
      <c r="W117" s="83"/>
      <c r="X117" s="83"/>
      <c r="Y117" s="83"/>
      <c r="Z117" s="83"/>
      <c r="AA117" s="83"/>
      <c r="AB117" s="83"/>
      <c r="AC117" s="83"/>
      <c r="AD117" s="83"/>
      <c r="AE117" s="83"/>
      <c r="AF117" s="83"/>
    </row>
    <row r="118" spans="1:37">
      <c r="A118" s="27" t="s">
        <v>303</v>
      </c>
      <c r="B118" s="27" t="s">
        <v>304</v>
      </c>
      <c r="C118" s="11"/>
      <c r="D118" s="11"/>
      <c r="F118" s="12">
        <v>0</v>
      </c>
      <c r="G118" s="12">
        <v>0</v>
      </c>
      <c r="H118" s="12">
        <v>0</v>
      </c>
      <c r="I118" s="12">
        <v>0</v>
      </c>
      <c r="J118" s="12">
        <v>0</v>
      </c>
      <c r="K118" s="12">
        <v>0</v>
      </c>
      <c r="L118" s="12">
        <v>0</v>
      </c>
      <c r="M118" s="12">
        <v>0</v>
      </c>
      <c r="N118" s="12">
        <v>0</v>
      </c>
      <c r="O118" s="12">
        <v>0</v>
      </c>
      <c r="P118" s="12">
        <v>0</v>
      </c>
      <c r="Q118" s="12">
        <v>0</v>
      </c>
      <c r="R118" s="12">
        <v>0</v>
      </c>
      <c r="T118" s="83"/>
      <c r="U118" s="83"/>
      <c r="V118" s="83"/>
      <c r="W118" s="83"/>
      <c r="X118" s="83"/>
      <c r="Y118" s="83"/>
      <c r="Z118" s="83"/>
      <c r="AA118" s="83"/>
      <c r="AB118" s="83"/>
      <c r="AC118" s="83"/>
      <c r="AD118" s="83"/>
      <c r="AE118" s="83"/>
      <c r="AF118" s="83"/>
    </row>
    <row r="119" spans="1:37">
      <c r="A119" s="27" t="s">
        <v>221</v>
      </c>
      <c r="B119" s="27" t="s">
        <v>245</v>
      </c>
      <c r="C119" s="11"/>
      <c r="D119" s="11"/>
      <c r="F119" s="12">
        <v>0</v>
      </c>
      <c r="G119" s="12">
        <v>0</v>
      </c>
      <c r="H119" s="12">
        <v>0</v>
      </c>
      <c r="I119" s="12">
        <v>0</v>
      </c>
      <c r="J119" s="12">
        <v>0</v>
      </c>
      <c r="K119" s="12">
        <v>0</v>
      </c>
      <c r="L119" s="12">
        <v>0</v>
      </c>
      <c r="M119" s="12">
        <v>0</v>
      </c>
      <c r="N119" s="12">
        <v>0</v>
      </c>
      <c r="O119" s="12">
        <v>0</v>
      </c>
      <c r="P119" s="12">
        <v>0</v>
      </c>
      <c r="Q119" s="12">
        <v>0</v>
      </c>
      <c r="R119" s="12">
        <v>0</v>
      </c>
      <c r="T119" s="83"/>
      <c r="U119" s="83"/>
      <c r="V119" s="83"/>
      <c r="W119" s="83"/>
      <c r="X119" s="83"/>
      <c r="Y119" s="83"/>
      <c r="Z119" s="83"/>
      <c r="AA119" s="83"/>
      <c r="AB119" s="83"/>
      <c r="AC119" s="83"/>
      <c r="AD119" s="83"/>
      <c r="AE119" s="83"/>
      <c r="AF119" s="83"/>
    </row>
    <row r="120" spans="1:37">
      <c r="A120" s="7"/>
      <c r="B120" s="7"/>
    </row>
    <row r="121" spans="1:37">
      <c r="A121" s="7"/>
      <c r="B121" s="15" t="s">
        <v>424</v>
      </c>
      <c r="F121" s="71">
        <v>0</v>
      </c>
      <c r="G121" s="71">
        <v>0</v>
      </c>
      <c r="H121" s="71">
        <v>0</v>
      </c>
      <c r="I121" s="71">
        <v>0</v>
      </c>
      <c r="J121" s="71">
        <v>0</v>
      </c>
      <c r="K121" s="71">
        <v>0</v>
      </c>
      <c r="L121" s="71">
        <v>0</v>
      </c>
      <c r="M121" s="71">
        <v>0</v>
      </c>
      <c r="N121" s="71">
        <v>0</v>
      </c>
      <c r="O121" s="71">
        <v>0</v>
      </c>
      <c r="P121" s="71">
        <v>0</v>
      </c>
      <c r="Q121" s="71">
        <v>0</v>
      </c>
      <c r="R121" s="71">
        <v>0</v>
      </c>
    </row>
    <row r="122" spans="1:37">
      <c r="A122" s="110"/>
      <c r="B122" s="110"/>
      <c r="AJ122" s="14"/>
      <c r="AK122" s="14"/>
    </row>
    <row r="123" spans="1:37">
      <c r="A123" s="109" t="s">
        <v>425</v>
      </c>
      <c r="B123" s="109" t="s">
        <v>425</v>
      </c>
      <c r="AJ123" s="14"/>
      <c r="AK123" s="14"/>
    </row>
    <row r="124" spans="1:37">
      <c r="A124" s="27" t="s">
        <v>249</v>
      </c>
      <c r="B124" s="27" t="s">
        <v>251</v>
      </c>
      <c r="C124" s="11"/>
      <c r="D124" s="11"/>
      <c r="F124" s="12">
        <v>0</v>
      </c>
      <c r="G124" s="12">
        <v>0</v>
      </c>
      <c r="H124" s="12">
        <v>0</v>
      </c>
      <c r="I124" s="12">
        <v>0</v>
      </c>
      <c r="J124" s="12">
        <v>0</v>
      </c>
      <c r="K124" s="12">
        <v>0</v>
      </c>
      <c r="L124" s="12">
        <v>0</v>
      </c>
      <c r="M124" s="12">
        <v>0</v>
      </c>
      <c r="N124" s="12">
        <v>0</v>
      </c>
      <c r="O124" s="12">
        <v>0</v>
      </c>
      <c r="P124" s="12">
        <v>0</v>
      </c>
      <c r="Q124" s="12">
        <v>0</v>
      </c>
      <c r="R124" s="12">
        <v>0</v>
      </c>
      <c r="T124" s="83"/>
      <c r="U124" s="83"/>
      <c r="V124" s="83"/>
      <c r="W124" s="83"/>
      <c r="X124" s="83"/>
      <c r="Y124" s="83"/>
      <c r="Z124" s="83"/>
      <c r="AA124" s="83"/>
      <c r="AB124" s="83"/>
      <c r="AC124" s="83"/>
      <c r="AD124" s="83"/>
      <c r="AE124" s="83"/>
      <c r="AF124" s="83"/>
      <c r="AK124" s="15"/>
    </row>
    <row r="125" spans="1:37">
      <c r="A125" s="27" t="s">
        <v>461</v>
      </c>
      <c r="B125" s="27" t="s">
        <v>462</v>
      </c>
      <c r="C125" s="11"/>
      <c r="D125" s="11"/>
      <c r="F125" s="12">
        <v>0</v>
      </c>
      <c r="G125" s="12">
        <v>0</v>
      </c>
      <c r="H125" s="12">
        <v>0</v>
      </c>
      <c r="I125" s="12">
        <v>0</v>
      </c>
      <c r="J125" s="12">
        <v>0</v>
      </c>
      <c r="K125" s="12">
        <v>0</v>
      </c>
      <c r="L125" s="12">
        <v>0</v>
      </c>
      <c r="M125" s="12">
        <v>0</v>
      </c>
      <c r="N125" s="12">
        <v>0</v>
      </c>
      <c r="O125" s="12">
        <v>0</v>
      </c>
      <c r="P125" s="12">
        <v>0</v>
      </c>
      <c r="Q125" s="12">
        <v>0</v>
      </c>
      <c r="R125" s="12">
        <v>0</v>
      </c>
      <c r="T125" s="83"/>
      <c r="U125" s="83"/>
      <c r="V125" s="83"/>
      <c r="W125" s="83"/>
      <c r="X125" s="83"/>
      <c r="Y125" s="83"/>
      <c r="Z125" s="83"/>
      <c r="AA125" s="83"/>
      <c r="AB125" s="83"/>
      <c r="AC125" s="83"/>
      <c r="AD125" s="83"/>
      <c r="AE125" s="83"/>
      <c r="AF125" s="83"/>
      <c r="AK125" s="15"/>
    </row>
    <row r="126" spans="1:37">
      <c r="A126" s="27" t="s">
        <v>23</v>
      </c>
      <c r="B126" s="27" t="s">
        <v>394</v>
      </c>
      <c r="C126" s="11"/>
      <c r="D126" s="11"/>
      <c r="F126" s="12">
        <v>0</v>
      </c>
      <c r="G126" s="12">
        <v>0</v>
      </c>
      <c r="H126" s="12">
        <v>0</v>
      </c>
      <c r="I126" s="12">
        <v>0</v>
      </c>
      <c r="J126" s="12">
        <v>0</v>
      </c>
      <c r="K126" s="12">
        <v>0</v>
      </c>
      <c r="L126" s="12">
        <v>0</v>
      </c>
      <c r="M126" s="12">
        <v>0</v>
      </c>
      <c r="N126" s="12">
        <v>0</v>
      </c>
      <c r="O126" s="12">
        <v>0</v>
      </c>
      <c r="P126" s="12">
        <v>0</v>
      </c>
      <c r="Q126" s="12">
        <v>0</v>
      </c>
      <c r="R126" s="12">
        <v>0</v>
      </c>
      <c r="T126" s="83"/>
      <c r="U126" s="83"/>
      <c r="V126" s="83"/>
      <c r="W126" s="83"/>
      <c r="X126" s="83"/>
      <c r="Y126" s="83"/>
      <c r="Z126" s="83"/>
      <c r="AA126" s="83"/>
      <c r="AB126" s="83"/>
      <c r="AC126" s="83"/>
      <c r="AD126" s="83"/>
      <c r="AE126" s="83"/>
      <c r="AF126" s="83"/>
    </row>
    <row r="127" spans="1:37">
      <c r="A127" s="27"/>
      <c r="B127" s="27"/>
      <c r="C127" s="11"/>
      <c r="D127" s="11"/>
      <c r="F127" s="12"/>
      <c r="G127" s="12"/>
      <c r="H127" s="12"/>
      <c r="I127" s="12"/>
      <c r="J127" s="12"/>
      <c r="K127" s="12"/>
      <c r="L127" s="12"/>
      <c r="M127" s="12"/>
      <c r="N127" s="12"/>
      <c r="O127" s="12"/>
      <c r="P127" s="12"/>
      <c r="Q127" s="12"/>
      <c r="R127" s="12"/>
      <c r="T127" s="83"/>
      <c r="U127" s="83"/>
      <c r="V127" s="83"/>
      <c r="W127" s="83"/>
      <c r="X127" s="83"/>
      <c r="Y127" s="83"/>
      <c r="Z127" s="83"/>
      <c r="AA127" s="83"/>
      <c r="AB127" s="83"/>
      <c r="AC127" s="83"/>
      <c r="AD127" s="83"/>
      <c r="AE127" s="83"/>
      <c r="AF127" s="83"/>
    </row>
    <row r="128" spans="1:37">
      <c r="A128" s="27"/>
      <c r="B128" s="15" t="s">
        <v>426</v>
      </c>
      <c r="C128" s="11"/>
      <c r="D128" s="11"/>
      <c r="F128" s="71">
        <v>0</v>
      </c>
      <c r="G128" s="71">
        <v>0</v>
      </c>
      <c r="H128" s="71">
        <v>0</v>
      </c>
      <c r="I128" s="71">
        <v>0</v>
      </c>
      <c r="J128" s="71">
        <v>0</v>
      </c>
      <c r="K128" s="71">
        <v>0</v>
      </c>
      <c r="L128" s="71">
        <v>0</v>
      </c>
      <c r="M128" s="71">
        <v>0</v>
      </c>
      <c r="N128" s="71">
        <v>0</v>
      </c>
      <c r="O128" s="71">
        <v>0</v>
      </c>
      <c r="P128" s="71">
        <v>0</v>
      </c>
      <c r="Q128" s="71">
        <v>0</v>
      </c>
      <c r="R128" s="71">
        <v>0</v>
      </c>
      <c r="T128" s="83"/>
      <c r="U128" s="83"/>
      <c r="V128" s="83"/>
      <c r="W128" s="83"/>
      <c r="X128" s="83"/>
      <c r="Y128" s="83"/>
      <c r="Z128" s="83"/>
      <c r="AA128" s="83"/>
      <c r="AB128" s="83"/>
      <c r="AC128" s="83"/>
      <c r="AD128" s="83"/>
      <c r="AE128" s="83"/>
      <c r="AF128" s="83"/>
    </row>
    <row r="129" spans="1:32">
      <c r="A129" s="27"/>
      <c r="B129" s="15"/>
      <c r="C129" s="11"/>
      <c r="D129" s="11"/>
      <c r="F129" s="103"/>
      <c r="G129" s="103"/>
      <c r="H129" s="103"/>
      <c r="I129" s="103"/>
      <c r="J129" s="103"/>
      <c r="K129" s="103"/>
      <c r="L129" s="103"/>
      <c r="M129" s="103"/>
      <c r="N129" s="103"/>
      <c r="O129" s="103"/>
      <c r="P129" s="103"/>
      <c r="Q129" s="103"/>
      <c r="R129" s="103"/>
      <c r="T129" s="83"/>
      <c r="U129" s="83"/>
      <c r="V129" s="83"/>
      <c r="W129" s="83"/>
      <c r="X129" s="83"/>
      <c r="Y129" s="83"/>
      <c r="Z129" s="83"/>
      <c r="AA129" s="83"/>
      <c r="AB129" s="83"/>
      <c r="AC129" s="83"/>
      <c r="AD129" s="83"/>
      <c r="AE129" s="83"/>
      <c r="AF129" s="83"/>
    </row>
    <row r="130" spans="1:32">
      <c r="A130" s="27"/>
      <c r="B130" s="15" t="s">
        <v>428</v>
      </c>
      <c r="C130" s="11"/>
      <c r="D130" s="11"/>
      <c r="F130" s="71">
        <v>0</v>
      </c>
      <c r="G130" s="71">
        <v>0</v>
      </c>
      <c r="H130" s="71">
        <v>0</v>
      </c>
      <c r="I130" s="71">
        <v>0</v>
      </c>
      <c r="J130" s="71">
        <v>0</v>
      </c>
      <c r="K130" s="71">
        <v>0</v>
      </c>
      <c r="L130" s="71">
        <v>0</v>
      </c>
      <c r="M130" s="71">
        <v>0</v>
      </c>
      <c r="N130" s="71">
        <v>0</v>
      </c>
      <c r="O130" s="71">
        <v>0</v>
      </c>
      <c r="P130" s="71">
        <v>0</v>
      </c>
      <c r="Q130" s="71">
        <v>0</v>
      </c>
      <c r="R130" s="71">
        <v>0</v>
      </c>
      <c r="T130" s="83"/>
      <c r="U130" s="83"/>
      <c r="V130" s="83"/>
      <c r="W130" s="83"/>
      <c r="X130" s="83"/>
      <c r="Y130" s="83"/>
      <c r="Z130" s="83"/>
      <c r="AA130" s="83"/>
      <c r="AB130" s="83"/>
      <c r="AC130" s="83"/>
      <c r="AD130" s="83"/>
      <c r="AE130" s="83"/>
      <c r="AF130" s="83"/>
    </row>
    <row r="131" spans="1:32" ht="15.75" thickBot="1">
      <c r="A131" s="27"/>
      <c r="B131" s="27"/>
      <c r="C131" s="11"/>
      <c r="D131" s="11"/>
      <c r="F131" s="12"/>
      <c r="G131" s="12"/>
      <c r="H131" s="12"/>
      <c r="I131" s="12"/>
      <c r="J131" s="12"/>
      <c r="K131" s="12"/>
      <c r="L131" s="12"/>
      <c r="M131" s="12"/>
      <c r="N131" s="12"/>
      <c r="O131" s="12"/>
      <c r="P131" s="12"/>
      <c r="Q131" s="12"/>
      <c r="R131" s="12"/>
      <c r="T131" s="83"/>
      <c r="U131" s="83"/>
      <c r="V131" s="83"/>
      <c r="W131" s="83"/>
      <c r="X131" s="83"/>
      <c r="Y131" s="83"/>
      <c r="Z131" s="83"/>
      <c r="AA131" s="83"/>
      <c r="AB131" s="83"/>
      <c r="AC131" s="83"/>
      <c r="AD131" s="83"/>
      <c r="AE131" s="83"/>
      <c r="AF131" s="83"/>
    </row>
    <row r="132" spans="1:32" ht="15.75" thickBot="1">
      <c r="B132" s="26" t="s">
        <v>26</v>
      </c>
      <c r="F132" s="71">
        <v>106433.89</v>
      </c>
      <c r="G132" s="71">
        <v>104666.40000000001</v>
      </c>
      <c r="H132" s="71">
        <v>103961.63</v>
      </c>
      <c r="I132" s="71">
        <v>107014.51999999999</v>
      </c>
      <c r="J132" s="71">
        <v>109515.82999999999</v>
      </c>
      <c r="K132" s="71">
        <v>110946.56</v>
      </c>
      <c r="L132" s="71">
        <v>110249.34999999999</v>
      </c>
      <c r="M132" s="71">
        <v>115864.27000000002</v>
      </c>
      <c r="N132" s="71">
        <v>113910.71000000002</v>
      </c>
      <c r="O132" s="71">
        <v>114678.32000000002</v>
      </c>
      <c r="P132" s="71">
        <v>117744.18000000002</v>
      </c>
      <c r="Q132" s="71">
        <v>118843.61</v>
      </c>
      <c r="R132" s="71">
        <v>1333829.2699999998</v>
      </c>
      <c r="AF132" s="128">
        <v>930.9708950549475</v>
      </c>
    </row>
    <row r="133" spans="1:32">
      <c r="F133" s="86"/>
      <c r="G133" s="86"/>
      <c r="H133" s="86"/>
      <c r="I133" s="86"/>
      <c r="J133" s="86"/>
      <c r="K133" s="86"/>
      <c r="L133" s="86"/>
      <c r="M133" s="86"/>
      <c r="N133" s="86"/>
      <c r="O133" s="86"/>
      <c r="P133" s="86"/>
      <c r="Q133" s="86"/>
      <c r="R133" s="86"/>
    </row>
    <row r="134" spans="1:32">
      <c r="F134" s="86"/>
      <c r="G134" s="86"/>
      <c r="H134" s="86"/>
      <c r="I134" s="86"/>
      <c r="J134" s="86"/>
      <c r="K134" s="86"/>
      <c r="L134" s="86"/>
      <c r="M134" s="86"/>
      <c r="N134" s="86"/>
      <c r="O134" s="86"/>
      <c r="P134" s="86"/>
      <c r="Q134" s="86"/>
      <c r="R134" s="86"/>
    </row>
    <row r="135" spans="1:32">
      <c r="R135" s="91"/>
    </row>
  </sheetData>
  <mergeCells count="3">
    <mergeCell ref="AI4:AJ4"/>
    <mergeCell ref="AK4:AL4"/>
    <mergeCell ref="AM4:AN4"/>
  </mergeCells>
  <pageMargins left="0.7" right="0.7" top="0.75" bottom="0.75" header="0.3" footer="0.3"/>
  <pageSetup scale="25" fitToHeight="0" orientation="landscape" r:id="rId1"/>
  <headerFooter>
    <oddHeader>&amp;R&amp;F
&amp;A</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A0783344B37B14A9535BC4A5E4CA4F3" ma:contentTypeVersion="12" ma:contentTypeDescription="" ma:contentTypeScope="" ma:versionID="b8cbec949d487d909657d40c51dacc1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2024-08-16T07:00:00+00:00</OpenedDate>
    <SignificantOrder xmlns="dc463f71-b30c-4ab2-9473-d307f9d35888">false</SignificantOrder>
    <Date1 xmlns="dc463f71-b30c-4ab2-9473-d307f9d35888">2024-08-22T07:00:00+00:00</Date1>
    <IsDocumentOrder xmlns="dc463f71-b30c-4ab2-9473-d307f9d35888">false</IsDocumentOrder>
    <IsHighlyConfidential xmlns="dc463f71-b30c-4ab2-9473-d307f9d35888">false</IsHighlyConfidential>
    <CaseCompanyNames xmlns="dc463f71-b30c-4ab2-9473-d307f9d35888">Yakima Waste Systems, Inc.   </CaseCompanyNames>
    <Nickname xmlns="http://schemas.microsoft.com/sharepoint/v3" xsi:nil="true"/>
    <DocketNumber xmlns="dc463f71-b30c-4ab2-9473-d307f9d35888">240628</DocketNumber>
    <DelegatedOrder xmlns="dc463f71-b30c-4ab2-9473-d307f9d35888">false</DelegatedOrder>
  </documentManagement>
</p:properties>
</file>

<file path=customXml/itemProps1.xml><?xml version="1.0" encoding="utf-8"?>
<ds:datastoreItem xmlns:ds="http://schemas.openxmlformats.org/officeDocument/2006/customXml" ds:itemID="{BED07D6C-4324-40BD-A5E2-7A7A46B6341E}"/>
</file>

<file path=customXml/itemProps2.xml><?xml version="1.0" encoding="utf-8"?>
<ds:datastoreItem xmlns:ds="http://schemas.openxmlformats.org/officeDocument/2006/customXml" ds:itemID="{FDE52774-9347-4DCC-8D0A-2F980AF86FB9}"/>
</file>

<file path=customXml/itemProps3.xml><?xml version="1.0" encoding="utf-8"?>
<ds:datastoreItem xmlns:ds="http://schemas.openxmlformats.org/officeDocument/2006/customXml" ds:itemID="{3A0D2124-B9E6-4A55-B249-0776CA344622}"/>
</file>

<file path=customXml/itemProps4.xml><?xml version="1.0" encoding="utf-8"?>
<ds:datastoreItem xmlns:ds="http://schemas.openxmlformats.org/officeDocument/2006/customXml" ds:itemID="{7D198C97-8630-4A4C-8396-9D6864645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Revenue Summary</vt:lpstr>
      <vt:lpstr>Cust Count Summary</vt:lpstr>
      <vt:lpstr>Container Counts</vt:lpstr>
      <vt:lpstr>Yakima Regulated Price Out</vt:lpstr>
      <vt:lpstr>Indian Nation Price Out</vt:lpstr>
      <vt:lpstr>Zillah Price Out</vt:lpstr>
      <vt:lpstr>Tieton Price Out</vt:lpstr>
      <vt:lpstr>Sunnyside Price Out</vt:lpstr>
      <vt:lpstr>Naches Price Out</vt:lpstr>
      <vt:lpstr>Mabton Price Out</vt:lpstr>
      <vt:lpstr>Comm Recy-Storage Price Out</vt:lpstr>
    </vt:vector>
  </TitlesOfParts>
  <Company>Waste Connections,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PatrickSa</dc:creator>
  <cp:lastModifiedBy>Booth, Avery (UTC)</cp:lastModifiedBy>
  <cp:lastPrinted>2024-08-16T18:29:11Z</cp:lastPrinted>
  <dcterms:created xsi:type="dcterms:W3CDTF">2012-12-12T00:45:03Z</dcterms:created>
  <dcterms:modified xsi:type="dcterms:W3CDTF">2024-08-22T21:34:01Z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0x0101006E56B4D1795A2E4DB2F0B01679ED314A004A0783344B37B14A9535BC4A5E4CA4F3</vt:lpwstr>
  </property>
  <property fmtid="{D5CDD505-2E9C-101B-9397-08002B2CF9AE}" pid="3" name="_docset_NoMedatataSyncRequired">
    <vt:lpwstr>False</vt:lpwstr>
  </property>
</Properties>
</file>