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355" windowHeight="5130" activeTab="1"/>
  </bookViews>
  <sheets>
    <sheet name="MRM-3" sheetId="3" r:id="rId1"/>
    <sheet name="MRM-4" sheetId="4" r:id="rId2"/>
  </sheets>
  <calcPr calcId="145621"/>
</workbook>
</file>

<file path=xl/calcChain.xml><?xml version="1.0" encoding="utf-8"?>
<calcChain xmlns="http://schemas.openxmlformats.org/spreadsheetml/2006/main">
  <c r="B15" i="4" l="1"/>
  <c r="H18" i="3"/>
  <c r="F18" i="3"/>
  <c r="I10" i="3"/>
  <c r="I18" i="3" s="1"/>
  <c r="G10" i="3"/>
  <c r="G18" i="3" s="1"/>
  <c r="B17" i="4" l="1"/>
  <c r="E10" i="3"/>
  <c r="J16" i="3"/>
  <c r="E13" i="3"/>
  <c r="E12" i="3"/>
  <c r="D14" i="3"/>
  <c r="D18" i="3" s="1"/>
  <c r="C14" i="3"/>
  <c r="C18" i="3" s="1"/>
  <c r="B21" i="4" l="1"/>
  <c r="J10" i="3"/>
  <c r="J18" i="3" s="1"/>
  <c r="E14" i="3"/>
  <c r="J14" i="3" s="1"/>
  <c r="E18" i="3" l="1"/>
</calcChain>
</file>

<file path=xl/sharedStrings.xml><?xml version="1.0" encoding="utf-8"?>
<sst xmlns="http://schemas.openxmlformats.org/spreadsheetml/2006/main" count="37" uniqueCount="34">
  <si>
    <t>Inventory</t>
  </si>
  <si>
    <t>Total</t>
  </si>
  <si>
    <t>Property Tax</t>
  </si>
  <si>
    <t>Proceeds</t>
  </si>
  <si>
    <t>Conservation Rider</t>
  </si>
  <si>
    <t>Escrow</t>
  </si>
  <si>
    <t>Accum Depreciation</t>
  </si>
  <si>
    <t>Other Costs</t>
  </si>
  <si>
    <t>Assets Transferred</t>
  </si>
  <si>
    <t>Transaction Costs</t>
  </si>
  <si>
    <t>Net Book Value</t>
  </si>
  <si>
    <t>Row</t>
  </si>
  <si>
    <t>Trasaction Costs</t>
  </si>
  <si>
    <t>Description</t>
  </si>
  <si>
    <t>Sub-Total</t>
  </si>
  <si>
    <t>Puget Sound Energy, Inc.</t>
  </si>
  <si>
    <t>Jefferson PUD Gain Calculation</t>
  </si>
  <si>
    <t>Summary of Transaction Costs</t>
  </si>
  <si>
    <t>Amount</t>
  </si>
  <si>
    <t>Legal</t>
  </si>
  <si>
    <t>Billing separation</t>
  </si>
  <si>
    <t>Transition plan</t>
  </si>
  <si>
    <t>Labor</t>
  </si>
  <si>
    <t>Outside labor</t>
  </si>
  <si>
    <t>Retirement overheads</t>
  </si>
  <si>
    <t>Automated meter separation</t>
  </si>
  <si>
    <t>Other Ancillary Items</t>
  </si>
  <si>
    <t>Original Cost</t>
  </si>
  <si>
    <t>Recovery from JPUD</t>
  </si>
  <si>
    <t>Net Transaction Costs</t>
  </si>
  <si>
    <t>Assets
Owned as of 
June 11, 2010</t>
  </si>
  <si>
    <t>Other</t>
  </si>
  <si>
    <t>Total Gain</t>
  </si>
  <si>
    <t>Assets from June 12, 2010 - March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</si>
</sst>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37" fontId="1" fillId="0" borderId="0" xfId="1" applyNumberFormat="1" applyFont="1"/>
    <xf numFmtId="37" fontId="0" fillId="0" borderId="0" xfId="0" applyNumberFormat="1"/>
    <xf numFmtId="37" fontId="0" fillId="0" borderId="7" xfId="0" applyNumberFormat="1" applyBorder="1" applyAlignment="1">
      <alignment horizontal="center"/>
    </xf>
    <xf numFmtId="37" fontId="0" fillId="0" borderId="5" xfId="0" applyNumberFormat="1" applyBorder="1"/>
    <xf numFmtId="37" fontId="0" fillId="0" borderId="7" xfId="0" applyNumberForma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37" fontId="2" fillId="0" borderId="0" xfId="1" applyNumberFormat="1" applyFont="1" applyBorder="1"/>
    <xf numFmtId="37" fontId="2" fillId="0" borderId="0" xfId="1" applyNumberFormat="1" applyFont="1"/>
    <xf numFmtId="40" fontId="2" fillId="0" borderId="0" xfId="0" applyNumberFormat="1" applyFont="1"/>
    <xf numFmtId="37" fontId="2" fillId="0" borderId="5" xfId="1" applyNumberFormat="1" applyFont="1" applyBorder="1"/>
    <xf numFmtId="0" fontId="2" fillId="0" borderId="0" xfId="0" applyFont="1" applyFill="1" applyBorder="1"/>
    <xf numFmtId="37" fontId="2" fillId="0" borderId="6" xfId="1" applyNumberFormat="1" applyFont="1" applyBorder="1"/>
    <xf numFmtId="41" fontId="2" fillId="0" borderId="0" xfId="1" applyFont="1"/>
    <xf numFmtId="41" fontId="3" fillId="0" borderId="0" xfId="1" applyFont="1" applyAlignment="1">
      <alignment horizontal="center"/>
    </xf>
    <xf numFmtId="37" fontId="0" fillId="0" borderId="0" xfId="0" applyNumberFormat="1" applyFill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85" zoomScaleNormal="85" workbookViewId="0">
      <pane xSplit="2" ySplit="8" topLeftCell="C9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5.75" x14ac:dyDescent="0.25"/>
  <cols>
    <col min="1" max="1" width="5.5703125" style="6" customWidth="1"/>
    <col min="2" max="2" width="20.7109375" style="6" customWidth="1"/>
    <col min="3" max="5" width="15.85546875" style="6" customWidth="1"/>
    <col min="6" max="9" width="12.140625" style="6" customWidth="1"/>
    <col min="10" max="10" width="14" style="6" customWidth="1"/>
    <col min="11" max="11" width="11.5703125" style="6" bestFit="1" customWidth="1"/>
    <col min="12" max="16384" width="9.140625" style="6"/>
  </cols>
  <sheetData>
    <row r="1" spans="1:11" x14ac:dyDescent="0.25">
      <c r="A1" s="6" t="s">
        <v>15</v>
      </c>
    </row>
    <row r="2" spans="1:11" x14ac:dyDescent="0.25">
      <c r="A2" s="6" t="s">
        <v>16</v>
      </c>
    </row>
    <row r="7" spans="1:11" ht="31.5" x14ac:dyDescent="0.25">
      <c r="C7" s="7" t="s">
        <v>8</v>
      </c>
      <c r="D7" s="8"/>
      <c r="E7" s="9"/>
      <c r="F7" s="10" t="s">
        <v>9</v>
      </c>
      <c r="G7" s="7" t="s">
        <v>26</v>
      </c>
      <c r="H7" s="8"/>
      <c r="I7" s="9"/>
    </row>
    <row r="8" spans="1:11" s="13" customFormat="1" ht="56.25" customHeight="1" x14ac:dyDescent="0.25">
      <c r="A8" s="11" t="s">
        <v>11</v>
      </c>
      <c r="B8" s="11" t="s">
        <v>13</v>
      </c>
      <c r="C8" s="12" t="s">
        <v>30</v>
      </c>
      <c r="D8" s="11" t="s">
        <v>33</v>
      </c>
      <c r="E8" s="11" t="s">
        <v>14</v>
      </c>
      <c r="F8" s="11" t="s">
        <v>12</v>
      </c>
      <c r="G8" s="11" t="s">
        <v>2</v>
      </c>
      <c r="H8" s="11" t="s">
        <v>0</v>
      </c>
      <c r="I8" s="11" t="s">
        <v>5</v>
      </c>
      <c r="J8" s="11" t="s">
        <v>1</v>
      </c>
    </row>
    <row r="9" spans="1:11" s="14" customFormat="1" x14ac:dyDescent="0.25">
      <c r="C9" s="15"/>
      <c r="D9" s="16"/>
      <c r="E9" s="16"/>
      <c r="F9" s="16"/>
      <c r="G9" s="16"/>
      <c r="H9" s="16"/>
      <c r="I9" s="16"/>
      <c r="J9" s="16"/>
    </row>
    <row r="10" spans="1:11" x14ac:dyDescent="0.25">
      <c r="A10" s="17">
        <v>1</v>
      </c>
      <c r="B10" s="18" t="s">
        <v>3</v>
      </c>
      <c r="C10" s="19">
        <v>103000000</v>
      </c>
      <c r="D10" s="20">
        <v>5362251.05</v>
      </c>
      <c r="E10" s="20">
        <f>+SUM(C10:D10)</f>
        <v>108362251.05</v>
      </c>
      <c r="F10" s="20">
        <v>800000</v>
      </c>
      <c r="G10" s="20">
        <f>+G16</f>
        <v>168436.98</v>
      </c>
      <c r="H10" s="20">
        <v>44424.19</v>
      </c>
      <c r="I10" s="20">
        <f>+I16</f>
        <v>-1916.25</v>
      </c>
      <c r="J10" s="20">
        <f>SUM(E10:I10)</f>
        <v>109373195.97</v>
      </c>
      <c r="K10" s="21"/>
    </row>
    <row r="11" spans="1:11" x14ac:dyDescent="0.25">
      <c r="A11" s="17"/>
      <c r="B11" s="18"/>
      <c r="C11" s="19"/>
      <c r="D11" s="20"/>
      <c r="E11" s="20"/>
      <c r="F11" s="20"/>
      <c r="G11" s="20"/>
      <c r="H11" s="20"/>
      <c r="I11" s="20"/>
      <c r="J11" s="20"/>
      <c r="K11" s="21"/>
    </row>
    <row r="12" spans="1:11" x14ac:dyDescent="0.25">
      <c r="A12" s="17">
        <v>2</v>
      </c>
      <c r="B12" s="18" t="s">
        <v>27</v>
      </c>
      <c r="C12" s="19">
        <v>71034862.260000005</v>
      </c>
      <c r="D12" s="20">
        <v>5590308.3099999996</v>
      </c>
      <c r="E12" s="20">
        <f>+SUM(C12:D12)</f>
        <v>76625170.570000008</v>
      </c>
      <c r="F12" s="20"/>
      <c r="G12" s="20"/>
      <c r="H12" s="20"/>
      <c r="I12" s="20"/>
      <c r="J12" s="20"/>
      <c r="K12" s="21"/>
    </row>
    <row r="13" spans="1:11" x14ac:dyDescent="0.25">
      <c r="A13" s="17">
        <v>3</v>
      </c>
      <c r="B13" s="18" t="s">
        <v>6</v>
      </c>
      <c r="C13" s="19">
        <v>-29710678.130000003</v>
      </c>
      <c r="D13" s="20">
        <v>-228057.31</v>
      </c>
      <c r="E13" s="20">
        <f>+SUM(C13:D13)</f>
        <v>-29938735.440000001</v>
      </c>
      <c r="F13" s="20"/>
      <c r="G13" s="20"/>
      <c r="H13" s="20"/>
      <c r="I13" s="20"/>
      <c r="J13" s="20"/>
      <c r="K13" s="21"/>
    </row>
    <row r="14" spans="1:11" x14ac:dyDescent="0.25">
      <c r="A14" s="17">
        <v>4</v>
      </c>
      <c r="B14" s="18" t="s">
        <v>10</v>
      </c>
      <c r="C14" s="22">
        <f>SUM(C12:C13)</f>
        <v>41324184.130000003</v>
      </c>
      <c r="D14" s="22">
        <f>SUM(D12:D13)</f>
        <v>5362251</v>
      </c>
      <c r="E14" s="22">
        <f>SUM(E12:E13)</f>
        <v>46686435.13000001</v>
      </c>
      <c r="F14" s="20"/>
      <c r="G14" s="20"/>
      <c r="H14" s="20"/>
      <c r="I14" s="20"/>
      <c r="J14" s="20">
        <f>+E14</f>
        <v>46686435.13000001</v>
      </c>
      <c r="K14" s="21"/>
    </row>
    <row r="15" spans="1:11" x14ac:dyDescent="0.25">
      <c r="A15" s="17"/>
      <c r="B15" s="18"/>
      <c r="C15" s="19"/>
      <c r="D15" s="20"/>
      <c r="E15" s="20"/>
      <c r="F15" s="20"/>
      <c r="G15" s="20"/>
      <c r="H15" s="20"/>
      <c r="I15" s="20"/>
      <c r="J15" s="20"/>
      <c r="K15" s="21"/>
    </row>
    <row r="16" spans="1:11" x14ac:dyDescent="0.25">
      <c r="A16" s="17">
        <v>5</v>
      </c>
      <c r="B16" s="18" t="s">
        <v>7</v>
      </c>
      <c r="C16" s="19"/>
      <c r="D16" s="20"/>
      <c r="E16" s="20"/>
      <c r="F16" s="20">
        <v>2510406.6</v>
      </c>
      <c r="G16" s="20">
        <v>168436.98</v>
      </c>
      <c r="H16" s="20">
        <v>45520.5</v>
      </c>
      <c r="I16" s="20">
        <v>-1916.25</v>
      </c>
      <c r="J16" s="20">
        <f>SUM(E16:I16)</f>
        <v>2722447.83</v>
      </c>
      <c r="K16" s="21"/>
    </row>
    <row r="17" spans="1:11" x14ac:dyDescent="0.25">
      <c r="A17" s="17"/>
      <c r="B17" s="18"/>
      <c r="C17" s="19"/>
      <c r="D17" s="20"/>
      <c r="E17" s="20"/>
      <c r="F17" s="20"/>
      <c r="G17" s="20"/>
      <c r="H17" s="20"/>
      <c r="I17" s="20"/>
      <c r="J17" s="20"/>
      <c r="K17" s="21"/>
    </row>
    <row r="18" spans="1:11" ht="16.5" thickBot="1" x14ac:dyDescent="0.3">
      <c r="A18" s="17">
        <v>6</v>
      </c>
      <c r="B18" s="23" t="s">
        <v>32</v>
      </c>
      <c r="C18" s="24">
        <f t="shared" ref="C18:J18" si="0">+C10-C14-C16</f>
        <v>61675815.869999997</v>
      </c>
      <c r="D18" s="24">
        <f t="shared" si="0"/>
        <v>4.9999999813735485E-2</v>
      </c>
      <c r="E18" s="24">
        <f t="shared" si="0"/>
        <v>61675815.919999987</v>
      </c>
      <c r="F18" s="24">
        <f t="shared" si="0"/>
        <v>-1710406.6</v>
      </c>
      <c r="G18" s="24">
        <f t="shared" si="0"/>
        <v>0</v>
      </c>
      <c r="H18" s="24">
        <f t="shared" si="0"/>
        <v>-1096.3099999999977</v>
      </c>
      <c r="I18" s="24">
        <f t="shared" si="0"/>
        <v>0</v>
      </c>
      <c r="J18" s="24">
        <f t="shared" si="0"/>
        <v>59964313.00999999</v>
      </c>
      <c r="K18" s="21"/>
    </row>
    <row r="19" spans="1:11" ht="16.5" thickTop="1" x14ac:dyDescent="0.25">
      <c r="C19" s="25"/>
      <c r="D19" s="25"/>
      <c r="E19" s="25"/>
      <c r="F19" s="25"/>
      <c r="G19" s="25"/>
      <c r="H19" s="25"/>
      <c r="I19" s="25"/>
      <c r="J19" s="25"/>
      <c r="K19" s="21"/>
    </row>
    <row r="20" spans="1:11" x14ac:dyDescent="0.25">
      <c r="C20" s="25"/>
      <c r="D20" s="25"/>
      <c r="E20" s="25"/>
      <c r="F20" s="25"/>
      <c r="G20" s="25"/>
      <c r="H20" s="25"/>
      <c r="I20" s="25"/>
      <c r="J20" s="25"/>
      <c r="K20" s="21"/>
    </row>
    <row r="21" spans="1:11" x14ac:dyDescent="0.25">
      <c r="C21" s="25"/>
      <c r="D21" s="25"/>
      <c r="E21" s="25"/>
      <c r="F21" s="26"/>
      <c r="G21" s="25"/>
      <c r="H21" s="25"/>
      <c r="I21" s="25"/>
      <c r="J21" s="25"/>
      <c r="K21" s="21"/>
    </row>
    <row r="22" spans="1:11" x14ac:dyDescent="0.25">
      <c r="C22" s="21"/>
      <c r="D22" s="21"/>
      <c r="E22" s="21"/>
      <c r="F22" s="21"/>
      <c r="G22" s="21"/>
      <c r="I22" s="21"/>
      <c r="J22" s="21"/>
      <c r="K22" s="21"/>
    </row>
    <row r="23" spans="1:11" x14ac:dyDescent="0.25">
      <c r="C23" s="21"/>
      <c r="D23" s="21"/>
      <c r="E23" s="21"/>
      <c r="F23" s="21"/>
      <c r="G23" s="21"/>
      <c r="I23" s="21"/>
      <c r="J23" s="21"/>
      <c r="K23" s="21"/>
    </row>
    <row r="24" spans="1:11" x14ac:dyDescent="0.25">
      <c r="C24" s="21"/>
      <c r="D24" s="21"/>
      <c r="E24" s="21"/>
      <c r="F24" s="21"/>
      <c r="G24" s="21"/>
      <c r="I24" s="21"/>
      <c r="J24" s="21"/>
      <c r="K24" s="21"/>
    </row>
    <row r="25" spans="1:11" x14ac:dyDescent="0.25"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C27" s="21"/>
      <c r="D27" s="21"/>
      <c r="E27" s="21"/>
      <c r="F27" s="21"/>
      <c r="G27" s="21"/>
      <c r="H27" s="21"/>
      <c r="I27" s="21"/>
      <c r="J27" s="21"/>
      <c r="K27" s="21"/>
    </row>
    <row r="28" spans="1:11" x14ac:dyDescent="0.25"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25">
      <c r="C29" s="21"/>
      <c r="D29" s="21"/>
      <c r="E29" s="21"/>
      <c r="F29" s="21"/>
      <c r="G29" s="21"/>
      <c r="H29" s="21"/>
      <c r="I29" s="21"/>
      <c r="J29" s="21"/>
      <c r="K29" s="21"/>
    </row>
    <row r="30" spans="1:11" x14ac:dyDescent="0.25">
      <c r="C30" s="21"/>
      <c r="D30" s="21"/>
      <c r="E30" s="21"/>
      <c r="F30" s="21"/>
      <c r="G30" s="21"/>
      <c r="H30" s="21"/>
      <c r="I30" s="21"/>
      <c r="J30" s="21"/>
      <c r="K30" s="21"/>
    </row>
    <row r="31" spans="1:11" x14ac:dyDescent="0.25">
      <c r="C31" s="21"/>
      <c r="D31" s="21"/>
      <c r="E31" s="21"/>
      <c r="F31" s="21"/>
      <c r="G31" s="21"/>
      <c r="H31" s="21"/>
      <c r="I31" s="21"/>
      <c r="J31" s="21"/>
      <c r="K31" s="21"/>
    </row>
    <row r="32" spans="1:11" x14ac:dyDescent="0.25">
      <c r="C32" s="21"/>
      <c r="D32" s="21"/>
      <c r="E32" s="21"/>
      <c r="F32" s="21"/>
      <c r="G32" s="21"/>
      <c r="H32" s="21"/>
      <c r="I32" s="21"/>
      <c r="J32" s="21"/>
      <c r="K32" s="21"/>
    </row>
    <row r="33" spans="3:11" x14ac:dyDescent="0.25">
      <c r="C33" s="21"/>
      <c r="D33" s="21"/>
      <c r="E33" s="21"/>
      <c r="F33" s="21"/>
      <c r="G33" s="21"/>
      <c r="H33" s="21"/>
      <c r="I33" s="21"/>
      <c r="J33" s="21"/>
      <c r="K33" s="21"/>
    </row>
    <row r="34" spans="3:11" x14ac:dyDescent="0.25">
      <c r="C34" s="21"/>
      <c r="D34" s="21"/>
      <c r="E34" s="21"/>
      <c r="F34" s="21"/>
      <c r="G34" s="21"/>
      <c r="H34" s="21"/>
      <c r="I34" s="21"/>
      <c r="J34" s="21"/>
      <c r="K34" s="21"/>
    </row>
    <row r="35" spans="3:11" x14ac:dyDescent="0.25">
      <c r="C35" s="21"/>
      <c r="D35" s="21"/>
      <c r="E35" s="21"/>
      <c r="F35" s="21"/>
      <c r="G35" s="21"/>
      <c r="H35" s="21"/>
      <c r="I35" s="21"/>
      <c r="J35" s="21"/>
      <c r="K35" s="21"/>
    </row>
    <row r="36" spans="3:11" x14ac:dyDescent="0.25">
      <c r="C36" s="21"/>
      <c r="D36" s="21"/>
      <c r="E36" s="21"/>
      <c r="F36" s="21"/>
      <c r="G36" s="21"/>
      <c r="H36" s="21"/>
      <c r="I36" s="21"/>
      <c r="J36" s="21"/>
      <c r="K36" s="21"/>
    </row>
    <row r="37" spans="3:11" x14ac:dyDescent="0.25">
      <c r="C37" s="21"/>
      <c r="D37" s="21"/>
      <c r="E37" s="21"/>
      <c r="F37" s="21"/>
      <c r="G37" s="21"/>
      <c r="H37" s="21"/>
      <c r="I37" s="21"/>
      <c r="J37" s="21"/>
      <c r="K37" s="21"/>
    </row>
    <row r="38" spans="3:11" x14ac:dyDescent="0.25">
      <c r="C38" s="21"/>
      <c r="D38" s="21"/>
      <c r="E38" s="21"/>
      <c r="F38" s="21"/>
      <c r="G38" s="21"/>
      <c r="H38" s="21"/>
      <c r="I38" s="21"/>
      <c r="J38" s="21"/>
      <c r="K38" s="21"/>
    </row>
    <row r="39" spans="3:11" x14ac:dyDescent="0.25">
      <c r="C39" s="21"/>
      <c r="D39" s="21"/>
      <c r="E39" s="21"/>
      <c r="F39" s="21"/>
      <c r="G39" s="21"/>
      <c r="H39" s="21"/>
      <c r="I39" s="21"/>
      <c r="J39" s="21"/>
      <c r="K39" s="21"/>
    </row>
    <row r="40" spans="3:11" x14ac:dyDescent="0.25">
      <c r="C40" s="21"/>
      <c r="D40" s="21"/>
      <c r="E40" s="21"/>
      <c r="F40" s="21"/>
      <c r="G40" s="21"/>
      <c r="H40" s="21"/>
      <c r="I40" s="21"/>
      <c r="J40" s="21"/>
      <c r="K40" s="21"/>
    </row>
    <row r="41" spans="3:11" x14ac:dyDescent="0.25">
      <c r="C41" s="21"/>
      <c r="D41" s="21"/>
      <c r="E41" s="21"/>
      <c r="F41" s="21"/>
      <c r="G41" s="21"/>
      <c r="H41" s="21"/>
      <c r="I41" s="21"/>
      <c r="J41" s="21"/>
      <c r="K41" s="21"/>
    </row>
  </sheetData>
  <pageMargins left="0.64" right="0.1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F31" sqref="F31"/>
    </sheetView>
  </sheetViews>
  <sheetFormatPr defaultRowHeight="15" x14ac:dyDescent="0.25"/>
  <cols>
    <col min="1" max="1" width="42.7109375" style="2" customWidth="1"/>
    <col min="2" max="3" width="20.140625" style="2" customWidth="1"/>
    <col min="4" max="16384" width="9.140625" style="2"/>
  </cols>
  <sheetData>
    <row r="1" spans="1:2" x14ac:dyDescent="0.25">
      <c r="A1" s="2" t="s">
        <v>15</v>
      </c>
    </row>
    <row r="2" spans="1:2" x14ac:dyDescent="0.25">
      <c r="A2" s="2" t="s">
        <v>17</v>
      </c>
    </row>
    <row r="5" spans="1:2" x14ac:dyDescent="0.25">
      <c r="A5" s="5" t="s">
        <v>13</v>
      </c>
      <c r="B5" s="3" t="s">
        <v>18</v>
      </c>
    </row>
    <row r="7" spans="1:2" x14ac:dyDescent="0.25">
      <c r="A7" s="2" t="s">
        <v>19</v>
      </c>
      <c r="B7" s="2">
        <v>665000</v>
      </c>
    </row>
    <row r="8" spans="1:2" x14ac:dyDescent="0.25">
      <c r="A8" s="2" t="s">
        <v>25</v>
      </c>
      <c r="B8" s="2">
        <v>397000</v>
      </c>
    </row>
    <row r="9" spans="1:2" x14ac:dyDescent="0.25">
      <c r="A9" s="2" t="s">
        <v>20</v>
      </c>
      <c r="B9" s="2">
        <v>320000</v>
      </c>
    </row>
    <row r="10" spans="1:2" x14ac:dyDescent="0.25">
      <c r="A10" s="2" t="s">
        <v>22</v>
      </c>
      <c r="B10" s="2">
        <v>315000</v>
      </c>
    </row>
    <row r="11" spans="1:2" x14ac:dyDescent="0.25">
      <c r="A11" s="2" t="s">
        <v>24</v>
      </c>
      <c r="B11" s="2">
        <v>369000</v>
      </c>
    </row>
    <row r="12" spans="1:2" x14ac:dyDescent="0.25">
      <c r="A12" s="2" t="s">
        <v>4</v>
      </c>
      <c r="B12" s="2">
        <v>282999</v>
      </c>
    </row>
    <row r="13" spans="1:2" x14ac:dyDescent="0.25">
      <c r="A13" s="2" t="s">
        <v>21</v>
      </c>
      <c r="B13" s="2">
        <v>57000</v>
      </c>
    </row>
    <row r="14" spans="1:2" x14ac:dyDescent="0.25">
      <c r="A14" s="2" t="s">
        <v>23</v>
      </c>
      <c r="B14" s="2">
        <v>51000</v>
      </c>
    </row>
    <row r="15" spans="1:2" x14ac:dyDescent="0.25">
      <c r="A15" s="27" t="s">
        <v>31</v>
      </c>
      <c r="B15" s="27">
        <f>36236+17171.65</f>
        <v>53407.65</v>
      </c>
    </row>
    <row r="17" spans="1:2" x14ac:dyDescent="0.25">
      <c r="A17" s="2" t="s">
        <v>1</v>
      </c>
      <c r="B17" s="4">
        <f>SUM(B7:B16)</f>
        <v>2510406.65</v>
      </c>
    </row>
    <row r="19" spans="1:2" x14ac:dyDescent="0.25">
      <c r="A19" s="2" t="s">
        <v>28</v>
      </c>
      <c r="B19" s="2">
        <v>800000</v>
      </c>
    </row>
    <row r="21" spans="1:2" x14ac:dyDescent="0.25">
      <c r="A21" s="2" t="s">
        <v>29</v>
      </c>
      <c r="B21" s="4">
        <f>+B17-B19</f>
        <v>1710406.65</v>
      </c>
    </row>
    <row r="24" spans="1:2" x14ac:dyDescent="0.25">
      <c r="A24" s="1"/>
      <c r="B24" s="1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2013-10-31T07:00:00+00:00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59E9D-BE03-47F7-BC94-7B5BEE4CDE20}"/>
</file>

<file path=customXml/itemProps2.xml><?xml version="1.0" encoding="utf-8"?>
<ds:datastoreItem xmlns:ds="http://schemas.openxmlformats.org/officeDocument/2006/customXml" ds:itemID="{751D04CE-2E58-42E6-815E-B75248A8C748}"/>
</file>

<file path=customXml/itemProps3.xml><?xml version="1.0" encoding="utf-8"?>
<ds:datastoreItem xmlns:ds="http://schemas.openxmlformats.org/officeDocument/2006/customXml" ds:itemID="{BB0ADE3E-370A-4437-B767-E1082F52E434}"/>
</file>

<file path=customXml/itemProps4.xml><?xml version="1.0" encoding="utf-8"?>
<ds:datastoreItem xmlns:ds="http://schemas.openxmlformats.org/officeDocument/2006/customXml" ds:itemID="{3437E2C9-57DD-4327-8CEB-AD91F32BE3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MRM-3</vt:lpstr>
      <vt:lpstr>MRM-4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Larson</dc:creator>
  <cp:lastModifiedBy>No Name</cp:lastModifiedBy>
  <cp:lastPrinted>2013-10-30T17:40:01Z</cp:lastPrinted>
  <dcterms:created xsi:type="dcterms:W3CDTF">2013-08-13T23:00:26Z</dcterms:created>
  <dcterms:modified xsi:type="dcterms:W3CDTF">2013-10-30T17:40:31Z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