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386" windowWidth="15180" windowHeight="4995" activeTab="0"/>
  </bookViews>
  <sheets>
    <sheet name="20.06E" sheetId="1" r:id="rId1"/>
    <sheet name="ELECTRIC" sheetId="2" r:id="rId2"/>
  </sheets>
  <externalReferences>
    <externalReference r:id="rId5"/>
    <externalReference r:id="rId6"/>
    <externalReference r:id="rId7"/>
  </externalReferences>
  <definedNames>
    <definedName name="__123Graph_ECURRENT" hidden="1">'[2]ConsolidatingPL'!#REF!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<sst xmlns="http://schemas.openxmlformats.org/spreadsheetml/2006/main" count="65" uniqueCount="62">
  <si>
    <t>LINE</t>
  </si>
  <si>
    <t>NO.</t>
  </si>
  <si>
    <t>ACTUAL</t>
  </si>
  <si>
    <t>RESTATED</t>
  </si>
  <si>
    <t>ADJUSTMENT</t>
  </si>
  <si>
    <t>FAS 133 OPERATING EXPENSE</t>
  </si>
  <si>
    <t>INCREASE (DECREASE) IN EXPENSE</t>
  </si>
  <si>
    <t xml:space="preserve">INCREASE (DECREASE) DEFERRED FIT @ </t>
  </si>
  <si>
    <t>INCREASE (DECREASE) NOI</t>
  </si>
  <si>
    <t>PUGET SOUND ENERGY-ELECTRIC</t>
  </si>
  <si>
    <t>FOR THE TWELVE MONTHS ENDED DECEMBER 31, 2010</t>
  </si>
  <si>
    <t>2011 GENERAL RATE INCREASE</t>
  </si>
  <si>
    <t>Docket Numbers UE-</t>
  </si>
  <si>
    <t>Exhibit No. ______</t>
  </si>
  <si>
    <t>PAGE 3.01</t>
  </si>
  <si>
    <t>PUGET SOUND ENERGY</t>
  </si>
  <si>
    <t>INCOME STATEMENT</t>
  </si>
  <si>
    <t>For TheTwelve Months Ended  December 31, 2008 and December 31, 2010</t>
  </si>
  <si>
    <t>WUTC Docket No. UE-090704</t>
  </si>
  <si>
    <t>WUTC Docket No. UE-</t>
  </si>
  <si>
    <t>Actual Results of Operation</t>
  </si>
  <si>
    <t>Total Electric</t>
  </si>
  <si>
    <t>1 - OPERATING REVENUES:</t>
  </si>
  <si>
    <t>2 - SALES TO CUSTOMERS AND TRANSMISSION</t>
  </si>
  <si>
    <t>3 - SALES FOR RESALE-FIRM</t>
  </si>
  <si>
    <t>4 - SALES TO OTHER UTILITIES</t>
  </si>
  <si>
    <t>5 - OTHER OPERATING REVENUES</t>
  </si>
  <si>
    <t>6 - TOTAL OPERATING REVENUES</t>
  </si>
  <si>
    <t>7</t>
  </si>
  <si>
    <t>8 - OPERATING REVENUE DEDUCTIONS:</t>
  </si>
  <si>
    <t xml:space="preserve">9 </t>
  </si>
  <si>
    <t>10 - POWER / GAS COST:</t>
  </si>
  <si>
    <t>11 - FUEL</t>
  </si>
  <si>
    <t>12 - PURCHASED AND INTERCHANGED</t>
  </si>
  <si>
    <t>13 - WHEELING</t>
  </si>
  <si>
    <t>14 - RESIDENTIAL EXCHANGE</t>
  </si>
  <si>
    <t>15 - TOTAL PRODUCTION EXPENSES</t>
  </si>
  <si>
    <t>16</t>
  </si>
  <si>
    <t>17 - OTHER ENERGY SUPPLY EXPENSES: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</si>
  <si>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</si>
  <si>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</si>
  <si>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</si>
  <si>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</si>
  <si>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</si>
  <si>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</si>
  <si>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</si>
  <si>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</si>
  <si>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</si>
  <si>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</si>
  <si>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</si>
  <si>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</si>
  <si>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 INCOME TAXES</t>
  </si>
  <si>
    <t>31 - DEFERRED INCOME TAXES</t>
  </si>
  <si>
    <t>32 - TOTAL OPERATING REV. DEDUCT.</t>
  </si>
  <si>
    <t>33</t>
  </si>
  <si>
    <t>34 - NET OPERATING INCOME</t>
  </si>
  <si>
    <t>35</t>
  </si>
  <si>
    <t xml:space="preserve">36 - RATE BASE </t>
  </si>
  <si>
    <t>37</t>
  </si>
  <si>
    <t>38 - RATE OF RETURN</t>
  </si>
  <si>
    <t>ACCOUNTING STANDARDS CODIFICATION 815</t>
  </si>
  <si>
    <t>PAGE 20.06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</si>
</sst>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mmmm\-yy"/>
    <numFmt numFmtId="167" formatCode="0.000000"/>
    <numFmt numFmtId="168" formatCode="0.000"/>
    <numFmt numFmtId="169" formatCode="#,##0.00_-;#,##0.00\-;&quot; &quot;"/>
    <numFmt numFmtId="170" formatCode="#,##0_-;#,##0\-;&quot; &quot;"/>
    <numFmt numFmtId="171" formatCode="_(* #,##0.00000_);_(* \(#,##0.00000\);_(* &quot;-&quot;??_);_(@_)"/>
    <numFmt numFmtId="172" formatCode="m/d/yy"/>
    <numFmt numFmtId="173" formatCode="0.0000000"/>
    <numFmt numFmtId="174" formatCode="_(* ###0_);_(* \(###0\);_(* &quot;-&quot;_);_(@_)"/>
    <numFmt numFmtId="175" formatCode="0.00_)"/>
    <numFmt numFmtId="176" formatCode="_(* #,##0.0_);_(* \(#,##0.0\);_(* &quot;-&quot;_);_(@_)"/>
    <numFmt numFmtId="177" formatCode="m/d/yy;@"/>
    <numFmt numFmtId="178" formatCode="d\.mmm\.yy"/>
    <numFmt numFmtId="179" formatCode="#."/>
    <numFmt numFmtId="180" formatCode="mmmm\ d\,\ yyyy"/>
    <numFmt numFmtId="181" formatCode="_(&quot;$&quot;* #,##0.0000_);_(&quot;$&quot;* \(#,##0.0000\);_(&quot;$&quot;* &quot;-&quot;????_);_(@_)"/>
    <numFmt numFmtId="182" formatCode="&quot;$&quot;#,##0.00"/>
  </numFmts>
  <fonts count="7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b/>
      <i/>
      <sz val="16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339">
    <xf numFmtId="167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 horizontal="left" wrapText="1"/>
      <protection/>
    </xf>
    <xf numFmtId="171" fontId="0" fillId="0" borderId="0">
      <alignment horizontal="left" wrapText="1"/>
      <protection/>
    </xf>
    <xf numFmtId="173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67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71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71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71" fontId="0" fillId="0" borderId="0">
      <alignment horizontal="left" wrapText="1"/>
      <protection/>
    </xf>
    <xf numFmtId="167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9" fillId="0" borderId="0">
      <alignment/>
      <protection/>
    </xf>
    <xf numFmtId="0" fontId="58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8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8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8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8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8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8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8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8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8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59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7" fillId="37" borderId="0" applyNumberFormat="0" applyBorder="0" applyAlignment="0" applyProtection="0"/>
    <xf numFmtId="0" fontId="59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59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59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36" borderId="0" applyNumberFormat="0" applyBorder="0" applyAlignment="0" applyProtection="0"/>
    <xf numFmtId="0" fontId="17" fillId="46" borderId="0" applyNumberFormat="0" applyBorder="0" applyAlignment="0" applyProtection="0"/>
    <xf numFmtId="0" fontId="60" fillId="47" borderId="0" applyNumberFormat="0" applyBorder="0" applyAlignment="0" applyProtection="0"/>
    <xf numFmtId="178" fontId="22" fillId="0" borderId="0" applyFill="0" applyBorder="0" applyAlignment="0">
      <protection/>
    </xf>
    <xf numFmtId="0" fontId="61" fillId="48" borderId="1" applyNumberFormat="0" applyAlignment="0" applyProtection="0"/>
    <xf numFmtId="0" fontId="62" fillId="49" borderId="2" applyNumberFormat="0" applyAlignment="0" applyProtection="0"/>
    <xf numFmtId="41" fontId="0" fillId="5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179" fontId="25" fillId="0" borderId="0">
      <alignment/>
      <protection locked="0"/>
    </xf>
    <xf numFmtId="0" fontId="24" fillId="0" borderId="0">
      <alignment/>
      <protection/>
    </xf>
    <xf numFmtId="0" fontId="26" fillId="0" borderId="0" applyNumberFormat="0" applyAlignment="0">
      <protection/>
    </xf>
    <xf numFmtId="0" fontId="7" fillId="0" borderId="0" applyNumberFormat="0" applyAlignment="0">
      <protection/>
    </xf>
    <xf numFmtId="0" fontId="12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167" fontId="0" fillId="0" borderId="0">
      <alignment/>
      <protection/>
    </xf>
    <xf numFmtId="0" fontId="63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64" fillId="54" borderId="0" applyNumberFormat="0" applyBorder="0" applyAlignment="0" applyProtection="0"/>
    <xf numFmtId="38" fontId="6" fillId="50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/>
      <protection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38" fontId="13" fillId="0" borderId="0">
      <alignment/>
      <protection/>
    </xf>
    <xf numFmtId="40" fontId="13" fillId="0" borderId="0">
      <alignment/>
      <protection/>
    </xf>
    <xf numFmtId="0" fontId="5" fillId="0" borderId="0" applyNumberFormat="0" applyFill="0" applyBorder="0" applyAlignment="0" applyProtection="0"/>
    <xf numFmtId="0" fontId="68" fillId="55" borderId="1" applyNumberFormat="0" applyAlignment="0" applyProtection="0"/>
    <xf numFmtId="10" fontId="6" fillId="56" borderId="8" applyNumberFormat="0" applyBorder="0" applyAlignment="0" applyProtection="0"/>
    <xf numFmtId="41" fontId="28" fillId="57" borderId="9">
      <alignment horizontal="left"/>
      <protection locked="0"/>
    </xf>
    <xf numFmtId="10" fontId="28" fillId="57" borderId="9">
      <alignment horizontal="right"/>
      <protection locked="0"/>
    </xf>
    <xf numFmtId="0" fontId="6" fillId="50" borderId="0">
      <alignment/>
      <protection/>
    </xf>
    <xf numFmtId="3" fontId="29" fillId="0" borderId="0" applyFill="0" applyBorder="0" applyAlignment="0" applyProtection="0"/>
    <xf numFmtId="0" fontId="69" fillId="0" borderId="10" applyNumberFormat="0" applyFill="0" applyAlignment="0" applyProtection="0"/>
    <xf numFmtId="44" fontId="3" fillId="0" borderId="11" applyNumberFormat="0" applyFont="0" applyAlignment="0">
      <protection/>
    </xf>
    <xf numFmtId="44" fontId="3" fillId="0" borderId="12" applyNumberFormat="0" applyFont="0" applyAlignment="0">
      <protection/>
    </xf>
    <xf numFmtId="0" fontId="70" fillId="58" borderId="0" applyNumberFormat="0" applyBorder="0" applyAlignment="0" applyProtection="0"/>
    <xf numFmtId="37" fontId="30" fillId="0" borderId="0">
      <alignment/>
      <protection/>
    </xf>
    <xf numFmtId="175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180" fontId="0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59" borderId="13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16" fillId="60" borderId="14" applyNumberFormat="0" applyFont="0" applyAlignment="0" applyProtection="0"/>
    <xf numFmtId="0" fontId="71" fillId="48" borderId="15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61" borderId="9">
      <alignment/>
      <protection/>
    </xf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0" fillId="0" borderId="16">
      <alignment horizontal="center"/>
      <protection/>
    </xf>
    <xf numFmtId="3" fontId="8" fillId="0" borderId="0" applyFont="0" applyFill="0" applyBorder="0" applyAlignment="0" applyProtection="0"/>
    <xf numFmtId="0" fontId="8" fillId="62" borderId="0" applyNumberFormat="0" applyFont="0" applyBorder="0" applyAlignment="0" applyProtection="0"/>
    <xf numFmtId="0" fontId="24" fillId="0" borderId="0">
      <alignment/>
      <protection/>
    </xf>
    <xf numFmtId="3" fontId="31" fillId="0" borderId="0" applyFill="0" applyBorder="0" applyAlignment="0" applyProtection="0"/>
    <xf numFmtId="0" fontId="32" fillId="0" borderId="0">
      <alignment/>
      <protection/>
    </xf>
    <xf numFmtId="42" fontId="0" fillId="56" borderId="0">
      <alignment/>
      <protection/>
    </xf>
    <xf numFmtId="42" fontId="0" fillId="56" borderId="17">
      <alignment vertical="center"/>
      <protection/>
    </xf>
    <xf numFmtId="0" fontId="3" fillId="56" borderId="18" applyNumberFormat="0">
      <alignment horizontal="center" vertical="center" wrapText="1"/>
      <protection/>
    </xf>
    <xf numFmtId="10" fontId="0" fillId="56" borderId="0">
      <alignment/>
      <protection/>
    </xf>
    <xf numFmtId="181" fontId="0" fillId="56" borderId="0">
      <alignment/>
      <protection/>
    </xf>
    <xf numFmtId="165" fontId="13" fillId="0" borderId="0" applyBorder="0" applyAlignment="0">
      <protection/>
    </xf>
    <xf numFmtId="42" fontId="0" fillId="56" borderId="19">
      <alignment horizontal="left"/>
      <protection/>
    </xf>
    <xf numFmtId="181" fontId="33" fillId="56" borderId="19">
      <alignment horizontal="left"/>
      <protection/>
    </xf>
    <xf numFmtId="14" fontId="15" fillId="0" borderId="0" applyNumberFormat="0" applyFill="0" applyBorder="0" applyAlignment="0" applyProtection="0"/>
    <xf numFmtId="176" fontId="0" fillId="0" borderId="0" applyFont="0" applyFill="0" applyAlignment="0">
      <protection/>
    </xf>
    <xf numFmtId="4" fontId="19" fillId="57" borderId="20" applyNumberFormat="0" applyProtection="0">
      <alignment vertical="center"/>
    </xf>
    <xf numFmtId="4" fontId="34" fillId="57" borderId="20" applyNumberFormat="0" applyProtection="0">
      <alignment vertical="center"/>
    </xf>
    <xf numFmtId="4" fontId="19" fillId="57" borderId="20" applyNumberFormat="0" applyProtection="0">
      <alignment horizontal="left" vertical="center" indent="1"/>
    </xf>
    <xf numFmtId="4" fontId="19" fillId="57" borderId="2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4" fontId="19" fillId="5" borderId="20" applyNumberFormat="0" applyProtection="0">
      <alignment horizontal="right" vertical="center"/>
    </xf>
    <xf numFmtId="4" fontId="19" fillId="17" borderId="20" applyNumberFormat="0" applyProtection="0">
      <alignment horizontal="right" vertical="center"/>
    </xf>
    <xf numFmtId="4" fontId="19" fillId="63" borderId="20" applyNumberFormat="0" applyProtection="0">
      <alignment horizontal="right" vertical="center"/>
    </xf>
    <xf numFmtId="4" fontId="19" fillId="23" borderId="20" applyNumberFormat="0" applyProtection="0">
      <alignment horizontal="right" vertical="center"/>
    </xf>
    <xf numFmtId="4" fontId="19" fillId="64" borderId="20" applyNumberFormat="0" applyProtection="0">
      <alignment horizontal="right" vertical="center"/>
    </xf>
    <xf numFmtId="4" fontId="19" fillId="65" borderId="20" applyNumberFormat="0" applyProtection="0">
      <alignment horizontal="right" vertical="center"/>
    </xf>
    <xf numFmtId="4" fontId="19" fillId="66" borderId="20" applyNumberFormat="0" applyProtection="0">
      <alignment horizontal="right" vertical="center"/>
    </xf>
    <xf numFmtId="4" fontId="19" fillId="67" borderId="20" applyNumberFormat="0" applyProtection="0">
      <alignment horizontal="right" vertical="center"/>
    </xf>
    <xf numFmtId="4" fontId="19" fillId="19" borderId="20" applyNumberFormat="0" applyProtection="0">
      <alignment horizontal="right" vertical="center"/>
    </xf>
    <xf numFmtId="4" fontId="35" fillId="68" borderId="20" applyNumberFormat="0" applyProtection="0">
      <alignment horizontal="left" vertical="center" indent="1"/>
    </xf>
    <xf numFmtId="4" fontId="19" fillId="69" borderId="21" applyNumberFormat="0" applyProtection="0">
      <alignment horizontal="left" vertical="center" indent="1"/>
    </xf>
    <xf numFmtId="4" fontId="36" fillId="70" borderId="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4" fontId="19" fillId="69" borderId="20" applyNumberFormat="0" applyProtection="0">
      <alignment horizontal="left" vertical="center" indent="1"/>
    </xf>
    <xf numFmtId="4" fontId="19" fillId="71" borderId="20" applyNumberFormat="0" applyProtection="0">
      <alignment horizontal="left" vertical="center" indent="1"/>
    </xf>
    <xf numFmtId="0" fontId="0" fillId="71" borderId="20" applyNumberFormat="0" applyProtection="0">
      <alignment horizontal="left" vertical="center" indent="1"/>
    </xf>
    <xf numFmtId="0" fontId="0" fillId="71" borderId="20" applyNumberFormat="0" applyProtection="0">
      <alignment horizontal="left" vertical="center" indent="1"/>
    </xf>
    <xf numFmtId="0" fontId="0" fillId="72" borderId="20" applyNumberFormat="0" applyProtection="0">
      <alignment horizontal="left" vertical="center" indent="1"/>
    </xf>
    <xf numFmtId="0" fontId="0" fillId="72" borderId="20" applyNumberFormat="0" applyProtection="0">
      <alignment horizontal="left" vertical="center" indent="1"/>
    </xf>
    <xf numFmtId="0" fontId="0" fillId="50" borderId="20" applyNumberFormat="0" applyProtection="0">
      <alignment horizontal="left" vertical="center" indent="1"/>
    </xf>
    <xf numFmtId="0" fontId="0" fillId="50" borderId="2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0" fillId="56" borderId="8" applyNumberFormat="0">
      <alignment/>
      <protection locked="0"/>
    </xf>
    <xf numFmtId="4" fontId="19" fillId="60" borderId="20" applyNumberFormat="0" applyProtection="0">
      <alignment vertical="center"/>
    </xf>
    <xf numFmtId="4" fontId="34" fillId="60" borderId="20" applyNumberFormat="0" applyProtection="0">
      <alignment vertical="center"/>
    </xf>
    <xf numFmtId="4" fontId="19" fillId="60" borderId="20" applyNumberFormat="0" applyProtection="0">
      <alignment horizontal="left" vertical="center" indent="1"/>
    </xf>
    <xf numFmtId="4" fontId="19" fillId="60" borderId="20" applyNumberFormat="0" applyProtection="0">
      <alignment horizontal="left" vertical="center" indent="1"/>
    </xf>
    <xf numFmtId="4" fontId="19" fillId="69" borderId="20" applyNumberFormat="0" applyProtection="0">
      <alignment horizontal="right" vertical="center"/>
    </xf>
    <xf numFmtId="4" fontId="34" fillId="69" borderId="20" applyNumberFormat="0" applyProtection="0">
      <alignment horizontal="right" vertical="center"/>
    </xf>
    <xf numFmtId="0" fontId="0" fillId="3" borderId="20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37" fillId="0" borderId="0">
      <alignment/>
      <protection/>
    </xf>
    <xf numFmtId="4" fontId="38" fillId="69" borderId="20" applyNumberFormat="0" applyProtection="0">
      <alignment horizontal="right" vertical="center"/>
    </xf>
    <xf numFmtId="39" fontId="0" fillId="73" borderId="0">
      <alignment/>
      <protection/>
    </xf>
    <xf numFmtId="0" fontId="39" fillId="0" borderId="0" applyNumberFormat="0" applyFill="0" applyBorder="0" applyAlignment="0" applyProtection="0"/>
    <xf numFmtId="38" fontId="6" fillId="0" borderId="22">
      <alignment/>
      <protection/>
    </xf>
    <xf numFmtId="38" fontId="13" fillId="0" borderId="19">
      <alignment/>
      <protection/>
    </xf>
    <xf numFmtId="39" fontId="15" fillId="74" borderId="0">
      <alignment/>
      <protection/>
    </xf>
    <xf numFmtId="169" fontId="0" fillId="0" borderId="0">
      <alignment horizontal="left" wrapText="1"/>
      <protection/>
    </xf>
    <xf numFmtId="171" fontId="0" fillId="0" borderId="0">
      <alignment horizontal="left" wrapText="1"/>
      <protection/>
    </xf>
    <xf numFmtId="40" fontId="40" fillId="0" borderId="0" applyBorder="0">
      <alignment horizontal="right"/>
      <protection/>
    </xf>
    <xf numFmtId="41" fontId="41" fillId="56" borderId="0">
      <alignment horizontal="left"/>
      <protection/>
    </xf>
    <xf numFmtId="0" fontId="72" fillId="0" borderId="0" applyNumberFormat="0" applyFill="0" applyBorder="0" applyAlignment="0" applyProtection="0"/>
    <xf numFmtId="182" fontId="42" fillId="56" borderId="0">
      <alignment horizontal="left" vertical="center"/>
      <protection/>
    </xf>
    <xf numFmtId="0" fontId="3" fillId="56" borderId="0">
      <alignment horizontal="left" wrapText="1"/>
      <protection/>
    </xf>
    <xf numFmtId="0" fontId="43" fillId="0" borderId="0">
      <alignment horizontal="left" vertical="center"/>
      <protection/>
    </xf>
    <xf numFmtId="0" fontId="73" fillId="0" borderId="23" applyNumberFormat="0" applyFill="0" applyAlignment="0" applyProtection="0"/>
    <xf numFmtId="0" fontId="24" fillId="0" borderId="24">
      <alignment/>
      <protection/>
    </xf>
    <xf numFmtId="0" fontId="74" fillId="0" borderId="0" applyNumberFormat="0" applyFill="0" applyBorder="0" applyAlignment="0" applyProtection="0"/>
  </cellStyleXfs>
  <cellXfs count="67"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15" fontId="2" fillId="0" borderId="0" xfId="0" applyNumberFormat="1" applyFont="1" applyFill="1" applyAlignment="1">
      <alignment horizontal="centerContinuous"/>
    </xf>
    <xf numFmtId="18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10" fontId="2" fillId="0" borderId="0" xfId="0" applyNumberFormat="1" applyFont="1" applyFill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quotePrefix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 applyProtection="1">
      <alignment/>
      <protection locked="0"/>
    </xf>
    <xf numFmtId="41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quotePrefix="1">
      <alignment horizontal="left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9" fontId="1" fillId="0" borderId="0" xfId="259" applyFont="1" applyFill="1" applyAlignment="1">
      <alignment/>
    </xf>
    <xf numFmtId="0" fontId="0" fillId="0" borderId="0" xfId="0" applyNumberFormat="1" applyFill="1" applyAlignment="1">
      <alignment/>
    </xf>
    <xf numFmtId="9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42" fontId="1" fillId="0" borderId="8" xfId="0" applyNumberFormat="1" applyFont="1" applyFill="1" applyBorder="1" applyAlignment="1">
      <alignment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 applyProtection="1">
      <alignment/>
      <protection locked="0"/>
    </xf>
    <xf numFmtId="41" fontId="1" fillId="0" borderId="0" xfId="0" applyNumberFormat="1" applyFont="1" applyBorder="1" applyAlignment="1" applyProtection="1">
      <alignment/>
      <protection locked="0"/>
    </xf>
    <xf numFmtId="9" fontId="1" fillId="0" borderId="0" xfId="259" applyFont="1" applyBorder="1" applyAlignment="1" applyProtection="1">
      <alignment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horizontal="centerContinuous" wrapText="1"/>
    </xf>
    <xf numFmtId="41" fontId="1" fillId="0" borderId="0" xfId="0" applyNumberFormat="1" applyFont="1" applyFill="1" applyAlignment="1">
      <alignment/>
    </xf>
    <xf numFmtId="0" fontId="2" fillId="0" borderId="25" xfId="0" applyNumberFormat="1" applyFont="1" applyFill="1" applyBorder="1" applyAlignment="1" quotePrefix="1">
      <alignment horizontal="right"/>
    </xf>
    <xf numFmtId="42" fontId="1" fillId="0" borderId="0" xfId="0" applyNumberFormat="1" applyFont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42" fontId="1" fillId="0" borderId="0" xfId="0" applyNumberFormat="1" applyFont="1" applyAlignment="1">
      <alignment horizontal="right"/>
    </xf>
    <xf numFmtId="42" fontId="1" fillId="0" borderId="19" xfId="0" applyNumberFormat="1" applyFont="1" applyBorder="1" applyAlignment="1" applyProtection="1">
      <alignment horizontal="right"/>
      <protection locked="0"/>
    </xf>
    <xf numFmtId="37" fontId="1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2" fontId="0" fillId="0" borderId="0" xfId="175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3" fillId="0" borderId="26" xfId="0" applyNumberFormat="1" applyFont="1" applyFill="1" applyBorder="1" applyAlignment="1" quotePrefix="1">
      <alignment horizontal="right"/>
    </xf>
    <xf numFmtId="0" fontId="0" fillId="0" borderId="0" xfId="0" applyNumberFormat="1" applyAlignment="1">
      <alignment horizontal="centerContinuous" vertical="center"/>
    </xf>
    <xf numFmtId="0" fontId="0" fillId="0" borderId="0" xfId="0" applyNumberFormat="1" applyFont="1" applyAlignment="1">
      <alignment horizontal="centerContinuous" vertical="center"/>
    </xf>
    <xf numFmtId="165" fontId="0" fillId="0" borderId="0" xfId="152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37" fontId="1" fillId="0" borderId="18" xfId="0" applyNumberFormat="1" applyFont="1" applyBorder="1" applyAlignment="1">
      <alignment/>
    </xf>
    <xf numFmtId="37" fontId="19" fillId="0" borderId="27" xfId="0" applyNumberFormat="1" applyFont="1" applyFill="1" applyBorder="1" applyAlignment="1">
      <alignment horizontal="center" vertical="top" wrapText="1"/>
    </xf>
    <xf numFmtId="37" fontId="19" fillId="0" borderId="28" xfId="0" applyNumberFormat="1" applyFont="1" applyFill="1" applyBorder="1" applyAlignment="1">
      <alignment vertical="top"/>
    </xf>
    <xf numFmtId="42" fontId="0" fillId="0" borderId="28" xfId="175" applyNumberFormat="1" applyFont="1" applyFill="1" applyBorder="1" applyAlignment="1">
      <alignment/>
    </xf>
    <xf numFmtId="37" fontId="19" fillId="0" borderId="28" xfId="0" applyNumberFormat="1" applyFont="1" applyFill="1" applyBorder="1" applyAlignment="1">
      <alignment/>
    </xf>
    <xf numFmtId="37" fontId="19" fillId="0" borderId="29" xfId="0" applyNumberFormat="1" applyFont="1" applyFill="1" applyBorder="1" applyAlignment="1">
      <alignment/>
    </xf>
    <xf numFmtId="37" fontId="0" fillId="0" borderId="28" xfId="0" applyNumberFormat="1" applyFont="1" applyFill="1" applyBorder="1" applyAlignment="1">
      <alignment/>
    </xf>
    <xf numFmtId="37" fontId="0" fillId="0" borderId="28" xfId="0" applyNumberFormat="1" applyFont="1" applyFill="1" applyBorder="1" applyAlignment="1" quotePrefix="1">
      <alignment/>
    </xf>
    <xf numFmtId="10" fontId="0" fillId="0" borderId="30" xfId="0" applyNumberFormat="1" applyFont="1" applyFill="1" applyBorder="1" applyAlignment="1">
      <alignment/>
    </xf>
    <xf numFmtId="37" fontId="20" fillId="0" borderId="0" xfId="0" applyNumberFormat="1" applyFont="1" applyBorder="1" applyAlignment="1">
      <alignment/>
    </xf>
    <xf numFmtId="37" fontId="21" fillId="0" borderId="0" xfId="0" applyNumberFormat="1" applyFont="1" applyBorder="1" applyAlignment="1">
      <alignment vertical="top"/>
    </xf>
    <xf numFmtId="0" fontId="0" fillId="0" borderId="0" xfId="0" applyNumberFormat="1" applyBorder="1" applyAlignment="1" quotePrefix="1">
      <alignment/>
    </xf>
  </cellXfs>
  <cellStyles count="325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08C Power Cost Comparison" xfId="25"/>
    <cellStyle name="_DEM-WP (C) Power Cost 2006GRC Order" xfId="26"/>
    <cellStyle name="_DEM-WP Revised (HC) Wild Horse 2006GRC" xfId="27"/>
    <cellStyle name="_DEM-WP(C) Costs not in AURORA 2006GRC" xfId="28"/>
    <cellStyle name="_DEM-WP(C) Costs not in AURORA 2007GRC" xfId="29"/>
    <cellStyle name="_DEM-WP(C) Costs not in AURORA 2007PCORC-5.07Update" xfId="30"/>
    <cellStyle name="_DEM-WP(C) Sumas Proforma 11.14.07" xfId="31"/>
    <cellStyle name="_DEM-WP(C) Sumas Proforma 11.5.07" xfId="32"/>
    <cellStyle name="_DEM-WP(C) Westside Hydro Data_051007" xfId="33"/>
    <cellStyle name="_Fuel Prices 4-14" xfId="34"/>
    <cellStyle name="_PC DRAFT 10 15 07" xfId="35"/>
    <cellStyle name="_Power Cost Value Copy 11.30.05 gas 1.09.06 AURORA at 1.10.06" xfId="36"/>
    <cellStyle name="_Power Costs Rate Year 11-13-07" xfId="37"/>
    <cellStyle name="_Pro Forma Rev 07 GRC" xfId="38"/>
    <cellStyle name="_Recon to Darrin's 5.11.05 proforma" xfId="39"/>
    <cellStyle name="_Revenue" xfId="40"/>
    <cellStyle name="_Revenue_Data" xfId="41"/>
    <cellStyle name="_Revenue_Data_1" xfId="42"/>
    <cellStyle name="_Revenue_Data_Pro Forma Rev 09 GRC" xfId="43"/>
    <cellStyle name="_Revenue_Data_Pro Forma Rev 2010 GRC" xfId="44"/>
    <cellStyle name="_Revenue_Data_Pro Forma Rev 2010 GRC_Preliminary" xfId="45"/>
    <cellStyle name="_Revenue_Data_Revenue (Feb 09 - Jan 10)" xfId="46"/>
    <cellStyle name="_Revenue_Data_Revenue (Jan 09 - Dec 09)" xfId="47"/>
    <cellStyle name="_Revenue_Data_Revenue (Mar 09 - Feb 10)" xfId="48"/>
    <cellStyle name="_Revenue_Data_Volume Exhibit (Jan09 - Dec09)" xfId="49"/>
    <cellStyle name="_Revenue_Mins" xfId="50"/>
    <cellStyle name="_Revenue_Pro Forma Rev 07 GRC" xfId="51"/>
    <cellStyle name="_Revenue_Pro Forma Rev 08 GRC" xfId="52"/>
    <cellStyle name="_Revenue_Pro Forma Rev 09 GRC" xfId="53"/>
    <cellStyle name="_Revenue_Pro Forma Rev 2010 GRC" xfId="54"/>
    <cellStyle name="_Revenue_Pro Forma Rev 2010 GRC_Preliminary" xfId="55"/>
    <cellStyle name="_Revenue_Revenue (Feb 09 - Jan 10)" xfId="56"/>
    <cellStyle name="_Revenue_Revenue (Jan 09 - Dec 09)" xfId="57"/>
    <cellStyle name="_Revenue_Revenue (Mar 09 - Feb 10)" xfId="58"/>
    <cellStyle name="_Revenue_Sheet2" xfId="59"/>
    <cellStyle name="_Revenue_Therms Data" xfId="60"/>
    <cellStyle name="_Revenue_Therms Data Rerun" xfId="61"/>
    <cellStyle name="_Revenue_Volume Exhibit (Jan09 - Dec09)" xfId="62"/>
    <cellStyle name="_Tenaska Comparison" xfId="63"/>
    <cellStyle name="_Therms Data" xfId="64"/>
    <cellStyle name="_Therms Data_Pro Forma Rev 09 GRC" xfId="65"/>
    <cellStyle name="_Therms Data_Pro Forma Rev 2010 GRC" xfId="66"/>
    <cellStyle name="_Therms Data_Pro Forma Rev 2010 GRC_Preliminary" xfId="67"/>
    <cellStyle name="_Therms Data_Revenue (Feb 09 - Jan 10)" xfId="68"/>
    <cellStyle name="_Therms Data_Revenue (Jan 09 - Dec 09)" xfId="69"/>
    <cellStyle name="_Therms Data_Revenue (Mar 09 - Feb 10)" xfId="70"/>
    <cellStyle name="_Therms Data_Volume Exhibit (Jan09 - Dec09)" xfId="71"/>
    <cellStyle name="_Value Copy 11 30 05 gas 12 09 05 AURORA at 12 14 05" xfId="72"/>
    <cellStyle name="_VC 2007GRC PC 10312007" xfId="73"/>
    <cellStyle name="_VC 6.15.06 update on 06GRC power costs.xls Chart 1" xfId="74"/>
    <cellStyle name="_VC 6.15.06 update on 06GRC power costs.xls Chart 2" xfId="75"/>
    <cellStyle name="_VC 6.15.06 update on 06GRC power costs.xls Chart 3" xfId="76"/>
    <cellStyle name="0,0&#13;&#10;NA&#13;&#10;" xfId="77"/>
    <cellStyle name="20% - Accent1" xfId="78"/>
    <cellStyle name="20% - Accent1 2" xfId="79"/>
    <cellStyle name="20% - Accent1 3" xfId="80"/>
    <cellStyle name="20% - Accent2" xfId="81"/>
    <cellStyle name="20% - Accent2 2" xfId="82"/>
    <cellStyle name="20% - Accent2 3" xfId="83"/>
    <cellStyle name="20% - Accent3" xfId="84"/>
    <cellStyle name="20% - Accent3 2" xfId="85"/>
    <cellStyle name="20% - Accent3 3" xfId="86"/>
    <cellStyle name="20% - Accent4" xfId="87"/>
    <cellStyle name="20% - Accent4 2" xfId="88"/>
    <cellStyle name="20% - Accent4 3" xfId="89"/>
    <cellStyle name="20% - Accent5" xfId="90"/>
    <cellStyle name="20% - Accent5 2" xfId="91"/>
    <cellStyle name="20% - Accent5 3" xfId="92"/>
    <cellStyle name="20% - Accent6" xfId="93"/>
    <cellStyle name="20% - Accent6 2" xfId="94"/>
    <cellStyle name="20% - Accent6 3" xfId="95"/>
    <cellStyle name="40% - Accent1" xfId="96"/>
    <cellStyle name="40% - Accent1 2" xfId="97"/>
    <cellStyle name="40% - Accent1 3" xfId="98"/>
    <cellStyle name="40% - Accent2" xfId="99"/>
    <cellStyle name="40% - Accent2 2" xfId="100"/>
    <cellStyle name="40% - Accent2 3" xfId="101"/>
    <cellStyle name="40% - Accent3" xfId="102"/>
    <cellStyle name="40% - Accent3 2" xfId="103"/>
    <cellStyle name="40% - Accent3 3" xfId="104"/>
    <cellStyle name="40% - Accent4" xfId="105"/>
    <cellStyle name="40% - Accent4 2" xfId="106"/>
    <cellStyle name="40% - Accent4 3" xfId="107"/>
    <cellStyle name="40% - Accent5" xfId="108"/>
    <cellStyle name="40% - Accent5 2" xfId="109"/>
    <cellStyle name="40% - Accent5 3" xfId="110"/>
    <cellStyle name="40% - Accent6" xfId="111"/>
    <cellStyle name="40% - Accent6 2" xfId="112"/>
    <cellStyle name="40% - Accent6 3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Accent1" xfId="120"/>
    <cellStyle name="Accent1 - 20%" xfId="121"/>
    <cellStyle name="Accent1 - 40%" xfId="122"/>
    <cellStyle name="Accent1 - 60%" xfId="123"/>
    <cellStyle name="Accent2" xfId="124"/>
    <cellStyle name="Accent2 - 20%" xfId="125"/>
    <cellStyle name="Accent2 - 40%" xfId="126"/>
    <cellStyle name="Accent2 - 60%" xfId="127"/>
    <cellStyle name="Accent3" xfId="128"/>
    <cellStyle name="Accent3 - 20%" xfId="129"/>
    <cellStyle name="Accent3 - 40%" xfId="130"/>
    <cellStyle name="Accent3 - 60%" xfId="131"/>
    <cellStyle name="Accent4" xfId="132"/>
    <cellStyle name="Accent4 - 20%" xfId="133"/>
    <cellStyle name="Accent4 - 40%" xfId="134"/>
    <cellStyle name="Accent4 - 60%" xfId="135"/>
    <cellStyle name="Accent5" xfId="136"/>
    <cellStyle name="Accent5 - 20%" xfId="137"/>
    <cellStyle name="Accent5 - 40%" xfId="138"/>
    <cellStyle name="Accent5 - 60%" xfId="139"/>
    <cellStyle name="Accent6" xfId="140"/>
    <cellStyle name="Accent6 - 20%" xfId="141"/>
    <cellStyle name="Accent6 - 40%" xfId="142"/>
    <cellStyle name="Accent6 - 60%" xfId="143"/>
    <cellStyle name="Bad" xfId="144"/>
    <cellStyle name="Calc Currency (0)" xfId="145"/>
    <cellStyle name="Calculation" xfId="146"/>
    <cellStyle name="Check Cell" xfId="147"/>
    <cellStyle name="CheckCell" xfId="148"/>
    <cellStyle name="Comma" xfId="149"/>
    <cellStyle name="Comma [0]" xfId="150"/>
    <cellStyle name="Comma 10" xfId="151"/>
    <cellStyle name="Comma 2" xfId="152"/>
    <cellStyle name="Comma 2 2" xfId="153"/>
    <cellStyle name="Comma 3" xfId="154"/>
    <cellStyle name="Comma 4" xfId="155"/>
    <cellStyle name="Comma 5" xfId="156"/>
    <cellStyle name="Comma 6" xfId="157"/>
    <cellStyle name="Comma 7" xfId="158"/>
    <cellStyle name="Comma 8" xfId="159"/>
    <cellStyle name="Comma 9" xfId="160"/>
    <cellStyle name="Comma0" xfId="161"/>
    <cellStyle name="Comma0 - Style2" xfId="162"/>
    <cellStyle name="Comma0 - Style4" xfId="163"/>
    <cellStyle name="Comma0 - Style5" xfId="164"/>
    <cellStyle name="Comma0_00COS Ind Allocators" xfId="165"/>
    <cellStyle name="Comma1 - Style1" xfId="166"/>
    <cellStyle name="Copied" xfId="167"/>
    <cellStyle name="COST1" xfId="168"/>
    <cellStyle name="Curren - Style1" xfId="169"/>
    <cellStyle name="Curren - Style2" xfId="170"/>
    <cellStyle name="Curren - Style5" xfId="171"/>
    <cellStyle name="Curren - Style6" xfId="172"/>
    <cellStyle name="Currency" xfId="173"/>
    <cellStyle name="Currency [0]" xfId="174"/>
    <cellStyle name="Currency 2" xfId="175"/>
    <cellStyle name="Currency 3" xfId="176"/>
    <cellStyle name="Currency 4" xfId="177"/>
    <cellStyle name="Currency 5" xfId="178"/>
    <cellStyle name="Currency 6" xfId="179"/>
    <cellStyle name="Currency 7" xfId="180"/>
    <cellStyle name="Currency 8" xfId="181"/>
    <cellStyle name="Currency 9" xfId="182"/>
    <cellStyle name="Currency0" xfId="183"/>
    <cellStyle name="Date" xfId="184"/>
    <cellStyle name="Emphasis 1" xfId="185"/>
    <cellStyle name="Emphasis 2" xfId="186"/>
    <cellStyle name="Emphasis 3" xfId="187"/>
    <cellStyle name="Entered" xfId="188"/>
    <cellStyle name="Explanatory Text" xfId="189"/>
    <cellStyle name="Fixed" xfId="190"/>
    <cellStyle name="Fixed3 - Style3" xfId="191"/>
    <cellStyle name="Followed Hyperlink" xfId="192"/>
    <cellStyle name="Good" xfId="193"/>
    <cellStyle name="Grey" xfId="194"/>
    <cellStyle name="Header1" xfId="195"/>
    <cellStyle name="Header2" xfId="196"/>
    <cellStyle name="Heading 1" xfId="197"/>
    <cellStyle name="Heading 2" xfId="198"/>
    <cellStyle name="Heading 3" xfId="199"/>
    <cellStyle name="Heading 4" xfId="200"/>
    <cellStyle name="Heading1" xfId="201"/>
    <cellStyle name="Heading2" xfId="202"/>
    <cellStyle name="Hyperlink" xfId="203"/>
    <cellStyle name="Input" xfId="204"/>
    <cellStyle name="Input [yellow]" xfId="205"/>
    <cellStyle name="Input Cells" xfId="206"/>
    <cellStyle name="Input Cells Percent" xfId="207"/>
    <cellStyle name="Lines" xfId="208"/>
    <cellStyle name="LINKED" xfId="209"/>
    <cellStyle name="Linked Cell" xfId="210"/>
    <cellStyle name="modified border" xfId="211"/>
    <cellStyle name="modified border1" xfId="212"/>
    <cellStyle name="Neutral" xfId="213"/>
    <cellStyle name="no dec" xfId="214"/>
    <cellStyle name="Normal - Style1" xfId="215"/>
    <cellStyle name="Normal 10" xfId="216"/>
    <cellStyle name="Normal 11" xfId="217"/>
    <cellStyle name="Normal 12" xfId="218"/>
    <cellStyle name="Normal 2" xfId="219"/>
    <cellStyle name="Normal 2 2" xfId="220"/>
    <cellStyle name="Normal 2 2 2" xfId="221"/>
    <cellStyle name="Normal 2 2 3" xfId="222"/>
    <cellStyle name="Normal 2 3" xfId="223"/>
    <cellStyle name="Normal 2 4" xfId="224"/>
    <cellStyle name="Normal 2 5" xfId="225"/>
    <cellStyle name="Normal 2 6" xfId="226"/>
    <cellStyle name="Normal 2 7" xfId="227"/>
    <cellStyle name="Normal 2_Lehman_Sempra_TradeDetail" xfId="228"/>
    <cellStyle name="Normal 3" xfId="229"/>
    <cellStyle name="Normal 3 2" xfId="230"/>
    <cellStyle name="Normal 3 3" xfId="231"/>
    <cellStyle name="Normal 3 4" xfId="232"/>
    <cellStyle name="Normal 3 5" xfId="233"/>
    <cellStyle name="Normal 3_Net Classified Plant" xfId="234"/>
    <cellStyle name="Normal 4" xfId="235"/>
    <cellStyle name="Normal 4 2" xfId="236"/>
    <cellStyle name="Normal 4_Net Classified Plant" xfId="237"/>
    <cellStyle name="Normal 5" xfId="238"/>
    <cellStyle name="Normal 6" xfId="239"/>
    <cellStyle name="Normal 7" xfId="240"/>
    <cellStyle name="Normal 8" xfId="241"/>
    <cellStyle name="Normal 9" xfId="242"/>
    <cellStyle name="Note" xfId="243"/>
    <cellStyle name="Note 10" xfId="244"/>
    <cellStyle name="Note 11" xfId="245"/>
    <cellStyle name="Note 12" xfId="246"/>
    <cellStyle name="Note 2" xfId="247"/>
    <cellStyle name="Note 3" xfId="248"/>
    <cellStyle name="Note 4" xfId="249"/>
    <cellStyle name="Note 5" xfId="250"/>
    <cellStyle name="Note 6" xfId="251"/>
    <cellStyle name="Note 7" xfId="252"/>
    <cellStyle name="Note 8" xfId="253"/>
    <cellStyle name="Note 9" xfId="254"/>
    <cellStyle name="Output" xfId="255"/>
    <cellStyle name="Percen - Style1" xfId="256"/>
    <cellStyle name="Percen - Style2" xfId="257"/>
    <cellStyle name="Percen - Style3" xfId="258"/>
    <cellStyle name="Percent" xfId="259"/>
    <cellStyle name="Percent [2]" xfId="260"/>
    <cellStyle name="Percent 2" xfId="261"/>
    <cellStyle name="Percent 3" xfId="262"/>
    <cellStyle name="Percent 4" xfId="263"/>
    <cellStyle name="Processing" xfId="264"/>
    <cellStyle name="PSChar" xfId="265"/>
    <cellStyle name="PSDate" xfId="266"/>
    <cellStyle name="PSDec" xfId="267"/>
    <cellStyle name="PSHeading" xfId="268"/>
    <cellStyle name="PSInt" xfId="269"/>
    <cellStyle name="PSSpacer" xfId="270"/>
    <cellStyle name="purple - Style8" xfId="271"/>
    <cellStyle name="RED" xfId="272"/>
    <cellStyle name="Red - Style7" xfId="273"/>
    <cellStyle name="Report" xfId="274"/>
    <cellStyle name="Report Bar" xfId="275"/>
    <cellStyle name="Report Heading" xfId="276"/>
    <cellStyle name="Report Percent" xfId="277"/>
    <cellStyle name="Report Unit Cost" xfId="278"/>
    <cellStyle name="Reports" xfId="279"/>
    <cellStyle name="Reports Total" xfId="280"/>
    <cellStyle name="Reports Unit Cost Total" xfId="281"/>
    <cellStyle name="RevList" xfId="282"/>
    <cellStyle name="round100" xfId="283"/>
    <cellStyle name="SAPBEXaggData" xfId="284"/>
    <cellStyle name="SAPBEXaggDataEmph" xfId="285"/>
    <cellStyle name="SAPBEXaggItem" xfId="286"/>
    <cellStyle name="SAPBEXaggItemX" xfId="287"/>
    <cellStyle name="SAPBEXchaText" xfId="288"/>
    <cellStyle name="SAPBEXexcBad7" xfId="289"/>
    <cellStyle name="SAPBEXexcBad8" xfId="290"/>
    <cellStyle name="SAPBEXexcBad9" xfId="291"/>
    <cellStyle name="SAPBEXexcCritical4" xfId="292"/>
    <cellStyle name="SAPBEXexcCritical5" xfId="293"/>
    <cellStyle name="SAPBEXexcCritical6" xfId="294"/>
    <cellStyle name="SAPBEXexcGood1" xfId="295"/>
    <cellStyle name="SAPBEXexcGood2" xfId="296"/>
    <cellStyle name="SAPBEXexcGood3" xfId="297"/>
    <cellStyle name="SAPBEXfilterDrill" xfId="298"/>
    <cellStyle name="SAPBEXfilterItem" xfId="299"/>
    <cellStyle name="SAPBEXfilterText" xfId="300"/>
    <cellStyle name="SAPBEXformats" xfId="301"/>
    <cellStyle name="SAPBEXheaderItem" xfId="302"/>
    <cellStyle name="SAPBEXheaderText" xfId="303"/>
    <cellStyle name="SAPBEXHLevel0" xfId="304"/>
    <cellStyle name="SAPBEXHLevel0X" xfId="305"/>
    <cellStyle name="SAPBEXHLevel1" xfId="306"/>
    <cellStyle name="SAPBEXHLevel1X" xfId="307"/>
    <cellStyle name="SAPBEXHLevel2" xfId="308"/>
    <cellStyle name="SAPBEXHLevel2X" xfId="309"/>
    <cellStyle name="SAPBEXHLevel3" xfId="310"/>
    <cellStyle name="SAPBEXHLevel3X" xfId="311"/>
    <cellStyle name="SAPBEXinputData" xfId="312"/>
    <cellStyle name="SAPBEXresData" xfId="313"/>
    <cellStyle name="SAPBEXresDataEmph" xfId="314"/>
    <cellStyle name="SAPBEXresItem" xfId="315"/>
    <cellStyle name="SAPBEXresItemX" xfId="316"/>
    <cellStyle name="SAPBEXstdData" xfId="317"/>
    <cellStyle name="SAPBEXstdDataEmph" xfId="318"/>
    <cellStyle name="SAPBEXstdItem" xfId="319"/>
    <cellStyle name="SAPBEXstdItemX" xfId="320"/>
    <cellStyle name="SAPBEXtitle" xfId="321"/>
    <cellStyle name="SAPBEXundefined" xfId="322"/>
    <cellStyle name="shade" xfId="323"/>
    <cellStyle name="Sheet Title" xfId="324"/>
    <cellStyle name="StmtTtl1" xfId="325"/>
    <cellStyle name="StmtTtl2" xfId="326"/>
    <cellStyle name="STYL1 - Style1" xfId="327"/>
    <cellStyle name="Style 1" xfId="328"/>
    <cellStyle name="Style 1 2" xfId="329"/>
    <cellStyle name="Subtotal" xfId="330"/>
    <cellStyle name="Sub-total" xfId="331"/>
    <cellStyle name="Title" xfId="332"/>
    <cellStyle name="Title: Major" xfId="333"/>
    <cellStyle name="Title: Minor" xfId="334"/>
    <cellStyle name="Title: Worksheet" xfId="335"/>
    <cellStyle name="Total" xfId="336"/>
    <cellStyle name="Total4 - Style4" xfId="337"/>
    <cellStyle name="Warning Text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18E%20Montana%20Energy%20Ta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.01%20Income%20Statement%202011%20G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ip"/>
      <sheetName val="4.18E"/>
      <sheetName val="Actual Pmt"/>
      <sheetName val="Summary Upd Vs Orig 2009GRC"/>
      <sheetName val="BB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ew"/>
      <sheetName val="ELECTRIC"/>
      <sheetName val="GAS"/>
      <sheetName val="Actual Dec 10"/>
      <sheetName val="2010 Alloc Meth"/>
      <sheetName val="Unallocated Detail"/>
      <sheetName val="Common by Account"/>
      <sheetName val="Actual Dec 08"/>
      <sheetName val="Detail Dec 08"/>
      <sheetName val="2008 Common "/>
      <sheetName val="2008 Alloc Meth"/>
      <sheetName val="12ME FIT Allocated"/>
      <sheetName val="Gas Muni Taxes"/>
      <sheetName val="Actual June10"/>
      <sheetName val="Detail June 10"/>
      <sheetName val="Common Jun 10"/>
      <sheetName val="Alloc Meth Jun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28125" style="0" bestFit="1" customWidth="1"/>
    <col min="2" max="2" width="37.57421875" style="0" bestFit="1" customWidth="1"/>
    <col min="3" max="3" width="14.00390625" style="0" customWidth="1"/>
    <col min="4" max="4" width="10.421875" style="0" bestFit="1" customWidth="1"/>
    <col min="5" max="5" width="14.7109375" style="0" bestFit="1" customWidth="1"/>
  </cols>
  <sheetData>
    <row r="1" spans="1:5" ht="13.5" thickBot="1">
      <c r="A1" s="1"/>
      <c r="B1" s="1"/>
      <c r="C1" s="1"/>
      <c r="D1" s="1"/>
      <c r="E1" s="1"/>
    </row>
    <row r="2" spans="1:5" ht="14.25" thickBot="1" thickTop="1">
      <c r="A2" s="2"/>
      <c r="B2" s="3"/>
      <c r="C2" s="3"/>
      <c r="D2" s="3"/>
      <c r="E2" s="37" t="s">
        <v>61</v>
      </c>
    </row>
    <row r="3" spans="1:5" ht="13.5" thickTop="1">
      <c r="A3" s="4"/>
      <c r="B3" s="4"/>
      <c r="C3" s="4"/>
      <c r="D3" s="4"/>
      <c r="E3" s="4"/>
    </row>
    <row r="4" spans="1:5" ht="12.75">
      <c r="A4" s="5" t="s">
        <v>9</v>
      </c>
      <c r="B4" s="6"/>
      <c r="C4" s="6"/>
      <c r="D4" s="6"/>
      <c r="E4" s="6"/>
    </row>
    <row r="5" spans="1:5" ht="12.75">
      <c r="A5" s="6" t="s">
        <v>60</v>
      </c>
      <c r="B5" s="7"/>
      <c r="C5" s="7"/>
      <c r="D5" s="7"/>
      <c r="E5" s="7"/>
    </row>
    <row r="6" spans="1:5" ht="12.75">
      <c r="A6" s="6" t="s">
        <v>10</v>
      </c>
      <c r="B6" s="8"/>
      <c r="C6" s="8"/>
      <c r="D6" s="8"/>
      <c r="E6" s="8"/>
    </row>
    <row r="7" spans="1:5" ht="12.75">
      <c r="A7" s="35" t="s">
        <v>11</v>
      </c>
      <c r="B7" s="35"/>
      <c r="C7" s="35"/>
      <c r="D7" s="35"/>
      <c r="E7" s="35"/>
    </row>
    <row r="8" spans="1:5" ht="12.75">
      <c r="A8" s="9"/>
      <c r="B8" s="9"/>
      <c r="C8" s="9"/>
      <c r="D8" s="9"/>
      <c r="E8" s="9"/>
    </row>
    <row r="9" spans="1:5" ht="12.75">
      <c r="A9" s="10" t="s">
        <v>0</v>
      </c>
      <c r="B9" s="11"/>
      <c r="C9" s="11"/>
      <c r="D9" s="11"/>
      <c r="E9" s="11"/>
    </row>
    <row r="10" spans="1:5" ht="12.75">
      <c r="A10" s="12" t="s">
        <v>1</v>
      </c>
      <c r="B10" s="13"/>
      <c r="C10" s="14" t="s">
        <v>2</v>
      </c>
      <c r="D10" s="14" t="s">
        <v>3</v>
      </c>
      <c r="E10" s="12" t="s">
        <v>4</v>
      </c>
    </row>
    <row r="11" spans="1:5" ht="12.75">
      <c r="A11" s="15"/>
      <c r="B11" s="16"/>
      <c r="C11" s="17"/>
      <c r="D11" s="17"/>
      <c r="E11" s="17"/>
    </row>
    <row r="12" spans="1:5" ht="12.75">
      <c r="A12" s="15">
        <v>1</v>
      </c>
      <c r="B12" s="18" t="s">
        <v>5</v>
      </c>
      <c r="C12" s="38">
        <f>ELECTRIC!D41</f>
        <v>166953096.899999</v>
      </c>
      <c r="D12" s="38">
        <v>0</v>
      </c>
      <c r="E12" s="38">
        <f>D12-C12</f>
        <v>-166953096.899999</v>
      </c>
    </row>
    <row r="13" spans="1:5" ht="12.75">
      <c r="A13" s="15">
        <f aca="true" t="shared" si="0" ref="A13:A18">A12+1</f>
        <v>2</v>
      </c>
      <c r="B13" s="19"/>
      <c r="C13" s="39"/>
      <c r="D13" s="39"/>
      <c r="E13" s="40"/>
    </row>
    <row r="14" spans="1:5" ht="12.75">
      <c r="A14" s="15">
        <f t="shared" si="0"/>
        <v>3</v>
      </c>
      <c r="B14" s="20" t="s">
        <v>6</v>
      </c>
      <c r="C14" s="41">
        <f>SUM(C12:C13)</f>
        <v>166953096.899999</v>
      </c>
      <c r="D14" s="41">
        <f>SUM(D12:D13)</f>
        <v>0</v>
      </c>
      <c r="E14" s="42">
        <f>SUM(E12:E13)</f>
        <v>-166953096.899999</v>
      </c>
    </row>
    <row r="15" spans="1:5" ht="12.75">
      <c r="A15" s="15">
        <f t="shared" si="0"/>
        <v>4</v>
      </c>
      <c r="B15" s="19"/>
      <c r="C15" s="21"/>
      <c r="D15" s="21"/>
      <c r="E15" s="21"/>
    </row>
    <row r="16" spans="1:5" ht="12.75">
      <c r="A16" s="15">
        <f>A15+1</f>
        <v>5</v>
      </c>
      <c r="B16" s="19" t="s">
        <v>7</v>
      </c>
      <c r="C16" s="23">
        <v>0.35</v>
      </c>
      <c r="D16" s="24"/>
      <c r="E16" s="36">
        <f>-E14*C16</f>
        <v>58433583.91499964</v>
      </c>
    </row>
    <row r="17" spans="1:5" ht="12.75">
      <c r="A17" s="15">
        <f t="shared" si="0"/>
        <v>6</v>
      </c>
      <c r="B17" s="22"/>
      <c r="C17" s="22"/>
      <c r="D17" s="22"/>
      <c r="E17" s="22"/>
    </row>
    <row r="18" spans="1:5" ht="12.75">
      <c r="A18" s="15">
        <f t="shared" si="0"/>
        <v>7</v>
      </c>
      <c r="B18" s="19" t="s">
        <v>8</v>
      </c>
      <c r="C18" s="25"/>
      <c r="D18" s="26"/>
      <c r="E18" s="27">
        <f>-E14-E16</f>
        <v>108519512.98499936</v>
      </c>
    </row>
    <row r="19" spans="1:5" ht="12.75">
      <c r="A19" s="28"/>
      <c r="B19" s="29"/>
      <c r="C19" s="30"/>
      <c r="D19" s="30"/>
      <c r="E19" s="30"/>
    </row>
    <row r="20" spans="1:5" ht="12.75">
      <c r="A20" s="28"/>
      <c r="B20" s="29"/>
      <c r="C20" s="30"/>
      <c r="D20" s="30"/>
      <c r="E20" s="30"/>
    </row>
    <row r="21" spans="1:5" ht="12.75">
      <c r="A21" s="28"/>
      <c r="B21" s="29"/>
      <c r="C21" s="30"/>
      <c r="D21" s="30"/>
      <c r="E21" s="30"/>
    </row>
    <row r="22" spans="1:5" ht="12.75">
      <c r="A22" s="28"/>
      <c r="B22" s="29"/>
      <c r="C22" s="30"/>
      <c r="D22" s="31"/>
      <c r="E22" s="30"/>
    </row>
    <row r="23" spans="1:5" ht="12.75">
      <c r="A23" s="28"/>
      <c r="B23" s="29"/>
      <c r="C23" s="30"/>
      <c r="D23" s="30"/>
      <c r="E23" s="30"/>
    </row>
    <row r="24" spans="1:5" ht="12.75">
      <c r="A24" s="32"/>
      <c r="B24" s="33"/>
      <c r="C24" s="34"/>
      <c r="D24" s="34"/>
      <c r="E24" s="34"/>
    </row>
    <row r="25" spans="1:5" ht="12.75">
      <c r="A25" s="28"/>
      <c r="B25" s="29"/>
      <c r="C25" s="30"/>
      <c r="D25" s="30"/>
      <c r="E25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4.28125" style="43" customWidth="1"/>
    <col min="2" max="2" width="1.421875" style="0" customWidth="1"/>
    <col min="3" max="3" width="17.421875" style="0" customWidth="1"/>
    <col min="4" max="4" width="14.7109375" style="46" bestFit="1" customWidth="1"/>
    <col min="5" max="5" width="8.8515625" style="47" customWidth="1"/>
  </cols>
  <sheetData>
    <row r="1" spans="2:3" ht="12.75">
      <c r="B1" s="44"/>
      <c r="C1" s="45" t="s">
        <v>12</v>
      </c>
    </row>
    <row r="2" spans="2:5" ht="13.5" thickBot="1">
      <c r="B2" s="44"/>
      <c r="C2" s="45" t="s">
        <v>13</v>
      </c>
      <c r="E2" s="66" t="s">
        <v>61</v>
      </c>
    </row>
    <row r="3" ht="13.5" thickBot="1">
      <c r="C3" s="48" t="s">
        <v>14</v>
      </c>
    </row>
    <row r="5" spans="1:3" ht="12.75">
      <c r="A5" s="49" t="s">
        <v>15</v>
      </c>
      <c r="B5" s="49"/>
      <c r="C5" s="49"/>
    </row>
    <row r="6" spans="1:3" ht="12.75">
      <c r="A6" s="49" t="s">
        <v>16</v>
      </c>
      <c r="B6" s="49"/>
      <c r="C6" s="49"/>
    </row>
    <row r="7" spans="1:3" ht="12.75">
      <c r="A7" s="49" t="s">
        <v>17</v>
      </c>
      <c r="B7" s="49"/>
      <c r="C7" s="49"/>
    </row>
    <row r="8" spans="1:2" ht="12.75">
      <c r="A8" s="49"/>
      <c r="B8" s="49"/>
    </row>
    <row r="9" spans="1:4" ht="12.75">
      <c r="A9" s="49"/>
      <c r="B9" s="49"/>
      <c r="D9" s="50"/>
    </row>
    <row r="10" spans="1:4" ht="25.5">
      <c r="A10" s="49"/>
      <c r="B10" s="49"/>
      <c r="C10" s="51" t="s">
        <v>18</v>
      </c>
      <c r="D10" s="51" t="s">
        <v>19</v>
      </c>
    </row>
    <row r="11" spans="1:7" ht="25.5">
      <c r="A11" s="49"/>
      <c r="B11" s="49"/>
      <c r="C11" s="52" t="s">
        <v>20</v>
      </c>
      <c r="D11" s="52" t="s">
        <v>20</v>
      </c>
      <c r="E11" s="53"/>
      <c r="F11" s="24"/>
      <c r="G11" s="24"/>
    </row>
    <row r="12" spans="3:7" ht="13.5" thickBot="1">
      <c r="C12" s="54">
        <v>39813</v>
      </c>
      <c r="D12" s="54">
        <v>40543</v>
      </c>
      <c r="E12" s="53"/>
      <c r="F12" s="24"/>
      <c r="G12" s="24"/>
    </row>
    <row r="13" spans="1:4" ht="12.75">
      <c r="A13" s="55"/>
      <c r="C13" s="56" t="s">
        <v>21</v>
      </c>
      <c r="D13" s="56" t="s">
        <v>21</v>
      </c>
    </row>
    <row r="14" spans="1:4" ht="12.75">
      <c r="A14" t="s">
        <v>22</v>
      </c>
      <c r="C14" s="57"/>
      <c r="D14" s="57"/>
    </row>
    <row r="15" spans="1:4" ht="12.75">
      <c r="A15" t="s">
        <v>23</v>
      </c>
      <c r="C15" s="58">
        <v>1988945643.99</v>
      </c>
      <c r="D15" s="58">
        <v>2042334319.11999</v>
      </c>
    </row>
    <row r="16" spans="1:4" ht="12.75">
      <c r="A16" t="s">
        <v>24</v>
      </c>
      <c r="C16" s="59">
        <v>369319.57</v>
      </c>
      <c r="D16" s="59">
        <v>350182.38</v>
      </c>
    </row>
    <row r="17" spans="1:4" ht="12.75">
      <c r="A17" t="s">
        <v>25</v>
      </c>
      <c r="C17" s="59">
        <v>173342970.82</v>
      </c>
      <c r="D17" s="59">
        <v>201262557</v>
      </c>
    </row>
    <row r="18" spans="1:4" ht="12.75">
      <c r="A18" t="s">
        <v>26</v>
      </c>
      <c r="C18" s="60">
        <v>55432485.62</v>
      </c>
      <c r="D18" s="60">
        <v>30706332.7599999</v>
      </c>
    </row>
    <row r="19" spans="1:4" ht="12.75">
      <c r="A19" t="s">
        <v>27</v>
      </c>
      <c r="C19" s="58">
        <f>SUM(C15:C18)</f>
        <v>2218090420</v>
      </c>
      <c r="D19" s="58">
        <f>SUM(D15:D18)</f>
        <v>2274653391.25999</v>
      </c>
    </row>
    <row r="20" spans="1:4" ht="12.75">
      <c r="A20" t="s">
        <v>28</v>
      </c>
      <c r="C20" s="59"/>
      <c r="D20" s="59"/>
    </row>
    <row r="21" spans="1:4" ht="12.75">
      <c r="A21" t="s">
        <v>29</v>
      </c>
      <c r="C21" s="59"/>
      <c r="D21" s="59"/>
    </row>
    <row r="22" spans="1:4" ht="12.75">
      <c r="A22" t="s">
        <v>30</v>
      </c>
      <c r="C22" s="59"/>
      <c r="D22" s="59"/>
    </row>
    <row r="23" spans="1:4" ht="12.75">
      <c r="A23" t="s">
        <v>31</v>
      </c>
      <c r="C23" s="59"/>
      <c r="D23" s="59"/>
    </row>
    <row r="24" spans="1:4" ht="12.75">
      <c r="A24" t="s">
        <v>32</v>
      </c>
      <c r="C24" s="59">
        <v>212332675.87</v>
      </c>
      <c r="D24" s="59">
        <v>268147071.16</v>
      </c>
    </row>
    <row r="25" spans="1:4" ht="12.75">
      <c r="A25" t="s">
        <v>33</v>
      </c>
      <c r="C25" s="59">
        <v>920346550.79</v>
      </c>
      <c r="D25" s="59">
        <v>832711096.74</v>
      </c>
    </row>
    <row r="26" spans="1:4" ht="12.75">
      <c r="A26" t="s">
        <v>34</v>
      </c>
      <c r="C26" s="59">
        <v>70713345.83</v>
      </c>
      <c r="D26" s="59">
        <v>78564669.0399999</v>
      </c>
    </row>
    <row r="27" spans="1:4" ht="12.75">
      <c r="A27" t="s">
        <v>35</v>
      </c>
      <c r="C27" s="60">
        <v>-40663860.56</v>
      </c>
      <c r="D27" s="60">
        <v>-75109150.28</v>
      </c>
    </row>
    <row r="28" spans="1:4" ht="12.75">
      <c r="A28" t="s">
        <v>36</v>
      </c>
      <c r="C28" s="58">
        <f>SUM(C24:C27)</f>
        <v>1162728711.9299998</v>
      </c>
      <c r="D28" s="58">
        <f>SUM(D24:D27)</f>
        <v>1104313686.66</v>
      </c>
    </row>
    <row r="29" spans="1:4" ht="12.75">
      <c r="A29" t="s">
        <v>37</v>
      </c>
      <c r="C29" s="59"/>
      <c r="D29" s="59"/>
    </row>
    <row r="30" spans="1:4" ht="12.75">
      <c r="A30" t="s">
        <v>38</v>
      </c>
      <c r="C30" s="59">
        <v>102819798.43</v>
      </c>
      <c r="D30" s="59">
        <v>102409191.68</v>
      </c>
    </row>
    <row r="31" spans="1:4" ht="12.75">
      <c r="A31" t="s">
        <v>39</v>
      </c>
      <c r="C31" s="59">
        <v>9234124.12</v>
      </c>
      <c r="D31" s="59">
        <v>11865442.94</v>
      </c>
    </row>
    <row r="32" spans="1:4" ht="12.75">
      <c r="A32" t="s">
        <v>40</v>
      </c>
      <c r="C32" s="59">
        <v>76776330.77</v>
      </c>
      <c r="D32" s="59">
        <v>82924735.1999998</v>
      </c>
    </row>
    <row r="33" spans="1:4" ht="12.75">
      <c r="A33" t="s">
        <v>41</v>
      </c>
      <c r="C33" s="59">
        <v>43145324.380612</v>
      </c>
      <c r="D33" s="59">
        <v>50172085.519204006</v>
      </c>
    </row>
    <row r="34" spans="1:4" ht="12.75">
      <c r="A34" t="s">
        <v>42</v>
      </c>
      <c r="C34" s="59">
        <v>10019492.62167</v>
      </c>
      <c r="D34" s="59">
        <v>13431631.961951999</v>
      </c>
    </row>
    <row r="35" spans="1:4" ht="12.75">
      <c r="A35" t="s">
        <v>43</v>
      </c>
      <c r="C35" s="59">
        <v>53980110.36</v>
      </c>
      <c r="D35" s="59">
        <v>75336909.45</v>
      </c>
    </row>
    <row r="36" spans="1:4" ht="12.75">
      <c r="A36" t="s">
        <v>44</v>
      </c>
      <c r="C36" s="59">
        <v>89418695.754489</v>
      </c>
      <c r="D36" s="59">
        <v>94643935.0786519</v>
      </c>
    </row>
    <row r="37" spans="1:4" ht="12.75">
      <c r="A37" t="s">
        <v>45</v>
      </c>
      <c r="C37" s="59">
        <v>173307040.37213802</v>
      </c>
      <c r="D37" s="59">
        <v>190245449.44014102</v>
      </c>
    </row>
    <row r="38" spans="1:4" ht="12.75">
      <c r="A38" t="s">
        <v>46</v>
      </c>
      <c r="C38" s="59">
        <v>34012299.12778</v>
      </c>
      <c r="D38" s="59">
        <v>40184320.893569</v>
      </c>
    </row>
    <row r="39" spans="1:4" ht="12.75">
      <c r="A39" t="s">
        <v>47</v>
      </c>
      <c r="C39" s="59">
        <v>6493409.3</v>
      </c>
      <c r="D39" s="59">
        <v>17493030.99</v>
      </c>
    </row>
    <row r="40" spans="1:4" ht="12.75">
      <c r="A40" t="s">
        <v>48</v>
      </c>
      <c r="C40" s="59">
        <v>-483686.12</v>
      </c>
      <c r="D40" s="59">
        <v>30169560.11</v>
      </c>
    </row>
    <row r="41" spans="1:4" ht="12.75">
      <c r="A41" t="s">
        <v>49</v>
      </c>
      <c r="C41" s="59">
        <v>7537999</v>
      </c>
      <c r="D41" s="59">
        <v>166953096.899999</v>
      </c>
    </row>
    <row r="42" spans="1:4" ht="12.75">
      <c r="A42" t="s">
        <v>50</v>
      </c>
      <c r="C42" s="59">
        <v>188816368.687424</v>
      </c>
      <c r="D42" s="59">
        <v>193255906.606986</v>
      </c>
    </row>
    <row r="43" spans="1:4" ht="12.75">
      <c r="A43" t="s">
        <v>51</v>
      </c>
      <c r="C43" s="59">
        <v>4629481.55</v>
      </c>
      <c r="D43" s="59">
        <v>16263334</v>
      </c>
    </row>
    <row r="44" spans="1:4" ht="12.75">
      <c r="A44" t="s">
        <v>52</v>
      </c>
      <c r="C44" s="60">
        <v>30323152.180600002</v>
      </c>
      <c r="D44" s="60">
        <v>-32436237.481000006</v>
      </c>
    </row>
    <row r="45" spans="1:4" ht="12.75">
      <c r="A45" t="s">
        <v>53</v>
      </c>
      <c r="C45" s="58">
        <f>SUM(C28:C44)</f>
        <v>1992758652.4647124</v>
      </c>
      <c r="D45" s="58">
        <f>SUM(D28:D44)</f>
        <v>2157226079.9495025</v>
      </c>
    </row>
    <row r="46" spans="1:5" ht="12.75">
      <c r="A46" t="s">
        <v>54</v>
      </c>
      <c r="C46" s="61"/>
      <c r="D46" s="61"/>
      <c r="E46" s="46"/>
    </row>
    <row r="47" spans="1:4" ht="12.75">
      <c r="A47" t="s">
        <v>55</v>
      </c>
      <c r="C47" s="58">
        <f>C19-C45</f>
        <v>225331767.53528762</v>
      </c>
      <c r="D47" s="58">
        <f>D19-D45</f>
        <v>117427311.31048775</v>
      </c>
    </row>
    <row r="48" spans="1:4" ht="12.75">
      <c r="A48" t="s">
        <v>56</v>
      </c>
      <c r="C48" s="62"/>
      <c r="D48" s="62"/>
    </row>
    <row r="49" spans="1:4" ht="12.75">
      <c r="A49" t="s">
        <v>57</v>
      </c>
      <c r="C49" s="58">
        <v>3462284719.3562913</v>
      </c>
      <c r="D49" s="58">
        <v>4056523989.3774447</v>
      </c>
    </row>
    <row r="50" spans="1:4" ht="12.75">
      <c r="A50" t="s">
        <v>58</v>
      </c>
      <c r="C50" s="61"/>
      <c r="D50" s="61"/>
    </row>
    <row r="51" spans="1:4" ht="13.5" thickBot="1">
      <c r="A51" t="s">
        <v>59</v>
      </c>
      <c r="C51" s="63">
        <f>C47/C49</f>
        <v>0.06508181325341185</v>
      </c>
      <c r="D51" s="63">
        <f>D47/D49</f>
        <v>0.02894776700889407</v>
      </c>
    </row>
    <row r="52" ht="12.75">
      <c r="A52" s="64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</sheetData>
  <sheetProtection/>
  <printOptions horizontalCentered="1"/>
  <pageMargins left="0.5" right="0.5" top="0.7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Rob-zilla</cp:lastModifiedBy>
  <cp:lastPrinted>2011-05-20T22:35:00Z</cp:lastPrinted>
  <dcterms:created xsi:type="dcterms:W3CDTF">2003-08-19T22:12:08Z</dcterms:created>
  <dcterms:modified xsi:type="dcterms:W3CDTF">2012-01-12T17:28:28Z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