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e-220066/Staffs Testimony and Exhibits/"/>
    </mc:Choice>
  </mc:AlternateContent>
  <xr:revisionPtr revIDLastSave="0" documentId="13_ncr:1_{426379C9-3F6D-413D-830E-7EB752DE4168}" xr6:coauthVersionLast="47" xr6:coauthVersionMax="47" xr10:uidLastSave="{00000000-0000-0000-0000-000000000000}"/>
  <bookViews>
    <workbookView xWindow="-120" yWindow="-120" windowWidth="29040" windowHeight="17640" xr2:uid="{0CBAED07-1325-414F-A443-77D3576296AE}"/>
  </bookViews>
  <sheets>
    <sheet name="Energy Storage Demonstrations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_Order1">255</definedName>
    <definedName name="_Order2">255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BaseYear">'[1]Aurora_New Resources'!$C$2</definedName>
    <definedName name="b" hidden="1">{#N/A,#N/A,FALSE,"Coversheet";#N/A,#N/A,FALSE,"QA"}</definedName>
    <definedName name="BaseYear">'[1]Thermal Options'!$H$2</definedName>
    <definedName name="CBWorkbookPriority">-1894858854</definedName>
    <definedName name="ConversionFactor">[1]Assumptions!$B$13</definedName>
    <definedName name="CustomerNegativeCashFlows">OFFSET('[2]1. Outputs'!$W$6,,,1,'[2]2. Calculations'!$E$4+1)</definedName>
    <definedName name="CustomerPositiveCashFlows">OFFSET('[2]1. Outputs'!$W$7,,,1,'[2]2. Calculations'!$E$4+1)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EvalPeriod">'[2]2. Calculations'!$E$4</definedName>
    <definedName name="FedTaxRate">[1]Assumptions!$B$15</definedName>
    <definedName name="GTInsRate">[1]Assumptions!$B$17</definedName>
    <definedName name="HTML_CodePage">1252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nctaxrate">0.4</definedName>
    <definedName name="InsRate">[1]Assumptions!$B$12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ropTaxRate">[1]Assumptions!$B$10</definedName>
    <definedName name="PropTaxRatio">[1]Assumptions!$B$11</definedName>
    <definedName name="RENAME" hidden="1">#REF!</definedName>
    <definedName name="RENAME2" hidden="1">#REF!</definedName>
    <definedName name="RevBaseYear">'[3]March Point2'!$M$9</definedName>
    <definedName name="RevBaseYear2">'[3]March Point2'!$M$10</definedName>
    <definedName name="RevBaseYear3">'[3]March Point2'!$M$11</definedName>
    <definedName name="solver_eval">0</definedName>
    <definedName name="solver_ntri">1000</definedName>
    <definedName name="solver_rsmp">1</definedName>
    <definedName name="solver_seed">0</definedName>
    <definedName name="StartDate">[1]Assumptions!$C$6</definedName>
    <definedName name="TEst" hidden="1">{#N/A,#N/A,FALSE,"Coversheet";#N/A,#N/A,FALSE,"QA"}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ilityEvalPeriod">'[2]2. Calculations'!$E$3363</definedName>
    <definedName name="UtilityNegativeCashFlows">OFFSET('[2]1. Outputs'!$W$31,,,1,'[2]4. Enrollments'!$E$41+1)</definedName>
    <definedName name="UtilityPositiveCashFlows">OFFSET('[2]1. Outputs'!$W$32,,,1,'[2]4. Enrollments'!$E$41+1)</definedName>
    <definedName name="VOMesc">'[1]Aurora_New Resources'!$C$4</definedName>
    <definedName name="wnp3ex_wkly_vect_input">[4]WNP3_BPA_Exchange!$D$75:$AR$243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I23" i="1"/>
  <c r="H23" i="1"/>
  <c r="J23" i="1" l="1"/>
  <c r="J9" i="1"/>
</calcChain>
</file>

<file path=xl/sharedStrings.xml><?xml version="1.0" encoding="utf-8"?>
<sst xmlns="http://schemas.openxmlformats.org/spreadsheetml/2006/main" count="37" uniqueCount="26">
  <si>
    <t>Demonstrations</t>
  </si>
  <si>
    <t>Sector</t>
  </si>
  <si>
    <t>MW/site</t>
  </si>
  <si>
    <t>#sites</t>
  </si>
  <si>
    <t>Total MW</t>
  </si>
  <si>
    <t>Unit Forecast</t>
  </si>
  <si>
    <t>Total Capex Costs</t>
  </si>
  <si>
    <t>Total</t>
  </si>
  <si>
    <t>Non-Li+ battery technologies (Iron-Air, Flow, Compressed Air)</t>
  </si>
  <si>
    <t>Utility</t>
  </si>
  <si>
    <t>Iron Air</t>
  </si>
  <si>
    <t>Veraidum redux</t>
  </si>
  <si>
    <t>pumped hydro</t>
  </si>
  <si>
    <t>Compressed air</t>
  </si>
  <si>
    <t>Vehicle 2 Grid</t>
  </si>
  <si>
    <t>Fleet (Level 2)</t>
  </si>
  <si>
    <t>Fleet (Level 3)</t>
  </si>
  <si>
    <t>Residential</t>
  </si>
  <si>
    <t>Microgrids</t>
  </si>
  <si>
    <t>Commercial</t>
  </si>
  <si>
    <t>Hydrogen</t>
  </si>
  <si>
    <t>Battery grid services</t>
  </si>
  <si>
    <t>Exh. ASR-11: PSE Proposed Energy Storage Demonstrations</t>
  </si>
  <si>
    <t>Exh. ASR-11</t>
  </si>
  <si>
    <t>Page 1 of 1</t>
  </si>
  <si>
    <t>Dockets UE-220066, UG-220067, UG-210918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</si>
</sst>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2" fillId="0" borderId="1" xfId="2" applyAlignment="1">
      <alignment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 indent="2"/>
    </xf>
    <xf numFmtId="0" fontId="2" fillId="0" borderId="4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2" applyBorder="1" applyAlignment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3" xfId="2" applyBorder="1" applyAlignment="1">
      <alignment horizontal="center" wrapText="1"/>
    </xf>
  </cellXfs>
  <cellStyles count="3"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PSE%20Resources_Aurora%20Inputs_2021%20IRP_012420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Users/jdoole/Downloads/MVP%20DER%20B-Case%20Model_Draft%20Iteration%20Model_05262021%20(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Documents%20and%20Settings/nsarru/My%20Documents/PriceEstFor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1IRP%20-%20Post%20Analysis/Aurora/Model%20Runs/RFP%20Phase%20II/Rev12_Base_Oct2011Gasprice/XMP_DB_2010-02_2011RFP_PhaseII_Oct2011GasPrice_111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Jennifer"/>
      <sheetName val="Change_Log"/>
      <sheetName val="To do"/>
      <sheetName val="Aurora_TSAnnual"/>
      <sheetName val="Existing Contracts"/>
      <sheetName val="To Aurora _Ancillary Services"/>
      <sheetName val="To Aurora_Resources"/>
      <sheetName val="Existing Thermal_21IRP"/>
      <sheetName val="21IRP Reliable Capacity"/>
      <sheetName val="Reliable Capacity"/>
      <sheetName val="New ELCC Sheet"/>
      <sheetName val="Aurora_New Resources"/>
      <sheetName val="Aurora_Portfolio Resources"/>
      <sheetName val="Aurora_Portfolio Contracts"/>
      <sheetName val="To Aurora_Fuel"/>
      <sheetName val="CETA"/>
      <sheetName val="To Aurora_TS Monthly"/>
      <sheetName val="To Aurora_TS Weekly"/>
      <sheetName val="To Aurora_DemandMo"/>
      <sheetName val="To Aurora_Storage"/>
      <sheetName val="To Aurora_Esc Demand"/>
      <sheetName val="To Aurora_General Info"/>
      <sheetName val="To Aurora_Hydro Vectors"/>
      <sheetName val="To Aurora_Emission Rate"/>
      <sheetName val="To Aurora_Constraint"/>
      <sheetName val="Ancillary Services"/>
      <sheetName val="Generic Fuel Adder"/>
      <sheetName val="Existing Thermal"/>
      <sheetName val="Existing Gas Transport &amp; TX"/>
      <sheetName val="Existing Fixed O&amp;M"/>
      <sheetName val="Colstrip Dispatch Costs"/>
      <sheetName val="Chart - Cost curve"/>
      <sheetName val="Thermal Options"/>
      <sheetName val="Energy Storage Summary"/>
      <sheetName val="Renewable Resource Summary"/>
      <sheetName val="Combo Resource Summary"/>
      <sheetName val="CC_HR"/>
      <sheetName val="P_HR"/>
      <sheetName val="Saturation Curves"/>
      <sheetName val="Aero Peaker"/>
      <sheetName val="Gas Transport Costs"/>
      <sheetName val="PTC"/>
      <sheetName val="Cost curves"/>
      <sheetName val="Assumptions"/>
      <sheetName val="CCCT"/>
      <sheetName val="Frame Peaker"/>
      <sheetName val="Recip Peaker"/>
      <sheetName val="WA Wind"/>
      <sheetName val="WA Wind + 2 Hr Li-Ion"/>
      <sheetName val="MT Wind + PHES"/>
      <sheetName val="ID Wind"/>
      <sheetName val="WY West Wind"/>
      <sheetName val="WY East Wind"/>
      <sheetName val="MT Wind"/>
      <sheetName val="Offshore Wind"/>
      <sheetName val="Solar with ITC Levelized Costs"/>
      <sheetName val="Solar + Battery w ITC Lev Costs"/>
      <sheetName val="Solar_No ITC"/>
      <sheetName val="ID Solar ITC 2020-2023 30%"/>
      <sheetName val="AntiWY Solar ITC 2020-2023 30%"/>
      <sheetName val="WWY Solar ITC 2020-2023 30%"/>
      <sheetName val="Solar ITC 2020-2023 30%"/>
      <sheetName val="ID Solar ITC 2024 26%"/>
      <sheetName val="AntiWY Solar ITC 2024 26%"/>
      <sheetName val="WWY Solar ITC 2024 26%"/>
      <sheetName val="Solar ITC 2024 26%"/>
      <sheetName val="ID Solar ITC 2025 22%"/>
      <sheetName val="AntiWY Solar ITC 2025 22%"/>
      <sheetName val="WWY Solar ITC 2025 22%"/>
      <sheetName val="Solar ITC 2025 22%"/>
      <sheetName val="ID Solar ITC  &gt;2025 10%"/>
      <sheetName val="AntiWY Solar ITC  &gt;2025 10%"/>
      <sheetName val="WWY Solar ITC  &gt;2025 10%"/>
      <sheetName val="Solar ITC  &gt;2025 10%"/>
      <sheetName val="Ground DER Solar, ITC 10%"/>
      <sheetName val="Roof DER Solar, ITC 10%"/>
      <sheetName val="Battery ITC 2020-2023 30%"/>
      <sheetName val="Battery ITC 2024 24%"/>
      <sheetName val="Battery ITC 2025 19%"/>
      <sheetName val="Battery ITC  &gt;2025 10%"/>
      <sheetName val="Biomass"/>
      <sheetName val="2hr Li-Ion Battery"/>
      <sheetName val="4hr Li-Ion Battery"/>
      <sheetName val="4hr Flow Battery"/>
      <sheetName val="6hr Flow Battery"/>
      <sheetName val="Pumped Storage Hydro"/>
      <sheetName val="Test Calc"/>
      <sheetName val="Transmission"/>
      <sheetName val="TX Updates"/>
      <sheetName val="DSM"/>
      <sheetName val="Electron"/>
      <sheetName val="Oil Backup"/>
      <sheetName val="Decomissioning Costs"/>
      <sheetName val="Demand Response"/>
      <sheetName val="Mid C Capacity"/>
      <sheetName val="Mid-C Hydro Monthly"/>
      <sheetName val="Wells Extension"/>
      <sheetName val="Market emissions rate"/>
      <sheetName val="Flex cost savings"/>
      <sheetName val="SCC Adder_Base no CETA"/>
      <sheetName val="SCC Adder_Base"/>
      <sheetName val="SCC"/>
      <sheetName val="DER Potentia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V Concept Log"/>
      <sheetName val="2. Calculations"/>
      <sheetName val="Datatable_inputs"/>
      <sheetName val="Assumptions_Base"/>
      <sheetName val="Datatable_Outputs"/>
      <sheetName val="Concept Dashboard"/>
      <sheetName val="Datatable Graphs"/>
      <sheetName val="Datatable_Gen"/>
      <sheetName val="5. Lists"/>
      <sheetName val="4. Enrollments"/>
      <sheetName val="6. Backlog"/>
      <sheetName val="3. Loads"/>
      <sheetName val="Datatable Pivot Data"/>
      <sheetName val="Utility 5-year Plan Cost Output"/>
      <sheetName val="1. Outputs"/>
      <sheetName val="DR Calc"/>
      <sheetName val="Load Mapp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_Input_Databases_Follow"/>
      <sheetName val="Annual_Vectors_11GRC_060111"/>
      <sheetName val="Mo_Vectors_11GRC_060111"/>
      <sheetName val="Weekly_Vectors_11GRC_060111"/>
      <sheetName val="Gas_Price_Data_Follow"/>
      <sheetName val="Gas Price Nominal Input"/>
      <sheetName val="Stanfield_Convert_Real"/>
      <sheetName val="Kingsgate_Convert_Real"/>
      <sheetName val="PGECityG_Convert_Real"/>
      <sheetName val="HH_Convert_Real"/>
      <sheetName val="Rockies_Convert_Real"/>
      <sheetName val="San_Juan_Convert_Real"/>
      <sheetName val="Topock_Convert_Real"/>
      <sheetName val="Klamath_Convert_Real "/>
      <sheetName val="Malin_Convert_Real"/>
      <sheetName val="AECO_Convert_Real"/>
      <sheetName val="Sumas_Convert_Real"/>
      <sheetName val="WNP3_Return_Convert_Real"/>
      <sheetName val="Encogen_Convert_Real"/>
      <sheetName val="Whitehorn_23_Convert_Real"/>
      <sheetName val="Fredonia_34_Convert_Real"/>
      <sheetName val="Fredonia_12_Convert_Real"/>
      <sheetName val="Fred_12_Convert_Real"/>
      <sheetName val="Sumas_Full_NWP_Con_Real"/>
      <sheetName val="Sumas_Cogen_Con_Real"/>
      <sheetName val="Frederickson_CC_Con_Real"/>
      <sheetName val="Mint_Farm_Con_Real "/>
      <sheetName val="Mint_Farm_ DFiring_C_Real"/>
      <sheetName val="Goldendale_Con_Real"/>
      <sheetName val="Goldendale DFiring_C_Real"/>
      <sheetName val="Sumas_Var_NWP_Con_Real"/>
      <sheetName val="Emission_Charges"/>
      <sheetName val="Coal_Price_Data"/>
      <sheetName val="Coal_Price_Data_IRP2009"/>
      <sheetName val="Contract_Data_Follow"/>
      <sheetName val="Baker_Replacement"/>
      <sheetName val="BC_Hydro_Point_Roberts"/>
      <sheetName val="CEAEA"/>
      <sheetName val="Nooksack_Hydro"/>
      <sheetName val="North_Wasco"/>
      <sheetName val="PG_E_Exchange_in"/>
      <sheetName val="PG_E_Exchange_out"/>
      <sheetName val="Qualco"/>
      <sheetName val="QF_Koma_Kulshan"/>
      <sheetName val="QF_Port_Townsend_Hydro"/>
      <sheetName val="QF_Spokane_MSW"/>
      <sheetName val="QF_Sygitowicz"/>
      <sheetName val="QF_Twin_Falls"/>
      <sheetName val="QF_Weeks_Falls"/>
      <sheetName val="Short Term Contracts"/>
      <sheetName val="Klondike III PPA"/>
      <sheetName val="WNP3_BPA_Exchange"/>
      <sheetName val="Priest_Rapids_Displacement_Prod"/>
      <sheetName val="Sch91"/>
      <sheetName val="Resource_Data_Follow"/>
      <sheetName val="Resource_Data"/>
      <sheetName val="NUG_Contract_Data"/>
      <sheetName val="Klamath"/>
      <sheetName val="WildHorse"/>
      <sheetName val="Hopkins"/>
      <sheetName val="KlondikeWind"/>
      <sheetName val="LSR1"/>
      <sheetName val="NewGenericResourceFOM"/>
      <sheetName val="RPS"/>
      <sheetName val="PTCs"/>
      <sheetName val="Regional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C0C05-BFDC-4A53-B1AB-60908B5646C8}">
  <dimension ref="A1:J23"/>
  <sheetViews>
    <sheetView tabSelected="1" zoomScaleNormal="100" workbookViewId="0">
      <selection activeCell="J3" sqref="J3"/>
    </sheetView>
  </sheetViews>
  <sheetFormatPr defaultRowHeight="15" x14ac:dyDescent="0.25"/>
  <cols>
    <col min="1" max="1" width="26.5703125" customWidth="1"/>
    <col min="2" max="2" width="23.5703125" customWidth="1"/>
    <col min="7" max="7" width="10.42578125" bestFit="1" customWidth="1"/>
    <col min="8" max="8" width="11.5703125" bestFit="1" customWidth="1"/>
    <col min="9" max="10" width="12.5703125" bestFit="1" customWidth="1"/>
  </cols>
  <sheetData>
    <row r="1" spans="1:10" x14ac:dyDescent="0.25">
      <c r="J1" s="8" t="s">
        <v>23</v>
      </c>
    </row>
    <row r="2" spans="1:10" x14ac:dyDescent="0.25">
      <c r="J2" s="8" t="s">
        <v>25</v>
      </c>
    </row>
    <row r="3" spans="1:10" x14ac:dyDescent="0.25">
      <c r="J3" s="8" t="s">
        <v>24</v>
      </c>
    </row>
    <row r="5" spans="1:10" x14ac:dyDescent="0.25">
      <c r="A5" s="9" t="s">
        <v>22</v>
      </c>
      <c r="B5" s="9"/>
      <c r="C5" s="9"/>
      <c r="D5" s="9"/>
      <c r="E5" s="9"/>
      <c r="F5" s="9"/>
      <c r="G5" s="9"/>
      <c r="H5" s="9"/>
      <c r="I5" s="9"/>
      <c r="J5" s="9"/>
    </row>
    <row r="7" spans="1:10" ht="15" customHeight="1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/>
      <c r="H7" s="10" t="s">
        <v>6</v>
      </c>
      <c r="I7" s="10"/>
      <c r="J7" s="10"/>
    </row>
    <row r="8" spans="1:10" ht="15.75" thickBot="1" x14ac:dyDescent="0.3">
      <c r="A8" s="12"/>
      <c r="B8" s="12"/>
      <c r="C8" s="12"/>
      <c r="D8" s="12"/>
      <c r="E8" s="12"/>
      <c r="F8" s="1">
        <v>2024</v>
      </c>
      <c r="G8" s="1">
        <v>2025</v>
      </c>
      <c r="H8" s="1">
        <v>2024</v>
      </c>
      <c r="I8" s="1">
        <v>2025</v>
      </c>
      <c r="J8" s="1" t="s">
        <v>7</v>
      </c>
    </row>
    <row r="9" spans="1:10" ht="15.75" thickTop="1" x14ac:dyDescent="0.25">
      <c r="A9" t="s">
        <v>8</v>
      </c>
      <c r="B9" t="s">
        <v>9</v>
      </c>
      <c r="C9">
        <v>0</v>
      </c>
      <c r="D9">
        <v>0</v>
      </c>
      <c r="E9">
        <v>0</v>
      </c>
      <c r="F9">
        <v>0</v>
      </c>
      <c r="G9">
        <v>0</v>
      </c>
      <c r="H9" s="2">
        <v>0</v>
      </c>
      <c r="I9" s="2">
        <v>0</v>
      </c>
      <c r="J9" s="3">
        <f>I9+H9</f>
        <v>0</v>
      </c>
    </row>
    <row r="10" spans="1:10" x14ac:dyDescent="0.25">
      <c r="A10" s="4" t="s">
        <v>10</v>
      </c>
      <c r="B10">
        <v>0</v>
      </c>
      <c r="C10">
        <v>0.5</v>
      </c>
      <c r="D10">
        <v>2</v>
      </c>
      <c r="E10">
        <v>1</v>
      </c>
      <c r="F10">
        <v>0</v>
      </c>
      <c r="G10">
        <v>2</v>
      </c>
      <c r="H10" s="2">
        <v>0</v>
      </c>
      <c r="I10" s="2">
        <v>5108227.8899999997</v>
      </c>
      <c r="J10" s="3">
        <f t="shared" ref="J10:J22" si="0">I10+H10</f>
        <v>5108227.8899999997</v>
      </c>
    </row>
    <row r="11" spans="1:10" x14ac:dyDescent="0.25">
      <c r="A11" s="4" t="s">
        <v>11</v>
      </c>
      <c r="B11">
        <v>0</v>
      </c>
      <c r="C11">
        <v>0.5</v>
      </c>
      <c r="D11">
        <v>2</v>
      </c>
      <c r="E11">
        <v>1</v>
      </c>
      <c r="F11">
        <v>0</v>
      </c>
      <c r="G11">
        <v>2</v>
      </c>
      <c r="H11" s="2">
        <v>0</v>
      </c>
      <c r="I11" s="2">
        <v>722500</v>
      </c>
      <c r="J11" s="3">
        <f t="shared" si="0"/>
        <v>722500</v>
      </c>
    </row>
    <row r="12" spans="1:10" x14ac:dyDescent="0.25">
      <c r="A12" s="4" t="s">
        <v>12</v>
      </c>
      <c r="B12">
        <v>0</v>
      </c>
      <c r="C12">
        <v>5</v>
      </c>
      <c r="D12">
        <v>2</v>
      </c>
      <c r="E12">
        <v>10</v>
      </c>
      <c r="F12">
        <v>0</v>
      </c>
      <c r="G12">
        <v>2</v>
      </c>
      <c r="H12" s="2">
        <v>0</v>
      </c>
      <c r="I12" s="2">
        <v>2770000</v>
      </c>
      <c r="J12" s="3">
        <f t="shared" si="0"/>
        <v>2770000</v>
      </c>
    </row>
    <row r="13" spans="1:10" x14ac:dyDescent="0.25">
      <c r="A13" s="4" t="s">
        <v>13</v>
      </c>
      <c r="B13">
        <v>0</v>
      </c>
      <c r="C13">
        <v>0</v>
      </c>
      <c r="D13">
        <v>2</v>
      </c>
      <c r="E13">
        <v>0</v>
      </c>
      <c r="F13">
        <v>0</v>
      </c>
      <c r="G13">
        <v>2</v>
      </c>
      <c r="H13" s="2">
        <v>0</v>
      </c>
      <c r="I13" s="2">
        <v>0</v>
      </c>
      <c r="J13" s="3">
        <f t="shared" si="0"/>
        <v>0</v>
      </c>
    </row>
    <row r="14" spans="1:10" x14ac:dyDescent="0.25">
      <c r="A14" t="s">
        <v>14</v>
      </c>
      <c r="B14" t="s">
        <v>15</v>
      </c>
      <c r="C14">
        <v>2</v>
      </c>
      <c r="D14">
        <v>2</v>
      </c>
      <c r="E14">
        <v>4</v>
      </c>
      <c r="F14">
        <v>1</v>
      </c>
      <c r="G14">
        <v>1</v>
      </c>
      <c r="H14" s="2">
        <v>1290750</v>
      </c>
      <c r="I14" s="2">
        <v>1112231.25</v>
      </c>
      <c r="J14" s="3">
        <f t="shared" si="0"/>
        <v>2402981.25</v>
      </c>
    </row>
    <row r="15" spans="1:10" x14ac:dyDescent="0.25">
      <c r="A15" t="s">
        <v>14</v>
      </c>
      <c r="B15" t="s">
        <v>16</v>
      </c>
      <c r="C15">
        <v>2</v>
      </c>
      <c r="D15">
        <v>2</v>
      </c>
      <c r="E15">
        <v>0</v>
      </c>
      <c r="F15">
        <v>0</v>
      </c>
      <c r="G15">
        <v>2</v>
      </c>
      <c r="H15" s="2">
        <v>0</v>
      </c>
      <c r="I15" s="2">
        <v>3857437.5</v>
      </c>
      <c r="J15" s="3">
        <f t="shared" si="0"/>
        <v>3857437.5</v>
      </c>
    </row>
    <row r="16" spans="1:10" x14ac:dyDescent="0.25">
      <c r="A16" t="s">
        <v>14</v>
      </c>
      <c r="B16" t="s">
        <v>17</v>
      </c>
      <c r="C16">
        <v>1.4999999999999999E-2</v>
      </c>
      <c r="D16">
        <v>100</v>
      </c>
      <c r="E16">
        <v>1.5</v>
      </c>
      <c r="F16">
        <v>100</v>
      </c>
      <c r="G16">
        <v>0</v>
      </c>
      <c r="H16" s="2">
        <v>1005562.4999999999</v>
      </c>
      <c r="I16" s="2">
        <v>0</v>
      </c>
      <c r="J16" s="3">
        <f t="shared" si="0"/>
        <v>1005562.4999999999</v>
      </c>
    </row>
    <row r="17" spans="1:10" x14ac:dyDescent="0.25">
      <c r="A17" t="s">
        <v>18</v>
      </c>
      <c r="B17" t="s">
        <v>17</v>
      </c>
      <c r="C17">
        <v>0.05</v>
      </c>
      <c r="D17">
        <v>2</v>
      </c>
      <c r="E17">
        <v>0.1</v>
      </c>
      <c r="F17">
        <v>1</v>
      </c>
      <c r="G17">
        <v>1</v>
      </c>
      <c r="H17" s="2">
        <v>342310.46838811506</v>
      </c>
      <c r="I17" s="2">
        <v>181581.31409906989</v>
      </c>
      <c r="J17" s="3">
        <f t="shared" si="0"/>
        <v>523891.78248718497</v>
      </c>
    </row>
    <row r="18" spans="1:10" x14ac:dyDescent="0.25">
      <c r="A18" t="s">
        <v>18</v>
      </c>
      <c r="B18" t="s">
        <v>19</v>
      </c>
      <c r="C18">
        <v>0.5</v>
      </c>
      <c r="D18">
        <v>2</v>
      </c>
      <c r="E18">
        <v>1</v>
      </c>
      <c r="F18">
        <v>1</v>
      </c>
      <c r="G18">
        <v>1</v>
      </c>
      <c r="H18" s="2">
        <v>778689.80070273275</v>
      </c>
      <c r="I18" s="2">
        <v>593024.35590477439</v>
      </c>
      <c r="J18" s="3">
        <f t="shared" si="0"/>
        <v>1371714.1566075073</v>
      </c>
    </row>
    <row r="19" spans="1:10" x14ac:dyDescent="0.25">
      <c r="A19" t="s">
        <v>18</v>
      </c>
      <c r="B19" t="s">
        <v>9</v>
      </c>
      <c r="C19">
        <v>2</v>
      </c>
      <c r="D19">
        <v>2</v>
      </c>
      <c r="E19">
        <v>4</v>
      </c>
      <c r="F19">
        <v>1</v>
      </c>
      <c r="G19">
        <v>1</v>
      </c>
      <c r="H19" s="2">
        <v>2276669.0912630535</v>
      </c>
      <c r="I19" s="2">
        <v>1959653.1940434412</v>
      </c>
      <c r="J19" s="3">
        <f t="shared" si="0"/>
        <v>4236322.2853064947</v>
      </c>
    </row>
    <row r="20" spans="1:10" x14ac:dyDescent="0.25">
      <c r="A20" t="s">
        <v>20</v>
      </c>
      <c r="B20" t="s">
        <v>9</v>
      </c>
      <c r="C20">
        <v>1</v>
      </c>
      <c r="D20">
        <v>1</v>
      </c>
      <c r="E20">
        <v>1</v>
      </c>
      <c r="F20">
        <v>0</v>
      </c>
      <c r="G20">
        <v>1</v>
      </c>
      <c r="H20" s="2">
        <v>0</v>
      </c>
      <c r="I20" s="2">
        <v>4052625</v>
      </c>
      <c r="J20" s="3">
        <f t="shared" si="0"/>
        <v>4052625</v>
      </c>
    </row>
    <row r="21" spans="1:10" x14ac:dyDescent="0.25">
      <c r="A21" t="s">
        <v>21</v>
      </c>
      <c r="B21" t="s">
        <v>17</v>
      </c>
      <c r="C21">
        <v>6.0000000000000001E-3</v>
      </c>
      <c r="D21">
        <v>5</v>
      </c>
      <c r="E21">
        <v>0.03</v>
      </c>
      <c r="F21">
        <v>5</v>
      </c>
      <c r="G21">
        <v>0</v>
      </c>
      <c r="H21" s="2">
        <v>265386.28103286901</v>
      </c>
      <c r="I21" s="2">
        <v>0</v>
      </c>
      <c r="J21" s="3">
        <f t="shared" si="0"/>
        <v>265386.28103286901</v>
      </c>
    </row>
    <row r="22" spans="1:10" ht="15.75" thickBot="1" x14ac:dyDescent="0.3">
      <c r="A22" t="s">
        <v>21</v>
      </c>
      <c r="B22" t="s">
        <v>19</v>
      </c>
      <c r="C22">
        <v>0.6</v>
      </c>
      <c r="D22">
        <v>3</v>
      </c>
      <c r="E22">
        <v>1.7999999999999998</v>
      </c>
      <c r="F22">
        <v>3</v>
      </c>
      <c r="G22">
        <v>0</v>
      </c>
      <c r="H22" s="2">
        <v>2413283.2825298379</v>
      </c>
      <c r="I22" s="2">
        <v>0</v>
      </c>
      <c r="J22" s="3">
        <f t="shared" si="0"/>
        <v>2413283.2825298379</v>
      </c>
    </row>
    <row r="23" spans="1:10" ht="15.75" thickBot="1" x14ac:dyDescent="0.3">
      <c r="G23" s="5" t="s">
        <v>7</v>
      </c>
      <c r="H23" s="6">
        <f>SUM(H9:H22)</f>
        <v>8372651.4239166081</v>
      </c>
      <c r="I23" s="6">
        <f>SUM(I9:I22)</f>
        <v>20357280.504047286</v>
      </c>
      <c r="J23" s="7">
        <f>I23+H23</f>
        <v>28729931.927963894</v>
      </c>
    </row>
  </sheetData>
  <mergeCells count="8">
    <mergeCell ref="A5:J5"/>
    <mergeCell ref="H7:J7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9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88AA4-AE98-49E4-8BE7-7DA95FEFE870}"/>
</file>

<file path=customXml/itemProps2.xml><?xml version="1.0" encoding="utf-8"?>
<ds:datastoreItem xmlns:ds="http://schemas.openxmlformats.org/officeDocument/2006/customXml" ds:itemID="{3729343A-BEC1-412A-B560-168930DC1A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32C86-3651-485E-B084-C7FAB1B527D9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24f70c62-691b-492e-ba59-9d389529a97e"/>
    <ds:schemaRef ds:uri="http://schemas.microsoft.com/sharepoint/v3/fields"/>
    <ds:schemaRef ds:uri="http://schemas.microsoft.com/office/2006/documentManagement/types"/>
    <ds:schemaRef ds:uri="a0689114-bdb9-4146-803a-240f5368dce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3493F28-BC6C-47F9-8AED-0E3D29559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Storage Demonstrations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220066-67-Staff-Rector-Exh.ASR-11</dc:title>
  <dc:creator>Rector, Andrew (UTC)</dc:creator>
  <dc:description/>
  <cp:lastModifiedBy>Rector, Andrew (UTC)</cp:lastModifiedBy>
  <dcterms:created xsi:type="dcterms:W3CDTF">2022-06-24T18:32:02Z</dcterms:created>
  <dcterms:modified xsi:type="dcterms:W3CDTF">2022-07-08T22:44:16Z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