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3620" firstSheet="3" activeTab="4"/>
  </bookViews>
  <sheets>
    <sheet name="PPXLSaveData0" sheetId="1" state="veryHidden" r:id="rId1"/>
    <sheet name="PPXLFunctions" sheetId="2" state="veryHidden" r:id="rId2"/>
    <sheet name="PPXLOpen" sheetId="3" state="veryHidden" r:id="rId3"/>
    <sheet name="Adjustment 13.22 Lead Page" sheetId="4" r:id="rId4"/>
    <sheet name="Change Code Acct 134" sheetId="5" r:id="rId5"/>
    <sheet name="EXHIBIT (RCM-6)" sheetId="6" r:id="rId6"/>
  </sheets>
  <externalReferences>
    <externalReference r:id="rId9"/>
    <externalReference r:id="rId10"/>
    <externalReference r:id="rId11"/>
    <externalReference r:id="rId12"/>
  </externalReferences>
  <definedNames>
    <definedName name="__123Graph_D" hidden="1">#REF!</definedName>
    <definedName name="__123Graph_ECURRENT" localSheetId="5" hidden="1">#N/A</definedName>
    <definedName name="__123Graph_ECURRENT" hidden="1">'[2]ConsolidatingPL'!#REF!</definedName>
    <definedName name="_Fill" localSheetId="5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ix6" localSheetId="5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www1" localSheetId="5" hidden="1">{#N/A,#N/A,FALSE,"schA"}</definedName>
    <definedName name="_www1" hidden="1">{#N/A,#N/A,FALSE,"schA"}</definedName>
    <definedName name="a" localSheetId="5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5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5" hidden="1">{#N/A,#N/A,FALSE,"Coversheet";#N/A,#N/A,FALSE,"QA"}</definedName>
    <definedName name="DELETE01" hidden="1">{#N/A,#N/A,FALSE,"Coversheet";#N/A,#N/A,FALSE,"QA"}</definedName>
    <definedName name="DELETE02" localSheetId="5" hidden="1">{#N/A,#N/A,FALSE,"Schedule F";#N/A,#N/A,FALSE,"Schedule G"}</definedName>
    <definedName name="DELETE02" hidden="1">{#N/A,#N/A,FALSE,"Schedule F";#N/A,#N/A,FALSE,"Schedule G"}</definedName>
    <definedName name="Delete06" localSheetId="5" hidden="1">{#N/A,#N/A,FALSE,"Coversheet";#N/A,#N/A,FALSE,"QA"}</definedName>
    <definedName name="Delete06" hidden="1">{#N/A,#N/A,FALSE,"Coversheet";#N/A,#N/A,FALSE,"QA"}</definedName>
    <definedName name="Delete09" localSheetId="5" hidden="1">{#N/A,#N/A,FALSE,"Coversheet";#N/A,#N/A,FALSE,"QA"}</definedName>
    <definedName name="Delete09" hidden="1">{#N/A,#N/A,FALSE,"Coversheet";#N/A,#N/A,FALSE,"QA"}</definedName>
    <definedName name="Delete1" localSheetId="5" hidden="1">{#N/A,#N/A,FALSE,"Coversheet";#N/A,#N/A,FALSE,"QA"}</definedName>
    <definedName name="Delete1" hidden="1">{#N/A,#N/A,FALSE,"Coversheet";#N/A,#N/A,FALSE,"QA"}</definedName>
    <definedName name="Delete10" localSheetId="5" hidden="1">{#N/A,#N/A,FALSE,"Schedule F";#N/A,#N/A,FALSE,"Schedule G"}</definedName>
    <definedName name="Delete10" hidden="1">{#N/A,#N/A,FALSE,"Schedule F";#N/A,#N/A,FALSE,"Schedule G"}</definedName>
    <definedName name="Delete21" localSheetId="5" hidden="1">{#N/A,#N/A,FALSE,"Coversheet";#N/A,#N/A,FALSE,"QA"}</definedName>
    <definedName name="Delete21" hidden="1">{#N/A,#N/A,FALSE,"Coversheet";#N/A,#N/A,FALSE,"QA"}</definedName>
    <definedName name="DFIT" localSheetId="5" hidden="1">{#N/A,#N/A,FALSE,"Coversheet";#N/A,#N/A,FALSE,"QA"}</definedName>
    <definedName name="DFIT" hidden="1">{#N/A,#N/A,FALSE,"Coversheet";#N/A,#N/A,FALSE,"QA"}</definedName>
    <definedName name="ee" localSheetId="5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5" hidden="1">{#N/A,#N/A,FALSE,"Summ";#N/A,#N/A,FALSE,"General"}</definedName>
    <definedName name="Estimate" hidden="1">{#N/A,#N/A,FALSE,"Summ";#N/A,#N/A,FALSE,"General"}</definedName>
    <definedName name="ex" localSheetId="5" hidden="1">{#N/A,#N/A,FALSE,"Summ";#N/A,#N/A,FALSE,"General"}</definedName>
    <definedName name="ex" hidden="1">{#N/A,#N/A,FALSE,"Summ";#N/A,#N/A,FALSE,"General"}</definedName>
    <definedName name="fdasfdas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5" hidden="1">{#N/A,#N/A,FALSE,"Month ";#N/A,#N/A,FALSE,"YTD";#N/A,#N/A,FALSE,"12 mo ended"}</definedName>
    <definedName name="fdsafdasfdsa" hidden="1">{#N/A,#N/A,FALSE,"Month ";#N/A,#N/A,FALSE,"YTD";#N/A,#N/A,FALSE,"12 mo ended"}</definedName>
    <definedName name="HELP" localSheetId="5" hidden="1">{#N/A,#N/A,FALSE,"Coversheet";#N/A,#N/A,FALSE,"QA"}</definedName>
    <definedName name="HELP" hidden="1">{#N/A,#N/A,FALSE,"Coversheet";#N/A,#N/A,FALSE,"QA"}</definedName>
    <definedName name="Jane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5" hidden="1">{#N/A,#N/A,FALSE,"Coversheet";#N/A,#N/A,FALSE,"QA"}</definedName>
    <definedName name="lookup" hidden="1">{#N/A,#N/A,FALSE,"Coversheet";#N/A,#N/A,FALSE,"QA"}</definedName>
    <definedName name="Miller" localSheetId="5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5" hidden="1">{#N/A,#N/A,FALSE,"Summ";#N/A,#N/A,FALSE,"General"}</definedName>
    <definedName name="new" hidden="1">{#N/A,#N/A,FALSE,"Summ";#N/A,#N/A,FALSE,"General"}</definedName>
    <definedName name="p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localSheetId="5" hidden="1">{#N/A,#N/A,FALSE,"schA"}</definedName>
    <definedName name="qqq" hidden="1">{#N/A,#N/A,FALSE,"schA"}</definedName>
    <definedName name="six" localSheetId="5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ix6" hidden="1">{#N/A,#N/A,FALSE,"CRPT";#N/A,#N/A,FALSE,"TREND";#N/A,#N/A,FALSE,"%Curve"}</definedName>
    <definedName name="t" localSheetId="5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5" hidden="1">{#N/A,#N/A,FALSE,"Summ";#N/A,#N/A,FALSE,"General"}</definedName>
    <definedName name="TEMP" hidden="1">{#N/A,#N/A,FALSE,"Summ";#N/A,#N/A,FALSE,"General"}</definedName>
    <definedName name="Temp1" localSheetId="5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localSheetId="5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5" hidden="1">{#N/A,#N/A,FALSE,"Coversheet";#N/A,#N/A,FALSE,"QA"}</definedName>
    <definedName name="v" hidden="1">{#N/A,#N/A,FALSE,"Coversheet";#N/A,#N/A,FALSE,"QA"}</definedName>
    <definedName name="w" localSheetId="5" hidden="1">{#N/A,#N/A,FALSE,"Schedule F";#N/A,#N/A,FALSE,"Schedule G"}</definedName>
    <definedName name="w" hidden="1">{#N/A,#N/A,FALSE,"Schedule F";#N/A,#N/A,FALSE,"Schedule G"}</definedName>
    <definedName name="we" localSheetId="5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5" hidden="1">{#N/A,#N/A,FALSE,"Coversheet";#N/A,#N/A,FALSE,"QA"}</definedName>
    <definedName name="WH" hidden="1">{#N/A,#N/A,FALSE,"Coversheet";#N/A,#N/A,FALSE,"QA"}</definedName>
    <definedName name="wrn.1._.Bi._.Monthly._.CR." localSheetId="5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5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5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5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5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5" hidden="1">{#N/A,#N/A,FALSE,"schA"}</definedName>
    <definedName name="wrn.ECR." hidden="1">{#N/A,#N/A,FALSE,"schA"}</definedName>
    <definedName name="wrn.ESTIMATE." localSheetId="5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5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5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5" hidden="1">{#N/A,#N/A,FALSE,"Coversheet";#N/A,#N/A,FALSE,"QA"}</definedName>
    <definedName name="wrn.Incentive._.Overhead." hidden="1">{#N/A,#N/A,FALSE,"Coversheet";#N/A,#N/A,FALSE,"QA"}</definedName>
    <definedName name="wrn.limit_reports." localSheetId="5" hidden="1">{#N/A,#N/A,FALSE,"Schedule F";#N/A,#N/A,FALSE,"Schedule G"}</definedName>
    <definedName name="wrn.limit_reports." hidden="1">{#N/A,#N/A,FALSE,"Schedule F";#N/A,#N/A,FALSE,"Schedule G"}</definedName>
    <definedName name="wrn.MARGIN_WO_QTR." localSheetId="5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5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5" hidden="1">{#N/A,#N/A,FALSE,"7617 Fab";#N/A,#N/A,FALSE,"7617 NSK"}</definedName>
    <definedName name="wrn.SCHEDULE." hidden="1">{#N/A,#N/A,FALSE,"7617 Fab";#N/A,#N/A,FALSE,"7617 NSK"}</definedName>
    <definedName name="wrn.SLB." localSheetId="5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5" hidden="1">{#N/A,#N/A,FALSE,"2002 Small Tool OH";#N/A,#N/A,FALSE,"QA"}</definedName>
    <definedName name="wrn.Small._.Tools._.Overhead." hidden="1">{#N/A,#N/A,FALSE,"2002 Small Tool OH";#N/A,#N/A,FALSE,"QA"}</definedName>
    <definedName name="wrn.Summary." localSheetId="5" hidden="1">{#N/A,#N/A,FALSE,"Summ";#N/A,#N/A,FALSE,"General"}</definedName>
    <definedName name="wrn.Summary." hidden="1">{#N/A,#N/A,FALSE,"Summ";#N/A,#N/A,FALSE,"General"}</definedName>
    <definedName name="wrn.USIM_Data." localSheetId="5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5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5" hidden="1">{#N/A,#N/A,FALSE,"schA"}</definedName>
    <definedName name="www" hidden="1">{#N/A,#N/A,FALSE,"schA"}</definedName>
    <definedName name="www1" hidden="1">{#N/A,#N/A,FALSE,"schA"}</definedName>
    <definedName name="x" localSheetId="5" hidden="1">{#N/A,#N/A,FALSE,"Coversheet";#N/A,#N/A,FALSE,"QA"}</definedName>
    <definedName name="x" hidden="1">{#N/A,#N/A,FALSE,"Coversheet";#N/A,#N/A,FALSE,"QA"}</definedName>
    <definedName name="y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localSheetId="5" hidden="1">{#N/A,#N/A,FALSE,"Coversheet";#N/A,#N/A,FALSE,"QA"}</definedName>
    <definedName name="z" hidden="1">{#N/A,#N/A,FALSE,"Coversheet";#N/A,#N/A,FALSE,"QA"}</definedName>
  </definedNames>
  <calcPr fullCalcOnLoad="1"/>
</workbook>
</file>

<file path=xl/sharedStrings.xml><?xml version="1.0" encoding="utf-8"?>
<sst xmlns="http://schemas.openxmlformats.org/spreadsheetml/2006/main" count="140" uniqueCount="123">
  <si>
    <t xml:space="preserve">   Gas  Customer Deposits</t>
  </si>
  <si>
    <t xml:space="preserve">   Gas Customer Advances for Construction </t>
  </si>
  <si>
    <t xml:space="preserve">   Deferred Debits/Credits - Other</t>
  </si>
  <si>
    <t>FOR THE TWELVE MONTHS ENDED DECEMBER 31, 2010</t>
  </si>
  <si>
    <t xml:space="preserve">   Treasury Grant</t>
  </si>
  <si>
    <t xml:space="preserve">   NOL Carryforward</t>
  </si>
  <si>
    <t>(1)</t>
  </si>
  <si>
    <t>(2)</t>
  </si>
  <si>
    <t>Footnotes:</t>
  </si>
  <si>
    <t xml:space="preserve">   Common Deferred Tax - Allocation to Gas</t>
  </si>
  <si>
    <t>Total Non Operating Investment</t>
  </si>
  <si>
    <t xml:space="preserve">   Common Plant-Allocation to Electric</t>
  </si>
  <si>
    <t xml:space="preserve">   Electric Future Use Property</t>
  </si>
  <si>
    <t>Total Electric &amp; Gas Operating Investment</t>
  </si>
  <si>
    <t>Nonoperating</t>
  </si>
  <si>
    <t xml:space="preserve">   Common Plant-Allocation to Gas </t>
  </si>
  <si>
    <t>Description</t>
  </si>
  <si>
    <t>Average Invested Capital</t>
  </si>
  <si>
    <t>Less: Electric CWIP</t>
  </si>
  <si>
    <t xml:space="preserve">     Interest Bearing Regulatory Assets</t>
  </si>
  <si>
    <t>Total</t>
  </si>
  <si>
    <t xml:space="preserve">    Merchandising Inventory - Gas Only</t>
  </si>
  <si>
    <t>Total Investor Supplied Capital</t>
  </si>
  <si>
    <t>Electric Working Capital</t>
  </si>
  <si>
    <t>Gas Working Capital</t>
  </si>
  <si>
    <t xml:space="preserve">   Plant in Service (includes acquisition adj)</t>
  </si>
  <si>
    <t>Total Average Invested Capital</t>
  </si>
  <si>
    <t xml:space="preserve">            Other Work in Progress</t>
  </si>
  <si>
    <t xml:space="preserve">             Preliminary Surveys</t>
  </si>
  <si>
    <t xml:space="preserve">   Deferred Items-Other</t>
  </si>
  <si>
    <t xml:space="preserve">   Deferred Federal Income Tax</t>
  </si>
  <si>
    <t xml:space="preserve">   Elec Construction Work in Process</t>
  </si>
  <si>
    <t xml:space="preserve">   Gas Construction Work in Process</t>
  </si>
  <si>
    <t xml:space="preserve">   Other  Work in Process</t>
  </si>
  <si>
    <t xml:space="preserve">   Gas Stored Underground, Non-Current</t>
  </si>
  <si>
    <t xml:space="preserve">   Gas Accumulated  Depreciation</t>
  </si>
  <si>
    <t>Total Average Investments</t>
  </si>
  <si>
    <t>Construction Work in Progress</t>
  </si>
  <si>
    <t>Total Construction Work in Progress</t>
  </si>
  <si>
    <t xml:space="preserve">Total CWIP &amp; Nonoperating Investment </t>
  </si>
  <si>
    <t xml:space="preserve">   Common Stock</t>
  </si>
  <si>
    <t xml:space="preserve">   Additional Paid in Capital</t>
  </si>
  <si>
    <t xml:space="preserve">   Unamortized Debt Expense</t>
  </si>
  <si>
    <t xml:space="preserve">   Unappropriated Retained Earnings</t>
  </si>
  <si>
    <t xml:space="preserve">   Notes Payable - Misc</t>
  </si>
  <si>
    <t xml:space="preserve">   Long Term Debt</t>
  </si>
  <si>
    <t xml:space="preserve">   Short Term Debt</t>
  </si>
  <si>
    <t xml:space="preserve">   Accumulated Deferred ITC</t>
  </si>
  <si>
    <t xml:space="preserve">   Unamortized Gain/Loss on Debt</t>
  </si>
  <si>
    <t xml:space="preserve">Total Average Operating Investment - Electric </t>
  </si>
  <si>
    <t xml:space="preserve">Total Average Operating Investment - Gas </t>
  </si>
  <si>
    <t xml:space="preserve">   Preferred Stock</t>
  </si>
  <si>
    <t>Account</t>
  </si>
  <si>
    <t>AMA</t>
  </si>
  <si>
    <t xml:space="preserve">   Customer Advances for Construction</t>
  </si>
  <si>
    <t xml:space="preserve">   Customer Deposits</t>
  </si>
  <si>
    <t xml:space="preserve">   Deferred Taxes</t>
  </si>
  <si>
    <t xml:space="preserve">   Conservation Investment</t>
  </si>
  <si>
    <t>Average Operating Investments - Gas</t>
  </si>
  <si>
    <t xml:space="preserve">   DFIT 17</t>
  </si>
  <si>
    <t xml:space="preserve">   PGA</t>
  </si>
  <si>
    <t xml:space="preserve">   Gas Utility Plant in Service</t>
  </si>
  <si>
    <t>Electric Working Capital Ratio</t>
  </si>
  <si>
    <t>Gas Working Capital Ratio</t>
  </si>
  <si>
    <t>Non Operating Working Capital</t>
  </si>
  <si>
    <t xml:space="preserve">   Other Investments &amp; FAS 133</t>
  </si>
  <si>
    <t xml:space="preserve">   Electric Preliminary Surveys</t>
  </si>
  <si>
    <t xml:space="preserve">   Environmental Receivables</t>
  </si>
  <si>
    <t xml:space="preserve">   Current Accounts - Gas Allocation only</t>
  </si>
  <si>
    <t>Rounding</t>
  </si>
  <si>
    <t xml:space="preserve">   Common Accumulated Depreciation-Allocation to Gas</t>
  </si>
  <si>
    <t xml:space="preserve">   Investment in Associated Companies</t>
  </si>
  <si>
    <t xml:space="preserve">Puget Sound Energy </t>
  </si>
  <si>
    <t xml:space="preserve">   Common Deferred Taxes-Allocation to Electric</t>
  </si>
  <si>
    <t>13400103</t>
  </si>
  <si>
    <t>Bank of New York Trust Expense</t>
  </si>
  <si>
    <t>Total  Investment</t>
  </si>
  <si>
    <t>Less: Gas CWIP</t>
  </si>
  <si>
    <t xml:space="preserve">   Non-Utility Property </t>
  </si>
  <si>
    <t>Average Operating Investments - Electric</t>
  </si>
  <si>
    <t xml:space="preserve">   Less: Accumulated Depreciation</t>
  </si>
  <si>
    <t xml:space="preserve">   Common Accum Depr-Allocation to Electric</t>
  </si>
  <si>
    <t>PSE Ben Protect Trust-Bank of NY Money</t>
  </si>
  <si>
    <t xml:space="preserve">   Deferred Items - Other</t>
  </si>
  <si>
    <t xml:space="preserve">   Temporary Cash Investments</t>
  </si>
  <si>
    <t>From</t>
  </si>
  <si>
    <t>To</t>
  </si>
  <si>
    <t>TOTAL ADJUSTMENT TO RATE BASE</t>
  </si>
  <si>
    <t>ADJUSTMENT TO RATE BASE</t>
  </si>
  <si>
    <t>ALLOWANCE FOR WORKING CAPITAL</t>
  </si>
  <si>
    <t>GENERAL RATE INCREASE</t>
  </si>
  <si>
    <t xml:space="preserve">PUGET SOUND ENERGY  </t>
  </si>
  <si>
    <t>DECSRIPTION</t>
  </si>
  <si>
    <t>TEST YEAR</t>
  </si>
  <si>
    <t>RESTATED</t>
  </si>
  <si>
    <t>Exhibit No.__(RCM-6)</t>
  </si>
  <si>
    <t>COMBINED WORKING CAPITAL</t>
  </si>
  <si>
    <t>For the Twelve Months Ended December 31, 2010</t>
  </si>
  <si>
    <t>PER EXH. JHS/MJS-3 PAGE 3.04</t>
  </si>
  <si>
    <t>STAFF ADJUSTMENT</t>
  </si>
  <si>
    <t>REVISED TOTAL AS ADJUSTED BY STAFF</t>
  </si>
  <si>
    <t>STAFF</t>
  </si>
  <si>
    <t>LINE</t>
  </si>
  <si>
    <t>NO.</t>
  </si>
  <si>
    <t>FOOTNOTE</t>
  </si>
  <si>
    <t xml:space="preserve">   Deferred Items -Other</t>
  </si>
  <si>
    <t>Electric Working Captial:</t>
  </si>
  <si>
    <t>Gas Working Capital :</t>
  </si>
  <si>
    <t>(1) Reflect impact of moving two special deposits accounts to non-operating investment from Working Capital . This correction was provided in PSE's Response to Staff Data Request No. 091.</t>
  </si>
  <si>
    <t>(2) Reflect impact of implementing Ralph Smith's recommendation to reject PSE's inclusion of a debit balalnce of approximately $47.3 million in Account 236 as an addition to rate base as working capital.</t>
  </si>
  <si>
    <t>REVISE CODING ON ACCOUNTS 13400073 &amp; 13400103</t>
  </si>
  <si>
    <t>CODING CHANGE</t>
  </si>
  <si>
    <t>Amount</t>
  </si>
  <si>
    <t>Dockets UE-111048/UG-111049</t>
  </si>
  <si>
    <t>CHANGE IN WORKING CAPITAL</t>
  </si>
  <si>
    <t>Page 13.22</t>
  </si>
  <si>
    <t>ADJUSTMENT 13.22 - WORKING CAPITAL-GAS</t>
  </si>
  <si>
    <t>Docket Number UG-11______</t>
  </si>
  <si>
    <t>Exhibit No. ______ (MJS-13)</t>
  </si>
  <si>
    <t>ADJUSTMENT</t>
  </si>
  <si>
    <t>Percentage</t>
  </si>
  <si>
    <t>Adjustment</t>
  </si>
  <si>
    <t>Gas Portion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</si>
</sst>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mmmm\ d\,\ yyyy"/>
    <numFmt numFmtId="166" formatCode="_(* #,##0_);_(* \(#,##0\);_(* &quot;-&quot;??_);_(@_)"/>
    <numFmt numFmtId="167" formatCode="mmmm\-yy"/>
    <numFmt numFmtId="168" formatCode="#,###_);[Red]\(#,###\)"/>
    <numFmt numFmtId="169" formatCode="0.0%"/>
    <numFmt numFmtId="170" formatCode="mm/dd/yy"/>
    <numFmt numFmtId="171" formatCode="0.000000"/>
    <numFmt numFmtId="172" formatCode="_(&quot;$&quot;* #,##0_);_(&quot;$&quot;* \(#,##0\);_(&quot;$&quot;* &quot;-&quot;??_);_(@_)"/>
    <numFmt numFmtId="173" formatCode="0.00_)"/>
    <numFmt numFmtId="174" formatCode="mm/yy"/>
    <numFmt numFmtId="175" formatCode="_(* #,##0.0_);_(* \(#,##0.0\);_(* &quot;-&quot;??_);_(@_)"/>
    <numFmt numFmtId="176" formatCode="_(* #,##0.00_);_(* \(#,##0.00\);_(* &quot;-&quot;_);_(@_)"/>
    <numFmt numFmtId="177" formatCode="[$-409]mmm\-yy;@"/>
    <numFmt numFmtId="178" formatCode="0.0000%"/>
    <numFmt numFmtId="179" formatCode="mmm\-yyyy"/>
    <numFmt numFmtId="180" formatCode="[$-409]dddd\,\ mmmm\ dd\,\ yyyy"/>
    <numFmt numFmtId="181" formatCode="_(* #,##0.0_);_(* \(#,##0.0\);_(* &quot;-&quot;?_);_(@_)"/>
    <numFmt numFmtId="182" formatCode="[$-409]h:mm:ss\ AM/PM"/>
    <numFmt numFmtId="183" formatCode="[$-409]mmmm\-yy;@"/>
    <numFmt numFmtId="184" formatCode="_(* #,##0.0000_);_(* \(#,##0.0000\);_(* &quot;-&quot;??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mmmm\ d\,\ yyyy;@"/>
    <numFmt numFmtId="190" formatCode="0000"/>
    <numFmt numFmtId="191" formatCode="000000"/>
    <numFmt numFmtId="192" formatCode="_(&quot;$&quot;* #,##0.0_);_(&quot;$&quot;* \(#,##0.0\);_(&quot;$&quot;* &quot;-&quot;??_);_(@_)"/>
    <numFmt numFmtId="193" formatCode="0.00000%"/>
    <numFmt numFmtId="194" formatCode="0.000%"/>
    <numFmt numFmtId="195" formatCode="_(&quot;$&quot;* #,##0.0000_);_(&quot;$&quot;* \(#,##0.0000\);_(&quot;$&quot;* &quot;-&quot;??_);_(@_)"/>
    <numFmt numFmtId="196" formatCode="_(* #,##0.00000_);_(* \(#,##0.00000\);_(* &quot;-&quot;??_);_(@_)"/>
    <numFmt numFmtId="197" formatCode="0.0000000"/>
    <numFmt numFmtId="198" formatCode="d\.mmm\.yy"/>
    <numFmt numFmtId="199" formatCode="#."/>
    <numFmt numFmtId="200" formatCode="_(* ###0_);_(* \(###0\);_(* &quot;-&quot;_);_(@_)"/>
    <numFmt numFmtId="201" formatCode="_(&quot;$&quot;* #,##0.0000_);_(&quot;$&quot;* \(#,##0.0000\);_(&quot;$&quot;* &quot;-&quot;????_);_(@_)"/>
    <numFmt numFmtId="202" formatCode="_(* #,##0.0_);_(* \(#,##0.0\);_(* &quot;-&quot;_);_(@_)"/>
    <numFmt numFmtId="203" formatCode="&quot;$&quot;#,##0.00"/>
    <numFmt numFmtId="204" formatCode="_(* #,##0.000_);_(* \(#,##0.000\);_(* &quot;-&quot;???_);_(@_)"/>
    <numFmt numFmtId="205" formatCode="_([$€-2]* #,##0.00_);_([$€-2]* \(#,##0.00\);_([$€-2]* &quot;-&quot;??_)"/>
    <numFmt numFmtId="206" formatCode="&quot;$&quot;#,##0;\-&quot;$&quot;#,##0"/>
    <numFmt numFmtId="207" formatCode="_(* #,##0.000000_);_(* \(#,##0.000000\);_(* &quot;-&quot;??????_);_(@_)"/>
    <numFmt numFmtId="208" formatCode="0.000000%"/>
    <numFmt numFmtId="209" formatCode="0.00000000%"/>
    <numFmt numFmtId="210" formatCode="0000000"/>
    <numFmt numFmtId="211" formatCode="_(&quot;$&quot;* #,##0.000_);_(&quot;$&quot;* \(#,##0.000\);_(&quot;$&quot;* &quot;-&quot;??_);_(@_)"/>
    <numFmt numFmtId="212" formatCode="[$-409]d\-mmm\-yy;@"/>
  </numFmts>
  <fonts count="8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Helv"/>
      <family val="0"/>
    </font>
    <font>
      <b/>
      <i/>
      <sz val="16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8"/>
      <name val="Helv"/>
      <family val="0"/>
    </font>
    <font>
      <b/>
      <sz val="10"/>
      <color indexed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8"/>
      <name val="Times New Roman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  <family val="0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0"/>
      <name val="Times New Roman"/>
      <family val="1"/>
    </font>
    <font>
      <sz val="10"/>
      <color indexed="24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Geneva"/>
      <family val="0"/>
    </font>
    <font>
      <b/>
      <sz val="18"/>
      <color indexed="62"/>
      <name val="Cambria"/>
      <family val="2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hair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14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0" fontId="0" fillId="0" borderId="0">
      <alignment/>
      <protection/>
    </xf>
    <xf numFmtId="171" fontId="0" fillId="0" borderId="0">
      <alignment horizontal="left" wrapText="1"/>
      <protection/>
    </xf>
    <xf numFmtId="197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6" fontId="0" fillId="0" borderId="0">
      <alignment horizontal="left" wrapText="1"/>
      <protection/>
    </xf>
    <xf numFmtId="0" fontId="0" fillId="0" borderId="0">
      <alignment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0" fontId="0" fillId="0" borderId="0">
      <alignment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0" fontId="13" fillId="0" borderId="0">
      <alignment/>
      <protection/>
    </xf>
    <xf numFmtId="0" fontId="13" fillId="0" borderId="0">
      <alignment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0" fontId="13" fillId="0" borderId="0">
      <alignment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0" fontId="13" fillId="0" borderId="0">
      <alignment/>
      <protection/>
    </xf>
    <xf numFmtId="0" fontId="13" fillId="0" borderId="0">
      <alignment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71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0" fontId="13" fillId="0" borderId="0">
      <alignment/>
      <protection/>
    </xf>
    <xf numFmtId="0" fontId="13" fillId="0" borderId="0">
      <alignment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0" fontId="0" fillId="0" borderId="0">
      <alignment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0" fontId="13" fillId="0" borderId="0">
      <alignment/>
      <protection/>
    </xf>
    <xf numFmtId="190" fontId="16" fillId="0" borderId="0">
      <alignment horizontal="left"/>
      <protection/>
    </xf>
    <xf numFmtId="191" fontId="17" fillId="0" borderId="0">
      <alignment horizontal="left"/>
      <protection/>
    </xf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1" fillId="3" borderId="0" applyNumberFormat="0" applyBorder="0" applyAlignment="0" applyProtection="0"/>
    <xf numFmtId="0" fontId="68" fillId="2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1" fillId="5" borderId="0" applyNumberFormat="0" applyBorder="0" applyAlignment="0" applyProtection="0"/>
    <xf numFmtId="0" fontId="68" fillId="4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1" fillId="7" borderId="0" applyNumberFormat="0" applyBorder="0" applyAlignment="0" applyProtection="0"/>
    <xf numFmtId="0" fontId="68" fillId="6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1" fillId="9" borderId="0" applyNumberFormat="0" applyBorder="0" applyAlignment="0" applyProtection="0"/>
    <xf numFmtId="0" fontId="68" fillId="8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1" fillId="11" borderId="0" applyNumberFormat="0" applyBorder="0" applyAlignment="0" applyProtection="0"/>
    <xf numFmtId="0" fontId="68" fillId="10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1" fillId="13" borderId="0" applyNumberFormat="0" applyBorder="0" applyAlignment="0" applyProtection="0"/>
    <xf numFmtId="0" fontId="68" fillId="12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1" fillId="15" borderId="0" applyNumberFormat="0" applyBorder="0" applyAlignment="0" applyProtection="0"/>
    <xf numFmtId="0" fontId="68" fillId="14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1" fillId="17" borderId="0" applyNumberFormat="0" applyBorder="0" applyAlignment="0" applyProtection="0"/>
    <xf numFmtId="0" fontId="68" fillId="16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1" fillId="19" borderId="0" applyNumberFormat="0" applyBorder="0" applyAlignment="0" applyProtection="0"/>
    <xf numFmtId="0" fontId="68" fillId="18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1" fillId="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1" fillId="15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1" fillId="23" borderId="0" applyNumberFormat="0" applyBorder="0" applyAlignment="0" applyProtection="0"/>
    <xf numFmtId="0" fontId="68" fillId="22" borderId="0" applyNumberFormat="0" applyBorder="0" applyAlignment="0" applyProtection="0"/>
    <xf numFmtId="0" fontId="69" fillId="24" borderId="0" applyNumberFormat="0" applyBorder="0" applyAlignment="0" applyProtection="0"/>
    <xf numFmtId="0" fontId="43" fillId="25" borderId="0" applyNumberFormat="0" applyBorder="0" applyAlignment="0" applyProtection="0"/>
    <xf numFmtId="0" fontId="69" fillId="26" borderId="0" applyNumberFormat="0" applyBorder="0" applyAlignment="0" applyProtection="0"/>
    <xf numFmtId="0" fontId="43" fillId="17" borderId="0" applyNumberFormat="0" applyBorder="0" applyAlignment="0" applyProtection="0"/>
    <xf numFmtId="0" fontId="69" fillId="27" borderId="0" applyNumberFormat="0" applyBorder="0" applyAlignment="0" applyProtection="0"/>
    <xf numFmtId="0" fontId="43" fillId="19" borderId="0" applyNumberFormat="0" applyBorder="0" applyAlignment="0" applyProtection="0"/>
    <xf numFmtId="0" fontId="69" fillId="28" borderId="0" applyNumberFormat="0" applyBorder="0" applyAlignment="0" applyProtection="0"/>
    <xf numFmtId="0" fontId="43" fillId="29" borderId="0" applyNumberFormat="0" applyBorder="0" applyAlignment="0" applyProtection="0"/>
    <xf numFmtId="0" fontId="69" fillId="30" borderId="0" applyNumberFormat="0" applyBorder="0" applyAlignment="0" applyProtection="0"/>
    <xf numFmtId="0" fontId="43" fillId="31" borderId="0" applyNumberFormat="0" applyBorder="0" applyAlignment="0" applyProtection="0"/>
    <xf numFmtId="0" fontId="69" fillId="32" borderId="0" applyNumberFormat="0" applyBorder="0" applyAlignment="0" applyProtection="0"/>
    <xf numFmtId="0" fontId="43" fillId="33" borderId="0" applyNumberFormat="0" applyBorder="0" applyAlignment="0" applyProtection="0"/>
    <xf numFmtId="0" fontId="69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69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69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69" fillId="49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29" borderId="0" applyNumberFormat="0" applyBorder="0" applyAlignment="0" applyProtection="0"/>
    <xf numFmtId="0" fontId="69" fillId="50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1" borderId="0" applyNumberFormat="0" applyBorder="0" applyAlignment="0" applyProtection="0"/>
    <xf numFmtId="0" fontId="69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41" borderId="0" applyNumberFormat="0" applyBorder="0" applyAlignment="0" applyProtection="0"/>
    <xf numFmtId="0" fontId="43" fillId="53" borderId="0" applyNumberFormat="0" applyBorder="0" applyAlignment="0" applyProtection="0"/>
    <xf numFmtId="0" fontId="43" fillId="54" borderId="0" applyNumberFormat="0" applyBorder="0" applyAlignment="0" applyProtection="0"/>
    <xf numFmtId="0" fontId="70" fillId="55" borderId="0" applyNumberFormat="0" applyBorder="0" applyAlignment="0" applyProtection="0"/>
    <xf numFmtId="0" fontId="44" fillId="5" borderId="0" applyNumberFormat="0" applyBorder="0" applyAlignment="0" applyProtection="0"/>
    <xf numFmtId="0" fontId="17" fillId="0" borderId="0" applyFont="0" applyFill="0" applyBorder="0" applyAlignment="0" applyProtection="0"/>
    <xf numFmtId="198" fontId="26" fillId="0" borderId="0" applyFill="0" applyBorder="0" applyAlignment="0">
      <protection/>
    </xf>
    <xf numFmtId="0" fontId="71" fillId="56" borderId="1" applyNumberFormat="0" applyAlignment="0" applyProtection="0"/>
    <xf numFmtId="0" fontId="71" fillId="56" borderId="1" applyNumberFormat="0" applyAlignment="0" applyProtection="0"/>
    <xf numFmtId="0" fontId="45" fillId="57" borderId="2" applyNumberFormat="0" applyAlignment="0" applyProtection="0"/>
    <xf numFmtId="0" fontId="71" fillId="56" borderId="1" applyNumberFormat="0" applyAlignment="0" applyProtection="0"/>
    <xf numFmtId="0" fontId="72" fillId="58" borderId="3" applyNumberFormat="0" applyAlignment="0" applyProtection="0"/>
    <xf numFmtId="0" fontId="46" fillId="59" borderId="4" applyNumberFormat="0" applyAlignment="0" applyProtection="0"/>
    <xf numFmtId="41" fontId="0" fillId="57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199" fontId="29" fillId="0" borderId="0">
      <alignment/>
      <protection locked="0"/>
    </xf>
    <xf numFmtId="0" fontId="28" fillId="0" borderId="0">
      <alignment/>
      <protection/>
    </xf>
    <xf numFmtId="0" fontId="30" fillId="0" borderId="0" applyNumberFormat="0" applyAlignment="0">
      <protection/>
    </xf>
    <xf numFmtId="0" fontId="31" fillId="0" borderId="0" applyNumberFormat="0" applyAlignment="0">
      <protection/>
    </xf>
    <xf numFmtId="0" fontId="6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60" borderId="0" applyNumberFormat="0" applyBorder="0" applyAlignment="0" applyProtection="0"/>
    <xf numFmtId="0" fontId="42" fillId="61" borderId="0" applyNumberFormat="0" applyBorder="0" applyAlignment="0" applyProtection="0"/>
    <xf numFmtId="0" fontId="42" fillId="62" borderId="0" applyNumberFormat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2" fontId="27" fillId="0" borderId="0" applyFont="0" applyFill="0" applyBorder="0" applyAlignment="0" applyProtection="0"/>
    <xf numFmtId="0" fontId="6" fillId="0" borderId="0">
      <alignment/>
      <protection/>
    </xf>
    <xf numFmtId="0" fontId="74" fillId="0" borderId="0" applyNumberFormat="0" applyFill="0" applyBorder="0" applyAlignment="0" applyProtection="0"/>
    <xf numFmtId="0" fontId="75" fillId="63" borderId="0" applyNumberFormat="0" applyBorder="0" applyAlignment="0" applyProtection="0"/>
    <xf numFmtId="0" fontId="48" fillId="7" borderId="0" applyNumberFormat="0" applyBorder="0" applyAlignment="0" applyProtection="0"/>
    <xf numFmtId="38" fontId="4" fillId="57" borderId="0" applyNumberFormat="0" applyBorder="0" applyAlignment="0" applyProtection="0"/>
    <xf numFmtId="38" fontId="4" fillId="57" borderId="0" applyNumberFormat="0" applyBorder="0" applyAlignment="0" applyProtection="0"/>
    <xf numFmtId="38" fontId="4" fillId="57" borderId="0" applyNumberFormat="0" applyBorder="0" applyAlignment="0" applyProtection="0"/>
    <xf numFmtId="38" fontId="4" fillId="57" borderId="0" applyNumberFormat="0" applyBorder="0" applyAlignment="0" applyProtection="0"/>
    <xf numFmtId="38" fontId="4" fillId="57" borderId="0" applyNumberFormat="0" applyBorder="0" applyAlignment="0" applyProtection="0"/>
    <xf numFmtId="192" fontId="18" fillId="0" borderId="0" applyNumberFormat="0" applyFill="0" applyBorder="0" applyProtection="0">
      <alignment horizontal="right"/>
    </xf>
    <xf numFmtId="0" fontId="12" fillId="0" borderId="5" applyNumberFormat="0" applyAlignment="0" applyProtection="0"/>
    <xf numFmtId="0" fontId="12" fillId="0" borderId="6">
      <alignment horizontal="left" vertical="center"/>
      <protection/>
    </xf>
    <xf numFmtId="14" fontId="2" fillId="11" borderId="7">
      <alignment horizontal="center" vertical="center" wrapText="1"/>
      <protection/>
    </xf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49" fillId="0" borderId="9" applyNumberFormat="0" applyFill="0" applyAlignment="0" applyProtection="0"/>
    <xf numFmtId="0" fontId="76" fillId="0" borderId="8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50" fillId="0" borderId="11" applyNumberFormat="0" applyFill="0" applyAlignment="0" applyProtection="0"/>
    <xf numFmtId="0" fontId="77" fillId="0" borderId="10" applyNumberFormat="0" applyFill="0" applyAlignment="0" applyProtection="0"/>
    <xf numFmtId="0" fontId="78" fillId="0" borderId="12" applyNumberFormat="0" applyFill="0" applyAlignment="0" applyProtection="0"/>
    <xf numFmtId="0" fontId="51" fillId="0" borderId="13" applyNumberFormat="0" applyFill="0" applyAlignment="0" applyProtection="0"/>
    <xf numFmtId="0" fontId="7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38" fontId="3" fillId="0" borderId="0">
      <alignment/>
      <protection/>
    </xf>
    <xf numFmtId="40" fontId="3" fillId="0" borderId="0">
      <alignment/>
      <protection/>
    </xf>
    <xf numFmtId="0" fontId="79" fillId="0" borderId="0" applyNumberFormat="0" applyFill="0" applyBorder="0" applyAlignment="0" applyProtection="0"/>
    <xf numFmtId="0" fontId="80" fillId="64" borderId="1" applyNumberFormat="0" applyAlignment="0" applyProtection="0"/>
    <xf numFmtId="10" fontId="4" fillId="65" borderId="14" applyNumberFormat="0" applyBorder="0" applyAlignment="0" applyProtection="0"/>
    <xf numFmtId="10" fontId="4" fillId="65" borderId="14" applyNumberFormat="0" applyBorder="0" applyAlignment="0" applyProtection="0"/>
    <xf numFmtId="10" fontId="4" fillId="65" borderId="14" applyNumberFormat="0" applyBorder="0" applyAlignment="0" applyProtection="0"/>
    <xf numFmtId="10" fontId="4" fillId="65" borderId="14" applyNumberFormat="0" applyBorder="0" applyAlignment="0" applyProtection="0"/>
    <xf numFmtId="10" fontId="4" fillId="65" borderId="14" applyNumberFormat="0" applyBorder="0" applyAlignment="0" applyProtection="0"/>
    <xf numFmtId="0" fontId="52" fillId="13" borderId="2" applyNumberFormat="0" applyAlignment="0" applyProtection="0"/>
    <xf numFmtId="41" fontId="32" fillId="66" borderId="15">
      <alignment horizontal="left"/>
      <protection locked="0"/>
    </xf>
    <xf numFmtId="10" fontId="32" fillId="66" borderId="15">
      <alignment horizontal="right"/>
      <protection locked="0"/>
    </xf>
    <xf numFmtId="41" fontId="32" fillId="66" borderId="15">
      <alignment horizontal="left"/>
      <protection locked="0"/>
    </xf>
    <xf numFmtId="0" fontId="4" fillId="57" borderId="0">
      <alignment/>
      <protection/>
    </xf>
    <xf numFmtId="0" fontId="4" fillId="57" borderId="0">
      <alignment/>
      <protection/>
    </xf>
    <xf numFmtId="3" fontId="33" fillId="0" borderId="0" applyFill="0" applyBorder="0" applyAlignment="0" applyProtection="0"/>
    <xf numFmtId="0" fontId="81" fillId="0" borderId="16" applyNumberFormat="0" applyFill="0" applyAlignment="0" applyProtection="0"/>
    <xf numFmtId="0" fontId="53" fillId="0" borderId="17" applyNumberFormat="0" applyFill="0" applyAlignment="0" applyProtection="0"/>
    <xf numFmtId="44" fontId="2" fillId="0" borderId="18" applyNumberFormat="0" applyFont="0" applyAlignment="0">
      <protection/>
    </xf>
    <xf numFmtId="44" fontId="2" fillId="0" borderId="18" applyNumberFormat="0" applyFont="0" applyAlignment="0">
      <protection/>
    </xf>
    <xf numFmtId="44" fontId="2" fillId="0" borderId="18" applyNumberFormat="0" applyFont="0" applyAlignment="0">
      <protection/>
    </xf>
    <xf numFmtId="44" fontId="2" fillId="0" borderId="18" applyNumberFormat="0" applyFont="0" applyAlignment="0">
      <protection/>
    </xf>
    <xf numFmtId="44" fontId="2" fillId="0" borderId="18" applyNumberFormat="0" applyFont="0" applyAlignment="0">
      <protection/>
    </xf>
    <xf numFmtId="44" fontId="2" fillId="0" borderId="19" applyNumberFormat="0" applyFont="0" applyAlignment="0">
      <protection/>
    </xf>
    <xf numFmtId="44" fontId="2" fillId="0" borderId="19" applyNumberFormat="0" applyFont="0" applyAlignment="0">
      <protection/>
    </xf>
    <xf numFmtId="44" fontId="2" fillId="0" borderId="19" applyNumberFormat="0" applyFont="0" applyAlignment="0">
      <protection/>
    </xf>
    <xf numFmtId="44" fontId="2" fillId="0" borderId="19" applyNumberFormat="0" applyFont="0" applyAlignment="0">
      <protection/>
    </xf>
    <xf numFmtId="44" fontId="2" fillId="0" borderId="19" applyNumberFormat="0" applyFont="0" applyAlignment="0">
      <protection/>
    </xf>
    <xf numFmtId="0" fontId="82" fillId="67" borderId="0" applyNumberFormat="0" applyBorder="0" applyAlignment="0" applyProtection="0"/>
    <xf numFmtId="0" fontId="54" fillId="66" borderId="0" applyNumberFormat="0" applyBorder="0" applyAlignment="0" applyProtection="0"/>
    <xf numFmtId="37" fontId="19" fillId="0" borderId="0">
      <alignment/>
      <protection/>
    </xf>
    <xf numFmtId="173" fontId="7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10" fontId="5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1" fontId="14" fillId="0" borderId="0">
      <alignment horizontal="left" wrapText="1"/>
      <protection/>
    </xf>
    <xf numFmtId="0" fontId="0" fillId="0" borderId="0">
      <alignment/>
      <protection/>
    </xf>
    <xf numFmtId="37" fontId="0" fillId="0" borderId="0">
      <alignment/>
      <protection/>
    </xf>
    <xf numFmtId="206" fontId="14" fillId="0" borderId="0">
      <alignment horizontal="left" wrapText="1"/>
      <protection/>
    </xf>
    <xf numFmtId="206" fontId="14" fillId="0" borderId="0">
      <alignment horizontal="left" wrapText="1"/>
      <protection/>
    </xf>
    <xf numFmtId="206" fontId="14" fillId="0" borderId="0">
      <alignment horizontal="left" wrapText="1"/>
      <protection/>
    </xf>
    <xf numFmtId="206" fontId="14" fillId="0" borderId="0">
      <alignment horizontal="left" wrapText="1"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>
      <alignment horizontal="left" wrapText="1"/>
      <protection/>
    </xf>
    <xf numFmtId="0" fontId="0" fillId="0" borderId="0">
      <alignment/>
      <protection/>
    </xf>
    <xf numFmtId="178" fontId="0" fillId="0" borderId="0">
      <alignment horizontal="left" wrapText="1"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68" borderId="20" applyNumberFormat="0" applyFont="0" applyAlignment="0" applyProtection="0"/>
    <xf numFmtId="0" fontId="1" fillId="68" borderId="20" applyNumberFormat="0" applyFont="0" applyAlignment="0" applyProtection="0"/>
    <xf numFmtId="0" fontId="1" fillId="68" borderId="20" applyNumberFormat="0" applyFont="0" applyAlignment="0" applyProtection="0"/>
    <xf numFmtId="0" fontId="1" fillId="68" borderId="20" applyNumberFormat="0" applyFont="0" applyAlignment="0" applyProtection="0"/>
    <xf numFmtId="0" fontId="1" fillId="68" borderId="20" applyNumberFormat="0" applyFont="0" applyAlignment="0" applyProtection="0"/>
    <xf numFmtId="0" fontId="1" fillId="69" borderId="21" applyNumberFormat="0" applyFont="0" applyAlignment="0" applyProtection="0"/>
    <xf numFmtId="0" fontId="1" fillId="68" borderId="20" applyNumberFormat="0" applyFont="0" applyAlignment="0" applyProtection="0"/>
    <xf numFmtId="0" fontId="1" fillId="68" borderId="20" applyNumberFormat="0" applyFont="0" applyAlignment="0" applyProtection="0"/>
    <xf numFmtId="0" fontId="1" fillId="68" borderId="20" applyNumberFormat="0" applyFont="0" applyAlignment="0" applyProtection="0"/>
    <xf numFmtId="0" fontId="1" fillId="68" borderId="20" applyNumberFormat="0" applyFont="0" applyAlignment="0" applyProtection="0"/>
    <xf numFmtId="0" fontId="1" fillId="68" borderId="20" applyNumberFormat="0" applyFont="0" applyAlignment="0" applyProtection="0"/>
    <xf numFmtId="0" fontId="1" fillId="68" borderId="20" applyNumberFormat="0" applyFont="0" applyAlignment="0" applyProtection="0"/>
    <xf numFmtId="0" fontId="1" fillId="68" borderId="20" applyNumberFormat="0" applyFont="0" applyAlignment="0" applyProtection="0"/>
    <xf numFmtId="0" fontId="83" fillId="56" borderId="22" applyNumberFormat="0" applyAlignment="0" applyProtection="0"/>
    <xf numFmtId="0" fontId="55" fillId="57" borderId="23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41" fontId="0" fillId="70" borderId="15">
      <alignment/>
      <protection/>
    </xf>
    <xf numFmtId="0" fontId="5" fillId="0" borderId="0" applyNumberFormat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20" fillId="0" borderId="7">
      <alignment horizontal="center"/>
      <protection/>
    </xf>
    <xf numFmtId="3" fontId="5" fillId="0" borderId="0" applyFont="0" applyFill="0" applyBorder="0" applyAlignment="0" applyProtection="0"/>
    <xf numFmtId="0" fontId="5" fillId="71" borderId="0" applyNumberFormat="0" applyFont="0" applyBorder="0" applyAlignment="0" applyProtection="0"/>
    <xf numFmtId="0" fontId="28" fillId="0" borderId="0">
      <alignment/>
      <protection/>
    </xf>
    <xf numFmtId="3" fontId="34" fillId="0" borderId="0" applyFill="0" applyBorder="0" applyAlignment="0" applyProtection="0"/>
    <xf numFmtId="0" fontId="35" fillId="0" borderId="0">
      <alignment/>
      <protection/>
    </xf>
    <xf numFmtId="3" fontId="34" fillId="0" borderId="0" applyFill="0" applyBorder="0" applyAlignment="0" applyProtection="0"/>
    <xf numFmtId="42" fontId="0" fillId="65" borderId="0">
      <alignment/>
      <protection/>
    </xf>
    <xf numFmtId="42" fontId="0" fillId="65" borderId="24">
      <alignment vertical="center"/>
      <protection/>
    </xf>
    <xf numFmtId="0" fontId="2" fillId="65" borderId="25" applyNumberFormat="0">
      <alignment horizontal="center" vertical="center" wrapText="1"/>
      <protection/>
    </xf>
    <xf numFmtId="0" fontId="2" fillId="65" borderId="25" applyNumberFormat="0">
      <alignment horizontal="center" vertical="center" wrapText="1"/>
      <protection/>
    </xf>
    <xf numFmtId="10" fontId="0" fillId="65" borderId="0">
      <alignment/>
      <protection/>
    </xf>
    <xf numFmtId="10" fontId="0" fillId="65" borderId="0">
      <alignment/>
      <protection/>
    </xf>
    <xf numFmtId="201" fontId="0" fillId="65" borderId="0">
      <alignment/>
      <protection/>
    </xf>
    <xf numFmtId="201" fontId="0" fillId="65" borderId="0">
      <alignment/>
      <protection/>
    </xf>
    <xf numFmtId="42" fontId="0" fillId="65" borderId="0">
      <alignment/>
      <protection/>
    </xf>
    <xf numFmtId="166" fontId="3" fillId="0" borderId="0" applyBorder="0" applyAlignment="0">
      <protection/>
    </xf>
    <xf numFmtId="42" fontId="0" fillId="65" borderId="26">
      <alignment horizontal="left"/>
      <protection/>
    </xf>
    <xf numFmtId="201" fontId="36" fillId="65" borderId="26">
      <alignment horizontal="left"/>
      <protection/>
    </xf>
    <xf numFmtId="166" fontId="3" fillId="0" borderId="0" applyBorder="0" applyAlignment="0">
      <protection/>
    </xf>
    <xf numFmtId="14" fontId="14" fillId="0" borderId="0" applyNumberFormat="0" applyFill="0" applyBorder="0" applyAlignment="0" applyProtection="0"/>
    <xf numFmtId="202" fontId="0" fillId="0" borderId="0" applyFont="0" applyFill="0" applyAlignment="0">
      <protection/>
    </xf>
    <xf numFmtId="202" fontId="0" fillId="0" borderId="0" applyFont="0" applyFill="0" applyAlignment="0">
      <protection/>
    </xf>
    <xf numFmtId="4" fontId="9" fillId="66" borderId="27" applyNumberFormat="0" applyProtection="0">
      <alignment vertical="center"/>
    </xf>
    <xf numFmtId="4" fontId="21" fillId="66" borderId="27" applyNumberFormat="0" applyProtection="0">
      <alignment vertical="center"/>
    </xf>
    <xf numFmtId="4" fontId="9" fillId="66" borderId="27" applyNumberFormat="0" applyProtection="0">
      <alignment horizontal="left" vertical="center" indent="1"/>
    </xf>
    <xf numFmtId="0" fontId="9" fillId="66" borderId="27" applyNumberFormat="0" applyProtection="0">
      <alignment horizontal="left" vertical="top" indent="1"/>
    </xf>
    <xf numFmtId="4" fontId="9" fillId="72" borderId="0" applyNumberFormat="0" applyProtection="0">
      <alignment horizontal="left" vertical="center" indent="1"/>
    </xf>
    <xf numFmtId="0" fontId="0" fillId="73" borderId="0" applyNumberFormat="0" applyProtection="0">
      <alignment horizontal="left" vertical="center" indent="1"/>
    </xf>
    <xf numFmtId="4" fontId="8" fillId="5" borderId="27" applyNumberFormat="0" applyProtection="0">
      <alignment horizontal="right" vertical="center"/>
    </xf>
    <xf numFmtId="4" fontId="8" fillId="17" borderId="27" applyNumberFormat="0" applyProtection="0">
      <alignment horizontal="right" vertical="center"/>
    </xf>
    <xf numFmtId="4" fontId="8" fillId="43" borderId="27" applyNumberFormat="0" applyProtection="0">
      <alignment horizontal="right" vertical="center"/>
    </xf>
    <xf numFmtId="4" fontId="8" fillId="23" borderId="27" applyNumberFormat="0" applyProtection="0">
      <alignment horizontal="right" vertical="center"/>
    </xf>
    <xf numFmtId="4" fontId="8" fillId="33" borderId="27" applyNumberFormat="0" applyProtection="0">
      <alignment horizontal="right" vertical="center"/>
    </xf>
    <xf numFmtId="4" fontId="8" fillId="54" borderId="27" applyNumberFormat="0" applyProtection="0">
      <alignment horizontal="right" vertical="center"/>
    </xf>
    <xf numFmtId="4" fontId="8" fillId="48" borderId="27" applyNumberFormat="0" applyProtection="0">
      <alignment horizontal="right" vertical="center"/>
    </xf>
    <xf numFmtId="4" fontId="8" fillId="74" borderId="27" applyNumberFormat="0" applyProtection="0">
      <alignment horizontal="right" vertical="center"/>
    </xf>
    <xf numFmtId="4" fontId="8" fillId="19" borderId="27" applyNumberFormat="0" applyProtection="0">
      <alignment horizontal="right" vertical="center"/>
    </xf>
    <xf numFmtId="4" fontId="9" fillId="75" borderId="28" applyNumberFormat="0" applyProtection="0">
      <alignment horizontal="left" vertical="center" indent="1"/>
    </xf>
    <xf numFmtId="4" fontId="8" fillId="70" borderId="0" applyNumberFormat="0" applyProtection="0">
      <alignment horizontal="left" vertical="center" indent="1"/>
    </xf>
    <xf numFmtId="4" fontId="22" fillId="76" borderId="0" applyNumberFormat="0" applyProtection="0">
      <alignment horizontal="left" vertical="center" indent="1"/>
    </xf>
    <xf numFmtId="4" fontId="8" fillId="72" borderId="27" applyNumberFormat="0" applyProtection="0">
      <alignment horizontal="right" vertical="center"/>
    </xf>
    <xf numFmtId="4" fontId="8" fillId="70" borderId="0" applyNumberFormat="0" applyProtection="0">
      <alignment horizontal="left" vertical="center" indent="1"/>
    </xf>
    <xf numFmtId="4" fontId="8" fillId="72" borderId="0" applyNumberFormat="0" applyProtection="0">
      <alignment horizontal="left" vertical="center" indent="1"/>
    </xf>
    <xf numFmtId="0" fontId="0" fillId="76" borderId="27" applyNumberFormat="0" applyProtection="0">
      <alignment horizontal="left" vertical="center" indent="1"/>
    </xf>
    <xf numFmtId="0" fontId="0" fillId="76" borderId="27" applyNumberFormat="0" applyProtection="0">
      <alignment horizontal="left" vertical="top" indent="1"/>
    </xf>
    <xf numFmtId="0" fontId="0" fillId="72" borderId="27" applyNumberFormat="0" applyProtection="0">
      <alignment horizontal="left" vertical="center" indent="1"/>
    </xf>
    <xf numFmtId="0" fontId="0" fillId="72" borderId="27" applyNumberFormat="0" applyProtection="0">
      <alignment horizontal="left" vertical="top" indent="1"/>
    </xf>
    <xf numFmtId="0" fontId="0" fillId="15" borderId="27" applyNumberFormat="0" applyProtection="0">
      <alignment horizontal="left" vertical="center" indent="1"/>
    </xf>
    <xf numFmtId="0" fontId="0" fillId="15" borderId="27" applyNumberFormat="0" applyProtection="0">
      <alignment horizontal="left" vertical="top" indent="1"/>
    </xf>
    <xf numFmtId="0" fontId="0" fillId="70" borderId="27" applyNumberFormat="0" applyProtection="0">
      <alignment horizontal="left" vertical="center" indent="1"/>
    </xf>
    <xf numFmtId="0" fontId="0" fillId="70" borderId="27" applyNumberFormat="0" applyProtection="0">
      <alignment horizontal="left" vertical="top" indent="1"/>
    </xf>
    <xf numFmtId="0" fontId="0" fillId="0" borderId="0">
      <alignment/>
      <protection/>
    </xf>
    <xf numFmtId="4" fontId="8" fillId="69" borderId="27" applyNumberFormat="0" applyProtection="0">
      <alignment vertical="center"/>
    </xf>
    <xf numFmtId="4" fontId="23" fillId="69" borderId="27" applyNumberFormat="0" applyProtection="0">
      <alignment vertical="center"/>
    </xf>
    <xf numFmtId="4" fontId="8" fillId="69" borderId="27" applyNumberFormat="0" applyProtection="0">
      <alignment horizontal="left" vertical="center" indent="1"/>
    </xf>
    <xf numFmtId="0" fontId="8" fillId="69" borderId="27" applyNumberFormat="0" applyProtection="0">
      <alignment horizontal="left" vertical="top" indent="1"/>
    </xf>
    <xf numFmtId="4" fontId="8" fillId="70" borderId="27" applyNumberFormat="0" applyProtection="0">
      <alignment horizontal="right" vertical="center"/>
    </xf>
    <xf numFmtId="4" fontId="23" fillId="70" borderId="27" applyNumberFormat="0" applyProtection="0">
      <alignment horizontal="right" vertical="center"/>
    </xf>
    <xf numFmtId="4" fontId="8" fillId="72" borderId="27" applyNumberFormat="0" applyProtection="0">
      <alignment horizontal="left" vertical="center" indent="1"/>
    </xf>
    <xf numFmtId="0" fontId="8" fillId="72" borderId="27" applyNumberFormat="0" applyProtection="0">
      <alignment horizontal="left" vertical="top" indent="1"/>
    </xf>
    <xf numFmtId="4" fontId="24" fillId="77" borderId="0" applyNumberFormat="0" applyProtection="0">
      <alignment horizontal="left" vertical="center" indent="1"/>
    </xf>
    <xf numFmtId="4" fontId="10" fillId="70" borderId="27" applyNumberFormat="0" applyProtection="0">
      <alignment horizontal="right" vertical="center"/>
    </xf>
    <xf numFmtId="39" fontId="0" fillId="78" borderId="0">
      <alignment/>
      <protection/>
    </xf>
    <xf numFmtId="39" fontId="0" fillId="78" borderId="0">
      <alignment/>
      <protection/>
    </xf>
    <xf numFmtId="0" fontId="59" fillId="0" borderId="0" applyNumberFormat="0" applyFill="0" applyBorder="0" applyAlignment="0" applyProtection="0"/>
    <xf numFmtId="38" fontId="4" fillId="0" borderId="29">
      <alignment/>
      <protection/>
    </xf>
    <xf numFmtId="38" fontId="4" fillId="0" borderId="29">
      <alignment/>
      <protection/>
    </xf>
    <xf numFmtId="38" fontId="4" fillId="0" borderId="29">
      <alignment/>
      <protection/>
    </xf>
    <xf numFmtId="38" fontId="4" fillId="0" borderId="29">
      <alignment/>
      <protection/>
    </xf>
    <xf numFmtId="38" fontId="4" fillId="0" borderId="29">
      <alignment/>
      <protection/>
    </xf>
    <xf numFmtId="38" fontId="3" fillId="0" borderId="26">
      <alignment/>
      <protection/>
    </xf>
    <xf numFmtId="39" fontId="14" fillId="79" borderId="0">
      <alignment/>
      <protection/>
    </xf>
    <xf numFmtId="171" fontId="0" fillId="0" borderId="0">
      <alignment horizontal="left" wrapText="1"/>
      <protection/>
    </xf>
    <xf numFmtId="196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211" fontId="0" fillId="0" borderId="0">
      <alignment horizontal="left" wrapText="1"/>
      <protection/>
    </xf>
    <xf numFmtId="212" fontId="0" fillId="0" borderId="0">
      <alignment horizontal="left" wrapText="1"/>
      <protection/>
    </xf>
    <xf numFmtId="40" fontId="37" fillId="0" borderId="0" applyBorder="0">
      <alignment horizontal="right"/>
      <protection/>
    </xf>
    <xf numFmtId="41" fontId="11" fillId="65" borderId="0">
      <alignment horizontal="left"/>
      <protection/>
    </xf>
    <xf numFmtId="0" fontId="25" fillId="0" borderId="0">
      <alignment/>
      <protection/>
    </xf>
    <xf numFmtId="0" fontId="15" fillId="0" borderId="0" applyFill="0" applyBorder="0" applyProtection="0">
      <alignment horizontal="left" vertical="top"/>
    </xf>
    <xf numFmtId="0" fontId="8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03" fontId="38" fillId="65" borderId="0">
      <alignment horizontal="left" vertical="center"/>
      <protection/>
    </xf>
    <xf numFmtId="0" fontId="2" fillId="65" borderId="0">
      <alignment horizontal="left" wrapText="1"/>
      <protection/>
    </xf>
    <xf numFmtId="0" fontId="2" fillId="65" borderId="0">
      <alignment horizontal="left" wrapText="1"/>
      <protection/>
    </xf>
    <xf numFmtId="0" fontId="39" fillId="0" borderId="0">
      <alignment horizontal="left" vertical="center"/>
      <protection/>
    </xf>
    <xf numFmtId="0" fontId="85" fillId="0" borderId="30" applyNumberFormat="0" applyFill="0" applyAlignment="0" applyProtection="0"/>
    <xf numFmtId="0" fontId="85" fillId="0" borderId="30" applyNumberFormat="0" applyFill="0" applyAlignment="0" applyProtection="0"/>
    <xf numFmtId="0" fontId="42" fillId="0" borderId="31" applyNumberFormat="0" applyFill="0" applyAlignment="0" applyProtection="0"/>
    <xf numFmtId="0" fontId="85" fillId="0" borderId="30" applyNumberFormat="0" applyFill="0" applyAlignment="0" applyProtection="0"/>
    <xf numFmtId="0" fontId="28" fillId="0" borderId="32">
      <alignment/>
      <protection/>
    </xf>
    <xf numFmtId="0" fontId="8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60" fillId="0" borderId="0" xfId="0" applyFont="1" applyAlignment="1">
      <alignment/>
    </xf>
    <xf numFmtId="0" fontId="40" fillId="0" borderId="0" xfId="0" applyFont="1" applyAlignment="1">
      <alignment/>
    </xf>
    <xf numFmtId="0" fontId="60" fillId="0" borderId="0" xfId="0" applyFont="1" applyAlignment="1">
      <alignment horizontal="center"/>
    </xf>
    <xf numFmtId="49" fontId="60" fillId="0" borderId="0" xfId="0" applyNumberFormat="1" applyFont="1" applyFill="1" applyBorder="1" applyAlignment="1">
      <alignment horizontal="left"/>
    </xf>
    <xf numFmtId="0" fontId="60" fillId="0" borderId="0" xfId="0" applyFont="1" applyFill="1" applyBorder="1" applyAlignment="1">
      <alignment/>
    </xf>
    <xf numFmtId="41" fontId="60" fillId="0" borderId="0" xfId="1098" applyNumberFormat="1" applyFont="1" applyFill="1" applyBorder="1" applyAlignment="1">
      <alignment/>
    </xf>
    <xf numFmtId="41" fontId="60" fillId="0" borderId="0" xfId="0" applyNumberFormat="1" applyFont="1" applyAlignment="1">
      <alignment/>
    </xf>
    <xf numFmtId="41" fontId="60" fillId="0" borderId="6" xfId="0" applyNumberFormat="1" applyFont="1" applyBorder="1" applyAlignment="1">
      <alignment/>
    </xf>
    <xf numFmtId="0" fontId="40" fillId="0" borderId="0" xfId="1231" applyFont="1" applyFill="1" applyAlignment="1">
      <alignment/>
      <protection/>
    </xf>
    <xf numFmtId="42" fontId="60" fillId="0" borderId="0" xfId="0" applyNumberFormat="1" applyFont="1" applyAlignment="1">
      <alignment/>
    </xf>
    <xf numFmtId="0" fontId="61" fillId="0" borderId="0" xfId="1235" applyNumberFormat="1" applyFont="1" applyFill="1" applyAlignment="1">
      <alignment/>
      <protection/>
    </xf>
    <xf numFmtId="0" fontId="61" fillId="0" borderId="0" xfId="1235" applyNumberFormat="1" applyFont="1" applyFill="1" applyAlignment="1">
      <alignment horizontal="right"/>
      <protection/>
    </xf>
    <xf numFmtId="0" fontId="13" fillId="0" borderId="0" xfId="1235" applyNumberFormat="1" applyFont="1" applyFill="1" applyAlignment="1">
      <alignment/>
      <protection/>
    </xf>
    <xf numFmtId="171" fontId="61" fillId="0" borderId="0" xfId="1235" applyFont="1" applyFill="1" applyAlignment="1">
      <alignment horizontal="right"/>
      <protection/>
    </xf>
    <xf numFmtId="0" fontId="14" fillId="0" borderId="0" xfId="1235" applyNumberFormat="1" applyAlignment="1">
      <alignment/>
      <protection/>
    </xf>
    <xf numFmtId="0" fontId="61" fillId="0" borderId="0" xfId="1235" applyNumberFormat="1" applyFont="1" applyFill="1" applyAlignment="1">
      <alignment horizontal="center"/>
      <protection/>
    </xf>
    <xf numFmtId="0" fontId="61" fillId="0" borderId="0" xfId="1235" applyNumberFormat="1" applyFont="1" applyFill="1" applyBorder="1" applyAlignment="1" quotePrefix="1">
      <alignment horizontal="right"/>
      <protection/>
    </xf>
    <xf numFmtId="171" fontId="61" fillId="0" borderId="0" xfId="1235" applyFont="1" applyFill="1" applyAlignment="1">
      <alignment horizontal="center" wrapText="1"/>
      <protection/>
    </xf>
    <xf numFmtId="171" fontId="61" fillId="0" borderId="0" xfId="1235" applyFont="1" applyFill="1" applyBorder="1" applyAlignment="1">
      <alignment horizontal="center" wrapText="1"/>
      <protection/>
    </xf>
    <xf numFmtId="171" fontId="87" fillId="0" borderId="0" xfId="1235" applyFont="1" applyFill="1" applyAlignment="1">
      <alignment horizontal="center" wrapText="1"/>
      <protection/>
    </xf>
    <xf numFmtId="171" fontId="61" fillId="0" borderId="0" xfId="1235" applyFont="1" applyFill="1" applyBorder="1" applyAlignment="1">
      <alignment horizontal="center"/>
      <protection/>
    </xf>
    <xf numFmtId="171" fontId="61" fillId="0" borderId="0" xfId="1235" applyFont="1" applyFill="1" applyAlignment="1">
      <alignment/>
      <protection/>
    </xf>
    <xf numFmtId="0" fontId="61" fillId="0" borderId="25" xfId="1235" applyNumberFormat="1" applyFont="1" applyFill="1" applyBorder="1" applyAlignment="1">
      <alignment horizontal="center"/>
      <protection/>
    </xf>
    <xf numFmtId="171" fontId="61" fillId="0" borderId="25" xfId="1235" applyFont="1" applyFill="1" applyBorder="1" applyAlignment="1">
      <alignment/>
      <protection/>
    </xf>
    <xf numFmtId="171" fontId="61" fillId="0" borderId="25" xfId="1235" applyFont="1" applyFill="1" applyBorder="1" applyAlignment="1">
      <alignment horizontal="center"/>
      <protection/>
    </xf>
    <xf numFmtId="41" fontId="61" fillId="0" borderId="25" xfId="1235" applyNumberFormat="1" applyFont="1" applyFill="1" applyBorder="1" applyAlignment="1">
      <alignment horizontal="center"/>
      <protection/>
    </xf>
    <xf numFmtId="171" fontId="87" fillId="0" borderId="25" xfId="1235" applyFont="1" applyFill="1" applyBorder="1" applyAlignment="1">
      <alignment horizontal="center"/>
      <protection/>
    </xf>
    <xf numFmtId="16" fontId="61" fillId="0" borderId="25" xfId="1235" applyNumberFormat="1" applyFont="1" applyFill="1" applyBorder="1" applyAlignment="1">
      <alignment horizontal="center"/>
      <protection/>
    </xf>
    <xf numFmtId="0" fontId="13" fillId="0" borderId="0" xfId="1235" applyNumberFormat="1" applyFont="1" applyFill="1" applyAlignment="1">
      <alignment horizontal="center"/>
      <protection/>
    </xf>
    <xf numFmtId="166" fontId="13" fillId="0" borderId="0" xfId="1100" applyNumberFormat="1" applyFont="1" applyFill="1" applyAlignment="1">
      <alignment/>
    </xf>
    <xf numFmtId="41" fontId="13" fillId="0" borderId="0" xfId="1100" applyNumberFormat="1" applyFont="1" applyFill="1" applyAlignment="1">
      <alignment/>
    </xf>
    <xf numFmtId="166" fontId="13" fillId="0" borderId="0" xfId="1100" applyNumberFormat="1" applyFont="1" applyFill="1" applyBorder="1" applyAlignment="1">
      <alignment/>
    </xf>
    <xf numFmtId="171" fontId="13" fillId="0" borderId="0" xfId="1235" applyFont="1" applyFill="1" applyAlignment="1">
      <alignment/>
      <protection/>
    </xf>
    <xf numFmtId="172" fontId="13" fillId="0" borderId="0" xfId="1136" applyNumberFormat="1" applyFont="1" applyFill="1" applyAlignment="1">
      <alignment/>
    </xf>
    <xf numFmtId="166" fontId="13" fillId="0" borderId="0" xfId="1100" applyNumberFormat="1" applyFont="1" applyFill="1" applyBorder="1" applyAlignment="1" quotePrefix="1">
      <alignment horizontal="center"/>
    </xf>
    <xf numFmtId="166" fontId="13" fillId="0" borderId="25" xfId="1100" applyNumberFormat="1" applyFont="1" applyFill="1" applyBorder="1" applyAlignment="1">
      <alignment/>
    </xf>
    <xf numFmtId="41" fontId="13" fillId="0" borderId="25" xfId="1100" applyNumberFormat="1" applyFont="1" applyFill="1" applyBorder="1" applyAlignment="1">
      <alignment/>
    </xf>
    <xf numFmtId="166" fontId="13" fillId="0" borderId="26" xfId="1100" applyNumberFormat="1" applyFont="1" applyFill="1" applyBorder="1" applyAlignment="1">
      <alignment/>
    </xf>
    <xf numFmtId="41" fontId="13" fillId="0" borderId="26" xfId="1100" applyNumberFormat="1" applyFont="1" applyFill="1" applyBorder="1" applyAlignment="1">
      <alignment/>
    </xf>
    <xf numFmtId="171" fontId="13" fillId="0" borderId="0" xfId="1235" applyFont="1" applyFill="1" applyAlignment="1" quotePrefix="1">
      <alignment horizontal="center"/>
      <protection/>
    </xf>
    <xf numFmtId="171" fontId="13" fillId="0" borderId="0" xfId="1235" applyFont="1" applyFill="1" applyBorder="1" applyAlignment="1">
      <alignment/>
      <protection/>
    </xf>
    <xf numFmtId="41" fontId="13" fillId="0" borderId="0" xfId="1100" applyNumberFormat="1" applyFont="1" applyFill="1" applyBorder="1" applyAlignment="1">
      <alignment/>
    </xf>
    <xf numFmtId="0" fontId="13" fillId="0" borderId="0" xfId="1235" applyNumberFormat="1" applyFont="1" applyFill="1" applyBorder="1" applyAlignment="1" applyProtection="1">
      <alignment/>
      <protection/>
    </xf>
    <xf numFmtId="0" fontId="13" fillId="0" borderId="0" xfId="1235" applyNumberFormat="1" applyFont="1" applyFill="1" applyBorder="1" applyAlignment="1" applyProtection="1">
      <alignment horizontal="left"/>
      <protection/>
    </xf>
    <xf numFmtId="0" fontId="13" fillId="0" borderId="0" xfId="1235" applyNumberFormat="1" applyFont="1" applyFill="1" applyBorder="1" applyAlignment="1" applyProtection="1" quotePrefix="1">
      <alignment horizontal="left"/>
      <protection/>
    </xf>
    <xf numFmtId="41" fontId="13" fillId="0" borderId="25" xfId="1235" applyNumberFormat="1" applyFont="1" applyFill="1" applyBorder="1" applyAlignment="1">
      <alignment/>
      <protection/>
    </xf>
    <xf numFmtId="41" fontId="13" fillId="0" borderId="26" xfId="1235" applyNumberFormat="1" applyFont="1" applyFill="1" applyBorder="1" applyAlignment="1">
      <alignment/>
      <protection/>
    </xf>
    <xf numFmtId="41" fontId="13" fillId="0" borderId="0" xfId="1235" applyNumberFormat="1" applyFont="1" applyFill="1" applyBorder="1" applyAlignment="1">
      <alignment/>
      <protection/>
    </xf>
    <xf numFmtId="41" fontId="13" fillId="0" borderId="0" xfId="1235" applyNumberFormat="1" applyFont="1" applyFill="1" applyAlignment="1">
      <alignment/>
      <protection/>
    </xf>
    <xf numFmtId="171" fontId="61" fillId="0" borderId="0" xfId="1235" applyFont="1" applyFill="1" applyBorder="1" applyAlignment="1">
      <alignment/>
      <protection/>
    </xf>
    <xf numFmtId="171" fontId="13" fillId="0" borderId="0" xfId="1235" applyFont="1" applyFill="1" applyBorder="1" applyAlignment="1" quotePrefix="1">
      <alignment horizontal="left"/>
      <protection/>
    </xf>
    <xf numFmtId="0" fontId="13" fillId="0" borderId="0" xfId="1235" applyNumberFormat="1" applyFont="1" applyFill="1" applyAlignment="1" applyProtection="1">
      <alignment horizontal="left"/>
      <protection/>
    </xf>
    <xf numFmtId="166" fontId="13" fillId="0" borderId="0" xfId="1235" applyNumberFormat="1" applyFont="1" applyFill="1" applyBorder="1" applyAlignment="1">
      <alignment/>
      <protection/>
    </xf>
    <xf numFmtId="171" fontId="13" fillId="0" borderId="6" xfId="1235" applyFont="1" applyFill="1" applyBorder="1" applyAlignment="1">
      <alignment/>
      <protection/>
    </xf>
    <xf numFmtId="41" fontId="13" fillId="0" borderId="6" xfId="1235" applyNumberFormat="1" applyFont="1" applyFill="1" applyBorder="1" applyAlignment="1">
      <alignment/>
      <protection/>
    </xf>
    <xf numFmtId="172" fontId="13" fillId="0" borderId="33" xfId="1136" applyNumberFormat="1" applyFont="1" applyFill="1" applyBorder="1" applyAlignment="1">
      <alignment/>
    </xf>
    <xf numFmtId="172" fontId="13" fillId="0" borderId="34" xfId="1136" applyNumberFormat="1" applyFont="1" applyFill="1" applyBorder="1" applyAlignment="1">
      <alignment/>
    </xf>
    <xf numFmtId="42" fontId="13" fillId="0" borderId="0" xfId="1235" applyNumberFormat="1" applyFont="1" applyFill="1" applyBorder="1" applyAlignment="1">
      <alignment/>
      <protection/>
    </xf>
    <xf numFmtId="166" fontId="13" fillId="0" borderId="0" xfId="1235" applyNumberFormat="1" applyFont="1" applyFill="1" applyAlignment="1">
      <alignment/>
      <protection/>
    </xf>
    <xf numFmtId="178" fontId="13" fillId="0" borderId="0" xfId="1312" applyNumberFormat="1" applyFont="1" applyFill="1" applyAlignment="1">
      <alignment/>
    </xf>
    <xf numFmtId="178" fontId="13" fillId="0" borderId="0" xfId="1100" applyNumberFormat="1" applyFont="1" applyFill="1" applyBorder="1" applyAlignment="1">
      <alignment/>
    </xf>
    <xf numFmtId="171" fontId="61" fillId="80" borderId="0" xfId="1235" applyFont="1" applyFill="1" applyAlignment="1">
      <alignment/>
      <protection/>
    </xf>
    <xf numFmtId="172" fontId="61" fillId="80" borderId="35" xfId="1136" applyNumberFormat="1" applyFont="1" applyFill="1" applyBorder="1" applyAlignment="1">
      <alignment/>
    </xf>
    <xf numFmtId="172" fontId="61" fillId="80" borderId="14" xfId="1136" applyNumberFormat="1" applyFont="1" applyFill="1" applyBorder="1" applyAlignment="1">
      <alignment/>
    </xf>
    <xf numFmtId="10" fontId="13" fillId="0" borderId="0" xfId="1312" applyNumberFormat="1" applyFont="1" applyFill="1" applyBorder="1" applyAlignment="1">
      <alignment/>
    </xf>
    <xf numFmtId="41" fontId="13" fillId="0" borderId="0" xfId="1312" applyNumberFormat="1" applyFont="1" applyFill="1" applyBorder="1" applyAlignment="1">
      <alignment/>
    </xf>
    <xf numFmtId="172" fontId="13" fillId="0" borderId="0" xfId="1136" applyNumberFormat="1" applyFont="1" applyFill="1" applyBorder="1" applyAlignment="1">
      <alignment/>
    </xf>
    <xf numFmtId="178" fontId="13" fillId="0" borderId="0" xfId="1312" applyNumberFormat="1" applyFont="1" applyFill="1" applyBorder="1" applyAlignment="1">
      <alignment/>
    </xf>
    <xf numFmtId="171" fontId="62" fillId="0" borderId="0" xfId="1235" applyFont="1" applyFill="1" applyAlignment="1">
      <alignment horizontal="left"/>
      <protection/>
    </xf>
    <xf numFmtId="0" fontId="63" fillId="0" borderId="0" xfId="0" applyFont="1" applyAlignment="1">
      <alignment/>
    </xf>
    <xf numFmtId="0" fontId="40" fillId="0" borderId="6" xfId="0" applyFont="1" applyBorder="1" applyAlignment="1">
      <alignment/>
    </xf>
    <xf numFmtId="42" fontId="40" fillId="0" borderId="6" xfId="0" applyNumberFormat="1" applyFont="1" applyBorder="1" applyAlignment="1">
      <alignment/>
    </xf>
    <xf numFmtId="0" fontId="64" fillId="0" borderId="0" xfId="0" applyFont="1" applyAlignment="1">
      <alignment/>
    </xf>
    <xf numFmtId="171" fontId="40" fillId="0" borderId="0" xfId="1409" applyNumberFormat="1" applyFont="1" applyFill="1" applyAlignment="1" applyProtection="1">
      <alignment/>
      <protection locked="0"/>
    </xf>
    <xf numFmtId="171" fontId="40" fillId="0" borderId="0" xfId="1409" applyNumberFormat="1" applyFont="1" applyFill="1" applyAlignment="1">
      <alignment/>
      <protection/>
    </xf>
    <xf numFmtId="0" fontId="40" fillId="0" borderId="0" xfId="0" applyFont="1" applyAlignment="1">
      <alignment horizontal="center"/>
    </xf>
    <xf numFmtId="0" fontId="2" fillId="0" borderId="0" xfId="0" applyFont="1" applyAlignment="1">
      <alignment/>
    </xf>
    <xf numFmtId="0" fontId="40" fillId="0" borderId="0" xfId="1243" applyFont="1" applyFill="1" applyAlignment="1">
      <alignment horizontal="right"/>
      <protection/>
    </xf>
    <xf numFmtId="0" fontId="40" fillId="0" borderId="0" xfId="0" applyFont="1" applyFill="1" applyAlignment="1">
      <alignment horizontal="right"/>
    </xf>
    <xf numFmtId="10" fontId="60" fillId="0" borderId="0" xfId="0" applyNumberFormat="1" applyFont="1" applyAlignment="1">
      <alignment/>
    </xf>
    <xf numFmtId="42" fontId="60" fillId="0" borderId="36" xfId="0" applyNumberFormat="1" applyFont="1" applyBorder="1" applyAlignment="1">
      <alignment/>
    </xf>
    <xf numFmtId="171" fontId="40" fillId="0" borderId="0" xfId="1409" applyNumberFormat="1" applyFont="1" applyFill="1" applyAlignment="1" applyProtection="1">
      <alignment horizontal="center"/>
      <protection locked="0"/>
    </xf>
    <xf numFmtId="171" fontId="40" fillId="0" borderId="0" xfId="1409" applyNumberFormat="1" applyFont="1" applyFill="1" applyAlignment="1">
      <alignment horizontal="center"/>
      <protection/>
    </xf>
    <xf numFmtId="0" fontId="63" fillId="0" borderId="0" xfId="0" applyFont="1" applyAlignment="1">
      <alignment horizontal="center"/>
    </xf>
    <xf numFmtId="0" fontId="61" fillId="0" borderId="0" xfId="1235" applyNumberFormat="1" applyFont="1" applyFill="1" applyAlignment="1" applyProtection="1">
      <alignment horizontal="center"/>
      <protection locked="0"/>
    </xf>
    <xf numFmtId="171" fontId="13" fillId="0" borderId="37" xfId="1235" applyFont="1" applyFill="1" applyBorder="1" applyAlignment="1">
      <alignment wrapText="1"/>
      <protection/>
    </xf>
    <xf numFmtId="171" fontId="14" fillId="0" borderId="38" xfId="1235" applyBorder="1" applyAlignment="1">
      <alignment wrapText="1"/>
      <protection/>
    </xf>
    <xf numFmtId="171" fontId="14" fillId="0" borderId="39" xfId="1235" applyBorder="1" applyAlignment="1">
      <alignment wrapText="1"/>
      <protection/>
    </xf>
    <xf numFmtId="171" fontId="13" fillId="0" borderId="40" xfId="1235" applyFont="1" applyFill="1" applyBorder="1" applyAlignment="1">
      <alignment wrapText="1"/>
      <protection/>
    </xf>
    <xf numFmtId="171" fontId="14" fillId="0" borderId="7" xfId="1235" applyBorder="1" applyAlignment="1">
      <alignment wrapText="1"/>
      <protection/>
    </xf>
    <xf numFmtId="171" fontId="14" fillId="0" borderId="41" xfId="1235" applyBorder="1" applyAlignment="1">
      <alignment wrapText="1"/>
      <protection/>
    </xf>
  </cellXfs>
  <cellStyles count="1416">
    <cellStyle name="Normal" xfId="0"/>
    <cellStyle name="_x0013_" xfId="15"/>
    <cellStyle name="_09GRC Gas Transport For Review" xfId="16"/>
    <cellStyle name="_09GRC Gas Transport For Review_Book4" xfId="17"/>
    <cellStyle name="_x0013__16.07E Wild Horse Wind Expansionwrkingfile" xfId="18"/>
    <cellStyle name="_x0013__16.07E Wild Horse Wind Expansionwrkingfile SF" xfId="19"/>
    <cellStyle name="_x0013__16.37E Wild Horse Expansion DeferralRevwrkingfile SF" xfId="20"/>
    <cellStyle name="_4.06E Pass Throughs" xfId="21"/>
    <cellStyle name="_4.06E Pass Throughs 2" xfId="22"/>
    <cellStyle name="_4.06E Pass Throughs_04 07E Wild Horse Wind Expansion (C) (2)" xfId="23"/>
    <cellStyle name="_4.06E Pass Throughs_04 07E Wild Horse Wind Expansion (C) (2)_Adj Bench DR 3 for Initial Briefs (Electric)" xfId="24"/>
    <cellStyle name="_4.06E Pass Throughs_04 07E Wild Horse Wind Expansion (C) (2)_Electric Rev Req Model (2009 GRC) " xfId="25"/>
    <cellStyle name="_4.06E Pass Throughs_04 07E Wild Horse Wind Expansion (C) (2)_Electric Rev Req Model (2009 GRC) Rebuttal" xfId="26"/>
    <cellStyle name="_4.06E Pass Throughs_04 07E Wild Horse Wind Expansion (C) (2)_Electric Rev Req Model (2009 GRC) Rebuttal REmoval of New  WH Solar AdjustMI" xfId="27"/>
    <cellStyle name="_4.06E Pass Throughs_04 07E Wild Horse Wind Expansion (C) (2)_Electric Rev Req Model (2009 GRC) Revised 01-18-2010" xfId="28"/>
    <cellStyle name="_4.06E Pass Throughs_04 07E Wild Horse Wind Expansion (C) (2)_Final Order Electric EXHIBIT A-1" xfId="29"/>
    <cellStyle name="_4.06E Pass Throughs_04 07E Wild Horse Wind Expansion (C) (2)_TENASKA REGULATORY ASSET" xfId="30"/>
    <cellStyle name="_4.06E Pass Throughs_16.37E Wild Horse Expansion DeferralRevwrkingfile SF" xfId="31"/>
    <cellStyle name="_4.06E Pass Throughs_3.01 Income Statement" xfId="32"/>
    <cellStyle name="_4.06E Pass Throughs_4 31 Regulatory Assets and Liabilities  7 06- Exhibit D" xfId="33"/>
    <cellStyle name="_4.06E Pass Throughs_4 32 Regulatory Assets and Liabilities  7 06- Exhibit D" xfId="34"/>
    <cellStyle name="_4.06E Pass Throughs_Book2" xfId="35"/>
    <cellStyle name="_4.06E Pass Throughs_Book2_Adj Bench DR 3 for Initial Briefs (Electric)" xfId="36"/>
    <cellStyle name="_4.06E Pass Throughs_Book2_Electric Rev Req Model (2009 GRC) Rebuttal" xfId="37"/>
    <cellStyle name="_4.06E Pass Throughs_Book2_Electric Rev Req Model (2009 GRC) Rebuttal REmoval of New  WH Solar AdjustMI" xfId="38"/>
    <cellStyle name="_4.06E Pass Throughs_Book2_Electric Rev Req Model (2009 GRC) Revised 01-18-2010" xfId="39"/>
    <cellStyle name="_4.06E Pass Throughs_Book2_Final Order Electric EXHIBIT A-1" xfId="40"/>
    <cellStyle name="_4.06E Pass Throughs_Book4" xfId="41"/>
    <cellStyle name="_4.06E Pass Throughs_Book9" xfId="42"/>
    <cellStyle name="_4.06E Pass Throughs_Power Costs - Comparison bx Rbtl-Staff-Jt-PC" xfId="43"/>
    <cellStyle name="_4.06E Pass Throughs_Power Costs - Comparison bx Rbtl-Staff-Jt-PC_Adj Bench DR 3 for Initial Briefs (Electric)" xfId="44"/>
    <cellStyle name="_4.06E Pass Throughs_Power Costs - Comparison bx Rbtl-Staff-Jt-PC_Electric Rev Req Model (2009 GRC) Rebuttal" xfId="45"/>
    <cellStyle name="_4.06E Pass Throughs_Power Costs - Comparison bx Rbtl-Staff-Jt-PC_Electric Rev Req Model (2009 GRC) Rebuttal REmoval of New  WH Solar AdjustMI" xfId="46"/>
    <cellStyle name="_4.06E Pass Throughs_Power Costs - Comparison bx Rbtl-Staff-Jt-PC_Electric Rev Req Model (2009 GRC) Revised 01-18-2010" xfId="47"/>
    <cellStyle name="_4.06E Pass Throughs_Power Costs - Comparison bx Rbtl-Staff-Jt-PC_Final Order Electric EXHIBIT A-1" xfId="48"/>
    <cellStyle name="_4.06E Pass Throughs_Rebuttal Power Costs" xfId="49"/>
    <cellStyle name="_4.06E Pass Throughs_Rebuttal Power Costs_Adj Bench DR 3 for Initial Briefs (Electric)" xfId="50"/>
    <cellStyle name="_4.06E Pass Throughs_Rebuttal Power Costs_Electric Rev Req Model (2009 GRC) Rebuttal" xfId="51"/>
    <cellStyle name="_4.06E Pass Throughs_Rebuttal Power Costs_Electric Rev Req Model (2009 GRC) Rebuttal REmoval of New  WH Solar AdjustMI" xfId="52"/>
    <cellStyle name="_4.06E Pass Throughs_Rebuttal Power Costs_Electric Rev Req Model (2009 GRC) Revised 01-18-2010" xfId="53"/>
    <cellStyle name="_4.06E Pass Throughs_Rebuttal Power Costs_Final Order Electric EXHIBIT A-1" xfId="54"/>
    <cellStyle name="_4.13E Montana Energy Tax" xfId="55"/>
    <cellStyle name="_4.13E Montana Energy Tax 2" xfId="56"/>
    <cellStyle name="_4.13E Montana Energy Tax_04 07E Wild Horse Wind Expansion (C) (2)" xfId="57"/>
    <cellStyle name="_4.13E Montana Energy Tax_04 07E Wild Horse Wind Expansion (C) (2)_Adj Bench DR 3 for Initial Briefs (Electric)" xfId="58"/>
    <cellStyle name="_4.13E Montana Energy Tax_04 07E Wild Horse Wind Expansion (C) (2)_Electric Rev Req Model (2009 GRC) " xfId="59"/>
    <cellStyle name="_4.13E Montana Energy Tax_04 07E Wild Horse Wind Expansion (C) (2)_Electric Rev Req Model (2009 GRC) Rebuttal" xfId="60"/>
    <cellStyle name="_4.13E Montana Energy Tax_04 07E Wild Horse Wind Expansion (C) (2)_Electric Rev Req Model (2009 GRC) Rebuttal REmoval of New  WH Solar AdjustMI" xfId="61"/>
    <cellStyle name="_4.13E Montana Energy Tax_04 07E Wild Horse Wind Expansion (C) (2)_Electric Rev Req Model (2009 GRC) Revised 01-18-2010" xfId="62"/>
    <cellStyle name="_4.13E Montana Energy Tax_04 07E Wild Horse Wind Expansion (C) (2)_Final Order Electric EXHIBIT A-1" xfId="63"/>
    <cellStyle name="_4.13E Montana Energy Tax_04 07E Wild Horse Wind Expansion (C) (2)_TENASKA REGULATORY ASSET" xfId="64"/>
    <cellStyle name="_4.13E Montana Energy Tax_16.37E Wild Horse Expansion DeferralRevwrkingfile SF" xfId="65"/>
    <cellStyle name="_4.13E Montana Energy Tax_3.01 Income Statement" xfId="66"/>
    <cellStyle name="_4.13E Montana Energy Tax_4 31 Regulatory Assets and Liabilities  7 06- Exhibit D" xfId="67"/>
    <cellStyle name="_4.13E Montana Energy Tax_4 32 Regulatory Assets and Liabilities  7 06- Exhibit D" xfId="68"/>
    <cellStyle name="_4.13E Montana Energy Tax_Book2" xfId="69"/>
    <cellStyle name="_4.13E Montana Energy Tax_Book2_Adj Bench DR 3 for Initial Briefs (Electric)" xfId="70"/>
    <cellStyle name="_4.13E Montana Energy Tax_Book2_Electric Rev Req Model (2009 GRC) Rebuttal" xfId="71"/>
    <cellStyle name="_4.13E Montana Energy Tax_Book2_Electric Rev Req Model (2009 GRC) Rebuttal REmoval of New  WH Solar AdjustMI" xfId="72"/>
    <cellStyle name="_4.13E Montana Energy Tax_Book2_Electric Rev Req Model (2009 GRC) Revised 01-18-2010" xfId="73"/>
    <cellStyle name="_4.13E Montana Energy Tax_Book2_Final Order Electric EXHIBIT A-1" xfId="74"/>
    <cellStyle name="_4.13E Montana Energy Tax_Book4" xfId="75"/>
    <cellStyle name="_4.13E Montana Energy Tax_Book9" xfId="76"/>
    <cellStyle name="_4.13E Montana Energy Tax_Power Costs - Comparison bx Rbtl-Staff-Jt-PC" xfId="77"/>
    <cellStyle name="_4.13E Montana Energy Tax_Power Costs - Comparison bx Rbtl-Staff-Jt-PC_Adj Bench DR 3 for Initial Briefs (Electric)" xfId="78"/>
    <cellStyle name="_4.13E Montana Energy Tax_Power Costs - Comparison bx Rbtl-Staff-Jt-PC_Electric Rev Req Model (2009 GRC) Rebuttal" xfId="79"/>
    <cellStyle name="_4.13E Montana Energy Tax_Power Costs - Comparison bx Rbtl-Staff-Jt-PC_Electric Rev Req Model (2009 GRC) Rebuttal REmoval of New  WH Solar AdjustMI" xfId="80"/>
    <cellStyle name="_4.13E Montana Energy Tax_Power Costs - Comparison bx Rbtl-Staff-Jt-PC_Electric Rev Req Model (2009 GRC) Revised 01-18-2010" xfId="81"/>
    <cellStyle name="_4.13E Montana Energy Tax_Power Costs - Comparison bx Rbtl-Staff-Jt-PC_Final Order Electric EXHIBIT A-1" xfId="82"/>
    <cellStyle name="_4.13E Montana Energy Tax_Rebuttal Power Costs" xfId="83"/>
    <cellStyle name="_4.13E Montana Energy Tax_Rebuttal Power Costs_Adj Bench DR 3 for Initial Briefs (Electric)" xfId="84"/>
    <cellStyle name="_4.13E Montana Energy Tax_Rebuttal Power Costs_Electric Rev Req Model (2009 GRC) Rebuttal" xfId="85"/>
    <cellStyle name="_4.13E Montana Energy Tax_Rebuttal Power Costs_Electric Rev Req Model (2009 GRC) Rebuttal REmoval of New  WH Solar AdjustMI" xfId="86"/>
    <cellStyle name="_4.13E Montana Energy Tax_Rebuttal Power Costs_Electric Rev Req Model (2009 GRC) Revised 01-18-2010" xfId="87"/>
    <cellStyle name="_4.13E Montana Energy Tax_Rebuttal Power Costs_Final Order Electric EXHIBIT A-1" xfId="88"/>
    <cellStyle name="_x0013__Adj Bench DR 3 for Initial Briefs (Electric)" xfId="89"/>
    <cellStyle name="_AURORA WIP" xfId="90"/>
    <cellStyle name="_Book1" xfId="91"/>
    <cellStyle name="_Book1 (2)" xfId="92"/>
    <cellStyle name="_Book1 (2) 2" xfId="93"/>
    <cellStyle name="_Book1 (2)_04 07E Wild Horse Wind Expansion (C) (2)" xfId="94"/>
    <cellStyle name="_Book1 (2)_04 07E Wild Horse Wind Expansion (C) (2)_Adj Bench DR 3 for Initial Briefs (Electric)" xfId="95"/>
    <cellStyle name="_Book1 (2)_04 07E Wild Horse Wind Expansion (C) (2)_Electric Rev Req Model (2009 GRC) " xfId="96"/>
    <cellStyle name="_Book1 (2)_04 07E Wild Horse Wind Expansion (C) (2)_Electric Rev Req Model (2009 GRC) Rebuttal" xfId="97"/>
    <cellStyle name="_Book1 (2)_04 07E Wild Horse Wind Expansion (C) (2)_Electric Rev Req Model (2009 GRC) Rebuttal REmoval of New  WH Solar AdjustMI" xfId="98"/>
    <cellStyle name="_Book1 (2)_04 07E Wild Horse Wind Expansion (C) (2)_Electric Rev Req Model (2009 GRC) Revised 01-18-2010" xfId="99"/>
    <cellStyle name="_Book1 (2)_04 07E Wild Horse Wind Expansion (C) (2)_Final Order Electric EXHIBIT A-1" xfId="100"/>
    <cellStyle name="_Book1 (2)_04 07E Wild Horse Wind Expansion (C) (2)_TENASKA REGULATORY ASSET" xfId="101"/>
    <cellStyle name="_Book1 (2)_16.37E Wild Horse Expansion DeferralRevwrkingfile SF" xfId="102"/>
    <cellStyle name="_Book1 (2)_3.01 Income Statement" xfId="103"/>
    <cellStyle name="_Book1 (2)_4 31 Regulatory Assets and Liabilities  7 06- Exhibit D" xfId="104"/>
    <cellStyle name="_Book1 (2)_4 32 Regulatory Assets and Liabilities  7 06- Exhibit D" xfId="105"/>
    <cellStyle name="_Book1 (2)_Book2" xfId="106"/>
    <cellStyle name="_Book1 (2)_Book2_Adj Bench DR 3 for Initial Briefs (Electric)" xfId="107"/>
    <cellStyle name="_Book1 (2)_Book2_Electric Rev Req Model (2009 GRC) Rebuttal" xfId="108"/>
    <cellStyle name="_Book1 (2)_Book2_Electric Rev Req Model (2009 GRC) Rebuttal REmoval of New  WH Solar AdjustMI" xfId="109"/>
    <cellStyle name="_Book1 (2)_Book2_Electric Rev Req Model (2009 GRC) Revised 01-18-2010" xfId="110"/>
    <cellStyle name="_Book1 (2)_Book2_Final Order Electric EXHIBIT A-1" xfId="111"/>
    <cellStyle name="_Book1 (2)_Book4" xfId="112"/>
    <cellStyle name="_Book1 (2)_Book9" xfId="113"/>
    <cellStyle name="_Book1 (2)_Power Costs - Comparison bx Rbtl-Staff-Jt-PC" xfId="114"/>
    <cellStyle name="_Book1 (2)_Power Costs - Comparison bx Rbtl-Staff-Jt-PC_Adj Bench DR 3 for Initial Briefs (Electric)" xfId="115"/>
    <cellStyle name="_Book1 (2)_Power Costs - Comparison bx Rbtl-Staff-Jt-PC_Electric Rev Req Model (2009 GRC) Rebuttal" xfId="116"/>
    <cellStyle name="_Book1 (2)_Power Costs - Comparison bx Rbtl-Staff-Jt-PC_Electric Rev Req Model (2009 GRC) Rebuttal REmoval of New  WH Solar AdjustMI" xfId="117"/>
    <cellStyle name="_Book1 (2)_Power Costs - Comparison bx Rbtl-Staff-Jt-PC_Electric Rev Req Model (2009 GRC) Revised 01-18-2010" xfId="118"/>
    <cellStyle name="_Book1 (2)_Power Costs - Comparison bx Rbtl-Staff-Jt-PC_Final Order Electric EXHIBIT A-1" xfId="119"/>
    <cellStyle name="_Book1 (2)_Rebuttal Power Costs" xfId="120"/>
    <cellStyle name="_Book1 (2)_Rebuttal Power Costs_Adj Bench DR 3 for Initial Briefs (Electric)" xfId="121"/>
    <cellStyle name="_Book1 (2)_Rebuttal Power Costs_Electric Rev Req Model (2009 GRC) Rebuttal" xfId="122"/>
    <cellStyle name="_Book1 (2)_Rebuttal Power Costs_Electric Rev Req Model (2009 GRC) Rebuttal REmoval of New  WH Solar AdjustMI" xfId="123"/>
    <cellStyle name="_Book1 (2)_Rebuttal Power Costs_Electric Rev Req Model (2009 GRC) Revised 01-18-2010" xfId="124"/>
    <cellStyle name="_Book1 (2)_Rebuttal Power Costs_Final Order Electric EXHIBIT A-1" xfId="125"/>
    <cellStyle name="_Book1 2" xfId="126"/>
    <cellStyle name="_Book1_(C) WHE Proforma with ITC cash grant 10 Yr Amort_for deferral_102809" xfId="127"/>
    <cellStyle name="_Book1_(C) WHE Proforma with ITC cash grant 10 Yr Amort_for deferral_102809_16.07E Wild Horse Wind Expansionwrkingfile" xfId="128"/>
    <cellStyle name="_Book1_(C) WHE Proforma with ITC cash grant 10 Yr Amort_for deferral_102809_16.07E Wild Horse Wind Expansionwrkingfile SF" xfId="129"/>
    <cellStyle name="_Book1_(C) WHE Proforma with ITC cash grant 10 Yr Amort_for deferral_102809_16.37E Wild Horse Expansion DeferralRevwrkingfile SF" xfId="130"/>
    <cellStyle name="_Book1_(C) WHE Proforma with ITC cash grant 10 Yr Amort_for rebuttal_120709" xfId="131"/>
    <cellStyle name="_Book1_04.07E Wild Horse Wind Expansion" xfId="132"/>
    <cellStyle name="_Book1_04.07E Wild Horse Wind Expansion_16.07E Wild Horse Wind Expansionwrkingfile" xfId="133"/>
    <cellStyle name="_Book1_04.07E Wild Horse Wind Expansion_16.07E Wild Horse Wind Expansionwrkingfile SF" xfId="134"/>
    <cellStyle name="_Book1_04.07E Wild Horse Wind Expansion_16.37E Wild Horse Expansion DeferralRevwrkingfile SF" xfId="135"/>
    <cellStyle name="_Book1_16.07E Wild Horse Wind Expansionwrkingfile" xfId="136"/>
    <cellStyle name="_Book1_16.07E Wild Horse Wind Expansionwrkingfile SF" xfId="137"/>
    <cellStyle name="_Book1_16.37E Wild Horse Expansion DeferralRevwrkingfile SF" xfId="138"/>
    <cellStyle name="_Book1_3.01 Income Statement" xfId="139"/>
    <cellStyle name="_Book1_4 31 Regulatory Assets and Liabilities  7 06- Exhibit D" xfId="140"/>
    <cellStyle name="_Book1_4 32 Regulatory Assets and Liabilities  7 06- Exhibit D" xfId="141"/>
    <cellStyle name="_Book1_Book2" xfId="142"/>
    <cellStyle name="_Book1_Book2_Adj Bench DR 3 for Initial Briefs (Electric)" xfId="143"/>
    <cellStyle name="_Book1_Book2_Electric Rev Req Model (2009 GRC) Rebuttal" xfId="144"/>
    <cellStyle name="_Book1_Book2_Electric Rev Req Model (2009 GRC) Rebuttal REmoval of New  WH Solar AdjustMI" xfId="145"/>
    <cellStyle name="_Book1_Book2_Electric Rev Req Model (2009 GRC) Revised 01-18-2010" xfId="146"/>
    <cellStyle name="_Book1_Book2_Final Order Electric EXHIBIT A-1" xfId="147"/>
    <cellStyle name="_Book1_Book4" xfId="148"/>
    <cellStyle name="_Book1_Book9" xfId="149"/>
    <cellStyle name="_Book1_Power Costs - Comparison bx Rbtl-Staff-Jt-PC" xfId="150"/>
    <cellStyle name="_Book1_Power Costs - Comparison bx Rbtl-Staff-Jt-PC_Adj Bench DR 3 for Initial Briefs (Electric)" xfId="151"/>
    <cellStyle name="_Book1_Power Costs - Comparison bx Rbtl-Staff-Jt-PC_Electric Rev Req Model (2009 GRC) Rebuttal" xfId="152"/>
    <cellStyle name="_Book1_Power Costs - Comparison bx Rbtl-Staff-Jt-PC_Electric Rev Req Model (2009 GRC) Rebuttal REmoval of New  WH Solar AdjustMI" xfId="153"/>
    <cellStyle name="_Book1_Power Costs - Comparison bx Rbtl-Staff-Jt-PC_Electric Rev Req Model (2009 GRC) Revised 01-18-2010" xfId="154"/>
    <cellStyle name="_Book1_Power Costs - Comparison bx Rbtl-Staff-Jt-PC_Final Order Electric EXHIBIT A-1" xfId="155"/>
    <cellStyle name="_Book1_Rebuttal Power Costs" xfId="156"/>
    <cellStyle name="_Book1_Rebuttal Power Costs_Adj Bench DR 3 for Initial Briefs (Electric)" xfId="157"/>
    <cellStyle name="_Book1_Rebuttal Power Costs_Electric Rev Req Model (2009 GRC) Rebuttal" xfId="158"/>
    <cellStyle name="_Book1_Rebuttal Power Costs_Electric Rev Req Model (2009 GRC) Rebuttal REmoval of New  WH Solar AdjustMI" xfId="159"/>
    <cellStyle name="_Book1_Rebuttal Power Costs_Electric Rev Req Model (2009 GRC) Revised 01-18-2010" xfId="160"/>
    <cellStyle name="_Book1_Rebuttal Power Costs_Final Order Electric EXHIBIT A-1" xfId="161"/>
    <cellStyle name="_Book2" xfId="162"/>
    <cellStyle name="_x0013__Book2" xfId="163"/>
    <cellStyle name="_Book2 2" xfId="164"/>
    <cellStyle name="_Book2_04 07E Wild Horse Wind Expansion (C) (2)" xfId="165"/>
    <cellStyle name="_Book2_04 07E Wild Horse Wind Expansion (C) (2)_Adj Bench DR 3 for Initial Briefs (Electric)" xfId="166"/>
    <cellStyle name="_Book2_04 07E Wild Horse Wind Expansion (C) (2)_Electric Rev Req Model (2009 GRC) " xfId="167"/>
    <cellStyle name="_Book2_04 07E Wild Horse Wind Expansion (C) (2)_Electric Rev Req Model (2009 GRC) Rebuttal" xfId="168"/>
    <cellStyle name="_Book2_04 07E Wild Horse Wind Expansion (C) (2)_Electric Rev Req Model (2009 GRC) Rebuttal REmoval of New  WH Solar AdjustMI" xfId="169"/>
    <cellStyle name="_Book2_04 07E Wild Horse Wind Expansion (C) (2)_Electric Rev Req Model (2009 GRC) Revised 01-18-2010" xfId="170"/>
    <cellStyle name="_Book2_04 07E Wild Horse Wind Expansion (C) (2)_Final Order Electric EXHIBIT A-1" xfId="171"/>
    <cellStyle name="_Book2_04 07E Wild Horse Wind Expansion (C) (2)_TENASKA REGULATORY ASSET" xfId="172"/>
    <cellStyle name="_Book2_16.37E Wild Horse Expansion DeferralRevwrkingfile SF" xfId="173"/>
    <cellStyle name="_Book2_3.01 Income Statement" xfId="174"/>
    <cellStyle name="_Book2_4 31 Regulatory Assets and Liabilities  7 06- Exhibit D" xfId="175"/>
    <cellStyle name="_Book2_4 32 Regulatory Assets and Liabilities  7 06- Exhibit D" xfId="176"/>
    <cellStyle name="_x0013__Book2_Adj Bench DR 3 for Initial Briefs (Electric)" xfId="177"/>
    <cellStyle name="_Book2_Book2" xfId="178"/>
    <cellStyle name="_Book2_Book2_Adj Bench DR 3 for Initial Briefs (Electric)" xfId="179"/>
    <cellStyle name="_Book2_Book2_Electric Rev Req Model (2009 GRC) Rebuttal" xfId="180"/>
    <cellStyle name="_Book2_Book2_Electric Rev Req Model (2009 GRC) Rebuttal REmoval of New  WH Solar AdjustMI" xfId="181"/>
    <cellStyle name="_Book2_Book2_Electric Rev Req Model (2009 GRC) Revised 01-18-2010" xfId="182"/>
    <cellStyle name="_Book2_Book2_Final Order Electric EXHIBIT A-1" xfId="183"/>
    <cellStyle name="_Book2_Book4" xfId="184"/>
    <cellStyle name="_Book2_Book9" xfId="185"/>
    <cellStyle name="_x0013__Book2_Electric Rev Req Model (2009 GRC) Rebuttal" xfId="186"/>
    <cellStyle name="_x0013__Book2_Electric Rev Req Model (2009 GRC) Rebuttal REmoval of New  WH Solar AdjustMI" xfId="187"/>
    <cellStyle name="_x0013__Book2_Electric Rev Req Model (2009 GRC) Revised 01-18-2010" xfId="188"/>
    <cellStyle name="_x0013__Book2_Final Order Electric EXHIBIT A-1" xfId="189"/>
    <cellStyle name="_Book2_Power Costs - Comparison bx Rbtl-Staff-Jt-PC" xfId="190"/>
    <cellStyle name="_Book2_Power Costs - Comparison bx Rbtl-Staff-Jt-PC_Adj Bench DR 3 for Initial Briefs (Electric)" xfId="191"/>
    <cellStyle name="_Book2_Power Costs - Comparison bx Rbtl-Staff-Jt-PC_Electric Rev Req Model (2009 GRC) Rebuttal" xfId="192"/>
    <cellStyle name="_Book2_Power Costs - Comparison bx Rbtl-Staff-Jt-PC_Electric Rev Req Model (2009 GRC) Rebuttal REmoval of New  WH Solar AdjustMI" xfId="193"/>
    <cellStyle name="_Book2_Power Costs - Comparison bx Rbtl-Staff-Jt-PC_Electric Rev Req Model (2009 GRC) Revised 01-18-2010" xfId="194"/>
    <cellStyle name="_Book2_Power Costs - Comparison bx Rbtl-Staff-Jt-PC_Final Order Electric EXHIBIT A-1" xfId="195"/>
    <cellStyle name="_Book2_Rebuttal Power Costs" xfId="196"/>
    <cellStyle name="_Book2_Rebuttal Power Costs_Adj Bench DR 3 for Initial Briefs (Electric)" xfId="197"/>
    <cellStyle name="_Book2_Rebuttal Power Costs_Electric Rev Req Model (2009 GRC) Rebuttal" xfId="198"/>
    <cellStyle name="_Book2_Rebuttal Power Costs_Electric Rev Req Model (2009 GRC) Rebuttal REmoval of New  WH Solar AdjustMI" xfId="199"/>
    <cellStyle name="_Book2_Rebuttal Power Costs_Electric Rev Req Model (2009 GRC) Revised 01-18-2010" xfId="200"/>
    <cellStyle name="_Book2_Rebuttal Power Costs_Final Order Electric EXHIBIT A-1" xfId="201"/>
    <cellStyle name="_Book3" xfId="202"/>
    <cellStyle name="_Book5" xfId="203"/>
    <cellStyle name="_Chelan Debt Forecast 12.19.05" xfId="204"/>
    <cellStyle name="_Chelan Debt Forecast 12.19.05 2" xfId="205"/>
    <cellStyle name="_Chelan Debt Forecast 12.19.05_(C) WHE Proforma with ITC cash grant 10 Yr Amort_for deferral_102809" xfId="206"/>
    <cellStyle name="_Chelan Debt Forecast 12.19.05_(C) WHE Proforma with ITC cash grant 10 Yr Amort_for deferral_102809_16.07E Wild Horse Wind Expansionwrkingfile" xfId="207"/>
    <cellStyle name="_Chelan Debt Forecast 12.19.05_(C) WHE Proforma with ITC cash grant 10 Yr Amort_for deferral_102809_16.07E Wild Horse Wind Expansionwrkingfile SF" xfId="208"/>
    <cellStyle name="_Chelan Debt Forecast 12.19.05_(C) WHE Proforma with ITC cash grant 10 Yr Amort_for deferral_102809_16.37E Wild Horse Expansion DeferralRevwrkingfile SF" xfId="209"/>
    <cellStyle name="_Chelan Debt Forecast 12.19.05_(C) WHE Proforma with ITC cash grant 10 Yr Amort_for rebuttal_120709" xfId="210"/>
    <cellStyle name="_Chelan Debt Forecast 12.19.05_04.07E Wild Horse Wind Expansion" xfId="211"/>
    <cellStyle name="_Chelan Debt Forecast 12.19.05_04.07E Wild Horse Wind Expansion_16.07E Wild Horse Wind Expansionwrkingfile" xfId="212"/>
    <cellStyle name="_Chelan Debt Forecast 12.19.05_04.07E Wild Horse Wind Expansion_16.07E Wild Horse Wind Expansionwrkingfile SF" xfId="213"/>
    <cellStyle name="_Chelan Debt Forecast 12.19.05_04.07E Wild Horse Wind Expansion_16.37E Wild Horse Expansion DeferralRevwrkingfile SF" xfId="214"/>
    <cellStyle name="_Chelan Debt Forecast 12.19.05_16.07E Wild Horse Wind Expansionwrkingfile" xfId="215"/>
    <cellStyle name="_Chelan Debt Forecast 12.19.05_16.07E Wild Horse Wind Expansionwrkingfile SF" xfId="216"/>
    <cellStyle name="_Chelan Debt Forecast 12.19.05_16.37E Wild Horse Expansion DeferralRevwrkingfile SF" xfId="217"/>
    <cellStyle name="_Chelan Debt Forecast 12.19.05_3.01 Income Statement" xfId="218"/>
    <cellStyle name="_Chelan Debt Forecast 12.19.05_4 31 Regulatory Assets and Liabilities  7 06- Exhibit D" xfId="219"/>
    <cellStyle name="_Chelan Debt Forecast 12.19.05_4 32 Regulatory Assets and Liabilities  7 06- Exhibit D" xfId="220"/>
    <cellStyle name="_Chelan Debt Forecast 12.19.05_Book2" xfId="221"/>
    <cellStyle name="_Chelan Debt Forecast 12.19.05_Book2_Adj Bench DR 3 for Initial Briefs (Electric)" xfId="222"/>
    <cellStyle name="_Chelan Debt Forecast 12.19.05_Book2_Electric Rev Req Model (2009 GRC) Rebuttal" xfId="223"/>
    <cellStyle name="_Chelan Debt Forecast 12.19.05_Book2_Electric Rev Req Model (2009 GRC) Rebuttal REmoval of New  WH Solar AdjustMI" xfId="224"/>
    <cellStyle name="_Chelan Debt Forecast 12.19.05_Book2_Electric Rev Req Model (2009 GRC) Revised 01-18-2010" xfId="225"/>
    <cellStyle name="_Chelan Debt Forecast 12.19.05_Book2_Final Order Electric EXHIBIT A-1" xfId="226"/>
    <cellStyle name="_Chelan Debt Forecast 12.19.05_Book4" xfId="227"/>
    <cellStyle name="_Chelan Debt Forecast 12.19.05_Book9" xfId="228"/>
    <cellStyle name="_Chelan Debt Forecast 12.19.05_Power Costs - Comparison bx Rbtl-Staff-Jt-PC" xfId="229"/>
    <cellStyle name="_Chelan Debt Forecast 12.19.05_Power Costs - Comparison bx Rbtl-Staff-Jt-PC_Adj Bench DR 3 for Initial Briefs (Electric)" xfId="230"/>
    <cellStyle name="_Chelan Debt Forecast 12.19.05_Power Costs - Comparison bx Rbtl-Staff-Jt-PC_Electric Rev Req Model (2009 GRC) Rebuttal" xfId="231"/>
    <cellStyle name="_Chelan Debt Forecast 12.19.05_Power Costs - Comparison bx Rbtl-Staff-Jt-PC_Electric Rev Req Model (2009 GRC) Rebuttal REmoval of New  WH Solar AdjustMI" xfId="232"/>
    <cellStyle name="_Chelan Debt Forecast 12.19.05_Power Costs - Comparison bx Rbtl-Staff-Jt-PC_Electric Rev Req Model (2009 GRC) Revised 01-18-2010" xfId="233"/>
    <cellStyle name="_Chelan Debt Forecast 12.19.05_Power Costs - Comparison bx Rbtl-Staff-Jt-PC_Final Order Electric EXHIBIT A-1" xfId="234"/>
    <cellStyle name="_Chelan Debt Forecast 12.19.05_Rebuttal Power Costs" xfId="235"/>
    <cellStyle name="_Chelan Debt Forecast 12.19.05_Rebuttal Power Costs_Adj Bench DR 3 for Initial Briefs (Electric)" xfId="236"/>
    <cellStyle name="_Chelan Debt Forecast 12.19.05_Rebuttal Power Costs_Electric Rev Req Model (2009 GRC) Rebuttal" xfId="237"/>
    <cellStyle name="_Chelan Debt Forecast 12.19.05_Rebuttal Power Costs_Electric Rev Req Model (2009 GRC) Rebuttal REmoval of New  WH Solar AdjustMI" xfId="238"/>
    <cellStyle name="_Chelan Debt Forecast 12.19.05_Rebuttal Power Costs_Electric Rev Req Model (2009 GRC) Revised 01-18-2010" xfId="239"/>
    <cellStyle name="_Chelan Debt Forecast 12.19.05_Rebuttal Power Costs_Final Order Electric EXHIBIT A-1" xfId="240"/>
    <cellStyle name="_Copy 11-9 Sumas Proforma - Current" xfId="241"/>
    <cellStyle name="_Costs not in AURORA 06GRC" xfId="242"/>
    <cellStyle name="_Costs not in AURORA 06GRC 2" xfId="243"/>
    <cellStyle name="_Costs not in AURORA 06GRC_04 07E Wild Horse Wind Expansion (C) (2)" xfId="244"/>
    <cellStyle name="_Costs not in AURORA 06GRC_04 07E Wild Horse Wind Expansion (C) (2)_Adj Bench DR 3 for Initial Briefs (Electric)" xfId="245"/>
    <cellStyle name="_Costs not in AURORA 06GRC_04 07E Wild Horse Wind Expansion (C) (2)_Electric Rev Req Model (2009 GRC) " xfId="246"/>
    <cellStyle name="_Costs not in AURORA 06GRC_04 07E Wild Horse Wind Expansion (C) (2)_Electric Rev Req Model (2009 GRC) Rebuttal" xfId="247"/>
    <cellStyle name="_Costs not in AURORA 06GRC_04 07E Wild Horse Wind Expansion (C) (2)_Electric Rev Req Model (2009 GRC) Rebuttal REmoval of New  WH Solar AdjustMI" xfId="248"/>
    <cellStyle name="_Costs not in AURORA 06GRC_04 07E Wild Horse Wind Expansion (C) (2)_Electric Rev Req Model (2009 GRC) Revised 01-18-2010" xfId="249"/>
    <cellStyle name="_Costs not in AURORA 06GRC_04 07E Wild Horse Wind Expansion (C) (2)_Final Order Electric EXHIBIT A-1" xfId="250"/>
    <cellStyle name="_Costs not in AURORA 06GRC_04 07E Wild Horse Wind Expansion (C) (2)_TENASKA REGULATORY ASSET" xfId="251"/>
    <cellStyle name="_Costs not in AURORA 06GRC_16.37E Wild Horse Expansion DeferralRevwrkingfile SF" xfId="252"/>
    <cellStyle name="_Costs not in AURORA 06GRC_3.01 Income Statement" xfId="253"/>
    <cellStyle name="_Costs not in AURORA 06GRC_4 31 Regulatory Assets and Liabilities  7 06- Exhibit D" xfId="254"/>
    <cellStyle name="_Costs not in AURORA 06GRC_4 32 Regulatory Assets and Liabilities  7 06- Exhibit D" xfId="255"/>
    <cellStyle name="_Costs not in AURORA 06GRC_Book2" xfId="256"/>
    <cellStyle name="_Costs not in AURORA 06GRC_Book2_Adj Bench DR 3 for Initial Briefs (Electric)" xfId="257"/>
    <cellStyle name="_Costs not in AURORA 06GRC_Book2_Electric Rev Req Model (2009 GRC) Rebuttal" xfId="258"/>
    <cellStyle name="_Costs not in AURORA 06GRC_Book2_Electric Rev Req Model (2009 GRC) Rebuttal REmoval of New  WH Solar AdjustMI" xfId="259"/>
    <cellStyle name="_Costs not in AURORA 06GRC_Book2_Electric Rev Req Model (2009 GRC) Revised 01-18-2010" xfId="260"/>
    <cellStyle name="_Costs not in AURORA 06GRC_Book2_Final Order Electric EXHIBIT A-1" xfId="261"/>
    <cellStyle name="_Costs not in AURORA 06GRC_Book4" xfId="262"/>
    <cellStyle name="_Costs not in AURORA 06GRC_Book9" xfId="263"/>
    <cellStyle name="_Costs not in AURORA 06GRC_Power Costs - Comparison bx Rbtl-Staff-Jt-PC" xfId="264"/>
    <cellStyle name="_Costs not in AURORA 06GRC_Power Costs - Comparison bx Rbtl-Staff-Jt-PC_Adj Bench DR 3 for Initial Briefs (Electric)" xfId="265"/>
    <cellStyle name="_Costs not in AURORA 06GRC_Power Costs - Comparison bx Rbtl-Staff-Jt-PC_Electric Rev Req Model (2009 GRC) Rebuttal" xfId="266"/>
    <cellStyle name="_Costs not in AURORA 06GRC_Power Costs - Comparison bx Rbtl-Staff-Jt-PC_Electric Rev Req Model (2009 GRC) Rebuttal REmoval of New  WH Solar AdjustMI" xfId="267"/>
    <cellStyle name="_Costs not in AURORA 06GRC_Power Costs - Comparison bx Rbtl-Staff-Jt-PC_Electric Rev Req Model (2009 GRC) Revised 01-18-2010" xfId="268"/>
    <cellStyle name="_Costs not in AURORA 06GRC_Power Costs - Comparison bx Rbtl-Staff-Jt-PC_Final Order Electric EXHIBIT A-1" xfId="269"/>
    <cellStyle name="_Costs not in AURORA 06GRC_Rebuttal Power Costs" xfId="270"/>
    <cellStyle name="_Costs not in AURORA 06GRC_Rebuttal Power Costs_Adj Bench DR 3 for Initial Briefs (Electric)" xfId="271"/>
    <cellStyle name="_Costs not in AURORA 06GRC_Rebuttal Power Costs_Electric Rev Req Model (2009 GRC) Rebuttal" xfId="272"/>
    <cellStyle name="_Costs not in AURORA 06GRC_Rebuttal Power Costs_Electric Rev Req Model (2009 GRC) Rebuttal REmoval of New  WH Solar AdjustMI" xfId="273"/>
    <cellStyle name="_Costs not in AURORA 06GRC_Rebuttal Power Costs_Electric Rev Req Model (2009 GRC) Revised 01-18-2010" xfId="274"/>
    <cellStyle name="_Costs not in AURORA 06GRC_Rebuttal Power Costs_Final Order Electric EXHIBIT A-1" xfId="275"/>
    <cellStyle name="_Costs not in AURORA 2006GRC 6.15.06" xfId="276"/>
    <cellStyle name="_Costs not in AURORA 2006GRC 6.15.06 2" xfId="277"/>
    <cellStyle name="_Costs not in AURORA 2006GRC 6.15.06_04 07E Wild Horse Wind Expansion (C) (2)" xfId="278"/>
    <cellStyle name="_Costs not in AURORA 2006GRC 6.15.06_04 07E Wild Horse Wind Expansion (C) (2)_Adj Bench DR 3 for Initial Briefs (Electric)" xfId="279"/>
    <cellStyle name="_Costs not in AURORA 2006GRC 6.15.06_04 07E Wild Horse Wind Expansion (C) (2)_Electric Rev Req Model (2009 GRC) " xfId="280"/>
    <cellStyle name="_Costs not in AURORA 2006GRC 6.15.06_04 07E Wild Horse Wind Expansion (C) (2)_Electric Rev Req Model (2009 GRC) Rebuttal" xfId="281"/>
    <cellStyle name="_Costs not in AURORA 2006GRC 6.15.06_04 07E Wild Horse Wind Expansion (C) (2)_Electric Rev Req Model (2009 GRC) Rebuttal REmoval of New  WH Solar AdjustMI" xfId="282"/>
    <cellStyle name="_Costs not in AURORA 2006GRC 6.15.06_04 07E Wild Horse Wind Expansion (C) (2)_Electric Rev Req Model (2009 GRC) Revised 01-18-2010" xfId="283"/>
    <cellStyle name="_Costs not in AURORA 2006GRC 6.15.06_04 07E Wild Horse Wind Expansion (C) (2)_Final Order Electric EXHIBIT A-1" xfId="284"/>
    <cellStyle name="_Costs not in AURORA 2006GRC 6.15.06_04 07E Wild Horse Wind Expansion (C) (2)_TENASKA REGULATORY ASSET" xfId="285"/>
    <cellStyle name="_Costs not in AURORA 2006GRC 6.15.06_16.37E Wild Horse Expansion DeferralRevwrkingfile SF" xfId="286"/>
    <cellStyle name="_Costs not in AURORA 2006GRC 6.15.06_3.01 Income Statement" xfId="287"/>
    <cellStyle name="_Costs not in AURORA 2006GRC 6.15.06_4 31 Regulatory Assets and Liabilities  7 06- Exhibit D" xfId="288"/>
    <cellStyle name="_Costs not in AURORA 2006GRC 6.15.06_4 32 Regulatory Assets and Liabilities  7 06- Exhibit D" xfId="289"/>
    <cellStyle name="_Costs not in AURORA 2006GRC 6.15.06_Book2" xfId="290"/>
    <cellStyle name="_Costs not in AURORA 2006GRC 6.15.06_Book2_Adj Bench DR 3 for Initial Briefs (Electric)" xfId="291"/>
    <cellStyle name="_Costs not in AURORA 2006GRC 6.15.06_Book2_Electric Rev Req Model (2009 GRC) Rebuttal" xfId="292"/>
    <cellStyle name="_Costs not in AURORA 2006GRC 6.15.06_Book2_Electric Rev Req Model (2009 GRC) Rebuttal REmoval of New  WH Solar AdjustMI" xfId="293"/>
    <cellStyle name="_Costs not in AURORA 2006GRC 6.15.06_Book2_Electric Rev Req Model (2009 GRC) Revised 01-18-2010" xfId="294"/>
    <cellStyle name="_Costs not in AURORA 2006GRC 6.15.06_Book2_Final Order Electric EXHIBIT A-1" xfId="295"/>
    <cellStyle name="_Costs not in AURORA 2006GRC 6.15.06_Book4" xfId="296"/>
    <cellStyle name="_Costs not in AURORA 2006GRC 6.15.06_Book9" xfId="297"/>
    <cellStyle name="_Costs not in AURORA 2006GRC 6.15.06_Power Costs - Comparison bx Rbtl-Staff-Jt-PC" xfId="298"/>
    <cellStyle name="_Costs not in AURORA 2006GRC 6.15.06_Power Costs - Comparison bx Rbtl-Staff-Jt-PC_Adj Bench DR 3 for Initial Briefs (Electric)" xfId="299"/>
    <cellStyle name="_Costs not in AURORA 2006GRC 6.15.06_Power Costs - Comparison bx Rbtl-Staff-Jt-PC_Electric Rev Req Model (2009 GRC) Rebuttal" xfId="300"/>
    <cellStyle name="_Costs not in AURORA 2006GRC 6.15.06_Power Costs - Comparison bx Rbtl-Staff-Jt-PC_Electric Rev Req Model (2009 GRC) Rebuttal REmoval of New  WH Solar AdjustMI" xfId="301"/>
    <cellStyle name="_Costs not in AURORA 2006GRC 6.15.06_Power Costs - Comparison bx Rbtl-Staff-Jt-PC_Electric Rev Req Model (2009 GRC) Revised 01-18-2010" xfId="302"/>
    <cellStyle name="_Costs not in AURORA 2006GRC 6.15.06_Power Costs - Comparison bx Rbtl-Staff-Jt-PC_Final Order Electric EXHIBIT A-1" xfId="303"/>
    <cellStyle name="_Costs not in AURORA 2006GRC 6.15.06_Rebuttal Power Costs" xfId="304"/>
    <cellStyle name="_Costs not in AURORA 2006GRC 6.15.06_Rebuttal Power Costs_Adj Bench DR 3 for Initial Briefs (Electric)" xfId="305"/>
    <cellStyle name="_Costs not in AURORA 2006GRC 6.15.06_Rebuttal Power Costs_Electric Rev Req Model (2009 GRC) Rebuttal" xfId="306"/>
    <cellStyle name="_Costs not in AURORA 2006GRC 6.15.06_Rebuttal Power Costs_Electric Rev Req Model (2009 GRC) Rebuttal REmoval of New  WH Solar AdjustMI" xfId="307"/>
    <cellStyle name="_Costs not in AURORA 2006GRC 6.15.06_Rebuttal Power Costs_Electric Rev Req Model (2009 GRC) Revised 01-18-2010" xfId="308"/>
    <cellStyle name="_Costs not in AURORA 2006GRC 6.15.06_Rebuttal Power Costs_Final Order Electric EXHIBIT A-1" xfId="309"/>
    <cellStyle name="_Costs not in AURORA 2006GRC w gas price updated" xfId="310"/>
    <cellStyle name="_Costs not in AURORA 2006GRC w gas price updated_Adj Bench DR 3 for Initial Briefs (Electric)" xfId="311"/>
    <cellStyle name="_Costs not in AURORA 2006GRC w gas price updated_Book2" xfId="312"/>
    <cellStyle name="_Costs not in AURORA 2006GRC w gas price updated_Book2_Adj Bench DR 3 for Initial Briefs (Electric)" xfId="313"/>
    <cellStyle name="_Costs not in AURORA 2006GRC w gas price updated_Book2_Electric Rev Req Model (2009 GRC) Rebuttal" xfId="314"/>
    <cellStyle name="_Costs not in AURORA 2006GRC w gas price updated_Book2_Electric Rev Req Model (2009 GRC) Rebuttal REmoval of New  WH Solar AdjustMI" xfId="315"/>
    <cellStyle name="_Costs not in AURORA 2006GRC w gas price updated_Book2_Electric Rev Req Model (2009 GRC) Revised 01-18-2010" xfId="316"/>
    <cellStyle name="_Costs not in AURORA 2006GRC w gas price updated_Book2_Final Order Electric EXHIBIT A-1" xfId="317"/>
    <cellStyle name="_Costs not in AURORA 2006GRC w gas price updated_Electric Rev Req Model (2009 GRC) " xfId="318"/>
    <cellStyle name="_Costs not in AURORA 2006GRC w gas price updated_Electric Rev Req Model (2009 GRC) Rebuttal" xfId="319"/>
    <cellStyle name="_Costs not in AURORA 2006GRC w gas price updated_Electric Rev Req Model (2009 GRC) Rebuttal REmoval of New  WH Solar AdjustMI" xfId="320"/>
    <cellStyle name="_Costs not in AURORA 2006GRC w gas price updated_Electric Rev Req Model (2009 GRC) Revised 01-18-2010" xfId="321"/>
    <cellStyle name="_Costs not in AURORA 2006GRC w gas price updated_Final Order Electric EXHIBIT A-1" xfId="322"/>
    <cellStyle name="_Costs not in AURORA 2006GRC w gas price updated_Rebuttal Power Costs" xfId="323"/>
    <cellStyle name="_Costs not in AURORA 2006GRC w gas price updated_Rebuttal Power Costs_Adj Bench DR 3 for Initial Briefs (Electric)" xfId="324"/>
    <cellStyle name="_Costs not in AURORA 2006GRC w gas price updated_Rebuttal Power Costs_Electric Rev Req Model (2009 GRC) Rebuttal" xfId="325"/>
    <cellStyle name="_Costs not in AURORA 2006GRC w gas price updated_Rebuttal Power Costs_Electric Rev Req Model (2009 GRC) Rebuttal REmoval of New  WH Solar AdjustMI" xfId="326"/>
    <cellStyle name="_Costs not in AURORA 2006GRC w gas price updated_Rebuttal Power Costs_Electric Rev Req Model (2009 GRC) Revised 01-18-2010" xfId="327"/>
    <cellStyle name="_Costs not in AURORA 2006GRC w gas price updated_Rebuttal Power Costs_Final Order Electric EXHIBIT A-1" xfId="328"/>
    <cellStyle name="_Costs not in AURORA 2006GRC w gas price updated_TENASKA REGULATORY ASSET" xfId="329"/>
    <cellStyle name="_Costs not in AURORA 2007 Rate Case" xfId="330"/>
    <cellStyle name="_Costs not in AURORA 2007 Rate Case 2" xfId="331"/>
    <cellStyle name="_Costs not in AURORA 2007 Rate Case_(C) WHE Proforma with ITC cash grant 10 Yr Amort_for deferral_102809" xfId="332"/>
    <cellStyle name="_Costs not in AURORA 2007 Rate Case_(C) WHE Proforma with ITC cash grant 10 Yr Amort_for deferral_102809_16.07E Wild Horse Wind Expansionwrkingfile" xfId="333"/>
    <cellStyle name="_Costs not in AURORA 2007 Rate Case_(C) WHE Proforma with ITC cash grant 10 Yr Amort_for deferral_102809_16.07E Wild Horse Wind Expansionwrkingfile SF" xfId="334"/>
    <cellStyle name="_Costs not in AURORA 2007 Rate Case_(C) WHE Proforma with ITC cash grant 10 Yr Amort_for deferral_102809_16.37E Wild Horse Expansion DeferralRevwrkingfile SF" xfId="335"/>
    <cellStyle name="_Costs not in AURORA 2007 Rate Case_(C) WHE Proforma with ITC cash grant 10 Yr Amort_for rebuttal_120709" xfId="336"/>
    <cellStyle name="_Costs not in AURORA 2007 Rate Case_04.07E Wild Horse Wind Expansion" xfId="337"/>
    <cellStyle name="_Costs not in AURORA 2007 Rate Case_04.07E Wild Horse Wind Expansion_16.07E Wild Horse Wind Expansionwrkingfile" xfId="338"/>
    <cellStyle name="_Costs not in AURORA 2007 Rate Case_04.07E Wild Horse Wind Expansion_16.07E Wild Horse Wind Expansionwrkingfile SF" xfId="339"/>
    <cellStyle name="_Costs not in AURORA 2007 Rate Case_04.07E Wild Horse Wind Expansion_16.37E Wild Horse Expansion DeferralRevwrkingfile SF" xfId="340"/>
    <cellStyle name="_Costs not in AURORA 2007 Rate Case_16.07E Wild Horse Wind Expansionwrkingfile" xfId="341"/>
    <cellStyle name="_Costs not in AURORA 2007 Rate Case_16.07E Wild Horse Wind Expansionwrkingfile SF" xfId="342"/>
    <cellStyle name="_Costs not in AURORA 2007 Rate Case_16.37E Wild Horse Expansion DeferralRevwrkingfile SF" xfId="343"/>
    <cellStyle name="_Costs not in AURORA 2007 Rate Case_3.01 Income Statement" xfId="344"/>
    <cellStyle name="_Costs not in AURORA 2007 Rate Case_4 31 Regulatory Assets and Liabilities  7 06- Exhibit D" xfId="345"/>
    <cellStyle name="_Costs not in AURORA 2007 Rate Case_4 32 Regulatory Assets and Liabilities  7 06- Exhibit D" xfId="346"/>
    <cellStyle name="_Costs not in AURORA 2007 Rate Case_Book2" xfId="347"/>
    <cellStyle name="_Costs not in AURORA 2007 Rate Case_Book2_Adj Bench DR 3 for Initial Briefs (Electric)" xfId="348"/>
    <cellStyle name="_Costs not in AURORA 2007 Rate Case_Book2_Electric Rev Req Model (2009 GRC) Rebuttal" xfId="349"/>
    <cellStyle name="_Costs not in AURORA 2007 Rate Case_Book2_Electric Rev Req Model (2009 GRC) Rebuttal REmoval of New  WH Solar AdjustMI" xfId="350"/>
    <cellStyle name="_Costs not in AURORA 2007 Rate Case_Book2_Electric Rev Req Model (2009 GRC) Revised 01-18-2010" xfId="351"/>
    <cellStyle name="_Costs not in AURORA 2007 Rate Case_Book2_Final Order Electric EXHIBIT A-1" xfId="352"/>
    <cellStyle name="_Costs not in AURORA 2007 Rate Case_Book4" xfId="353"/>
    <cellStyle name="_Costs not in AURORA 2007 Rate Case_Book9" xfId="354"/>
    <cellStyle name="_Costs not in AURORA 2007 Rate Case_Power Costs - Comparison bx Rbtl-Staff-Jt-PC" xfId="355"/>
    <cellStyle name="_Costs not in AURORA 2007 Rate Case_Power Costs - Comparison bx Rbtl-Staff-Jt-PC_Adj Bench DR 3 for Initial Briefs (Electric)" xfId="356"/>
    <cellStyle name="_Costs not in AURORA 2007 Rate Case_Power Costs - Comparison bx Rbtl-Staff-Jt-PC_Electric Rev Req Model (2009 GRC) Rebuttal" xfId="357"/>
    <cellStyle name="_Costs not in AURORA 2007 Rate Case_Power Costs - Comparison bx Rbtl-Staff-Jt-PC_Electric Rev Req Model (2009 GRC) Rebuttal REmoval of New  WH Solar AdjustMI" xfId="358"/>
    <cellStyle name="_Costs not in AURORA 2007 Rate Case_Power Costs - Comparison bx Rbtl-Staff-Jt-PC_Electric Rev Req Model (2009 GRC) Revised 01-18-2010" xfId="359"/>
    <cellStyle name="_Costs not in AURORA 2007 Rate Case_Power Costs - Comparison bx Rbtl-Staff-Jt-PC_Final Order Electric EXHIBIT A-1" xfId="360"/>
    <cellStyle name="_Costs not in AURORA 2007 Rate Case_Rebuttal Power Costs" xfId="361"/>
    <cellStyle name="_Costs not in AURORA 2007 Rate Case_Rebuttal Power Costs_Adj Bench DR 3 for Initial Briefs (Electric)" xfId="362"/>
    <cellStyle name="_Costs not in AURORA 2007 Rate Case_Rebuttal Power Costs_Electric Rev Req Model (2009 GRC) Rebuttal" xfId="363"/>
    <cellStyle name="_Costs not in AURORA 2007 Rate Case_Rebuttal Power Costs_Electric Rev Req Model (2009 GRC) Rebuttal REmoval of New  WH Solar AdjustMI" xfId="364"/>
    <cellStyle name="_Costs not in AURORA 2007 Rate Case_Rebuttal Power Costs_Electric Rev Req Model (2009 GRC) Revised 01-18-2010" xfId="365"/>
    <cellStyle name="_Costs not in AURORA 2007 Rate Case_Rebuttal Power Costs_Final Order Electric EXHIBIT A-1" xfId="366"/>
    <cellStyle name="_Costs not in KWI3000 '06Budget" xfId="367"/>
    <cellStyle name="_Costs not in KWI3000 '06Budget 2" xfId="368"/>
    <cellStyle name="_Costs not in KWI3000 '06Budget_(C) WHE Proforma with ITC cash grant 10 Yr Amort_for deferral_102809" xfId="369"/>
    <cellStyle name="_Costs not in KWI3000 '06Budget_(C) WHE Proforma with ITC cash grant 10 Yr Amort_for deferral_102809_16.07E Wild Horse Wind Expansionwrkingfile" xfId="370"/>
    <cellStyle name="_Costs not in KWI3000 '06Budget_(C) WHE Proforma with ITC cash grant 10 Yr Amort_for deferral_102809_16.07E Wild Horse Wind Expansionwrkingfile SF" xfId="371"/>
    <cellStyle name="_Costs not in KWI3000 '06Budget_(C) WHE Proforma with ITC cash grant 10 Yr Amort_for deferral_102809_16.37E Wild Horse Expansion DeferralRevwrkingfile SF" xfId="372"/>
    <cellStyle name="_Costs not in KWI3000 '06Budget_(C) WHE Proforma with ITC cash grant 10 Yr Amort_for rebuttal_120709" xfId="373"/>
    <cellStyle name="_Costs not in KWI3000 '06Budget_04.07E Wild Horse Wind Expansion" xfId="374"/>
    <cellStyle name="_Costs not in KWI3000 '06Budget_04.07E Wild Horse Wind Expansion_16.07E Wild Horse Wind Expansionwrkingfile" xfId="375"/>
    <cellStyle name="_Costs not in KWI3000 '06Budget_04.07E Wild Horse Wind Expansion_16.07E Wild Horse Wind Expansionwrkingfile SF" xfId="376"/>
    <cellStyle name="_Costs not in KWI3000 '06Budget_04.07E Wild Horse Wind Expansion_16.37E Wild Horse Expansion DeferralRevwrkingfile SF" xfId="377"/>
    <cellStyle name="_Costs not in KWI3000 '06Budget_16.07E Wild Horse Wind Expansionwrkingfile" xfId="378"/>
    <cellStyle name="_Costs not in KWI3000 '06Budget_16.07E Wild Horse Wind Expansionwrkingfile SF" xfId="379"/>
    <cellStyle name="_Costs not in KWI3000 '06Budget_16.37E Wild Horse Expansion DeferralRevwrkingfile SF" xfId="380"/>
    <cellStyle name="_Costs not in KWI3000 '06Budget_3.01 Income Statement" xfId="381"/>
    <cellStyle name="_Costs not in KWI3000 '06Budget_4 31 Regulatory Assets and Liabilities  7 06- Exhibit D" xfId="382"/>
    <cellStyle name="_Costs not in KWI3000 '06Budget_4 32 Regulatory Assets and Liabilities  7 06- Exhibit D" xfId="383"/>
    <cellStyle name="_Costs not in KWI3000 '06Budget_Book2" xfId="384"/>
    <cellStyle name="_Costs not in KWI3000 '06Budget_Book2_Adj Bench DR 3 for Initial Briefs (Electric)" xfId="385"/>
    <cellStyle name="_Costs not in KWI3000 '06Budget_Book2_Electric Rev Req Model (2009 GRC) Rebuttal" xfId="386"/>
    <cellStyle name="_Costs not in KWI3000 '06Budget_Book2_Electric Rev Req Model (2009 GRC) Rebuttal REmoval of New  WH Solar AdjustMI" xfId="387"/>
    <cellStyle name="_Costs not in KWI3000 '06Budget_Book2_Electric Rev Req Model (2009 GRC) Revised 01-18-2010" xfId="388"/>
    <cellStyle name="_Costs not in KWI3000 '06Budget_Book2_Final Order Electric EXHIBIT A-1" xfId="389"/>
    <cellStyle name="_Costs not in KWI3000 '06Budget_Book4" xfId="390"/>
    <cellStyle name="_Costs not in KWI3000 '06Budget_Book9" xfId="391"/>
    <cellStyle name="_Costs not in KWI3000 '06Budget_Power Costs - Comparison bx Rbtl-Staff-Jt-PC" xfId="392"/>
    <cellStyle name="_Costs not in KWI3000 '06Budget_Power Costs - Comparison bx Rbtl-Staff-Jt-PC_Adj Bench DR 3 for Initial Briefs (Electric)" xfId="393"/>
    <cellStyle name="_Costs not in KWI3000 '06Budget_Power Costs - Comparison bx Rbtl-Staff-Jt-PC_Electric Rev Req Model (2009 GRC) Rebuttal" xfId="394"/>
    <cellStyle name="_Costs not in KWI3000 '06Budget_Power Costs - Comparison bx Rbtl-Staff-Jt-PC_Electric Rev Req Model (2009 GRC) Rebuttal REmoval of New  WH Solar AdjustMI" xfId="395"/>
    <cellStyle name="_Costs not in KWI3000 '06Budget_Power Costs - Comparison bx Rbtl-Staff-Jt-PC_Electric Rev Req Model (2009 GRC) Revised 01-18-2010" xfId="396"/>
    <cellStyle name="_Costs not in KWI3000 '06Budget_Power Costs - Comparison bx Rbtl-Staff-Jt-PC_Final Order Electric EXHIBIT A-1" xfId="397"/>
    <cellStyle name="_Costs not in KWI3000 '06Budget_Rebuttal Power Costs" xfId="398"/>
    <cellStyle name="_Costs not in KWI3000 '06Budget_Rebuttal Power Costs_Adj Bench DR 3 for Initial Briefs (Electric)" xfId="399"/>
    <cellStyle name="_Costs not in KWI3000 '06Budget_Rebuttal Power Costs_Electric Rev Req Model (2009 GRC) Rebuttal" xfId="400"/>
    <cellStyle name="_Costs not in KWI3000 '06Budget_Rebuttal Power Costs_Electric Rev Req Model (2009 GRC) Rebuttal REmoval of New  WH Solar AdjustMI" xfId="401"/>
    <cellStyle name="_Costs not in KWI3000 '06Budget_Rebuttal Power Costs_Electric Rev Req Model (2009 GRC) Revised 01-18-2010" xfId="402"/>
    <cellStyle name="_Costs not in KWI3000 '06Budget_Rebuttal Power Costs_Final Order Electric EXHIBIT A-1" xfId="403"/>
    <cellStyle name="_DEM-WP (C) Power Cost 2006GRC Order" xfId="404"/>
    <cellStyle name="_DEM-WP (C) Power Cost 2006GRC Order 2" xfId="405"/>
    <cellStyle name="_DEM-WP (C) Power Cost 2006GRC Order_04 07E Wild Horse Wind Expansion (C) (2)" xfId="406"/>
    <cellStyle name="_DEM-WP (C) Power Cost 2006GRC Order_04 07E Wild Horse Wind Expansion (C) (2)_Adj Bench DR 3 for Initial Briefs (Electric)" xfId="407"/>
    <cellStyle name="_DEM-WP (C) Power Cost 2006GRC Order_04 07E Wild Horse Wind Expansion (C) (2)_Electric Rev Req Model (2009 GRC) " xfId="408"/>
    <cellStyle name="_DEM-WP (C) Power Cost 2006GRC Order_04 07E Wild Horse Wind Expansion (C) (2)_Electric Rev Req Model (2009 GRC) Rebuttal" xfId="409"/>
    <cellStyle name="_DEM-WP (C) Power Cost 2006GRC Order_04 07E Wild Horse Wind Expansion (C) (2)_Electric Rev Req Model (2009 GRC) Rebuttal REmoval of New  WH Solar AdjustMI" xfId="410"/>
    <cellStyle name="_DEM-WP (C) Power Cost 2006GRC Order_04 07E Wild Horse Wind Expansion (C) (2)_Electric Rev Req Model (2009 GRC) Revised 01-18-2010" xfId="411"/>
    <cellStyle name="_DEM-WP (C) Power Cost 2006GRC Order_04 07E Wild Horse Wind Expansion (C) (2)_Final Order Electric EXHIBIT A-1" xfId="412"/>
    <cellStyle name="_DEM-WP (C) Power Cost 2006GRC Order_04 07E Wild Horse Wind Expansion (C) (2)_TENASKA REGULATORY ASSET" xfId="413"/>
    <cellStyle name="_DEM-WP (C) Power Cost 2006GRC Order_16.37E Wild Horse Expansion DeferralRevwrkingfile SF" xfId="414"/>
    <cellStyle name="_DEM-WP (C) Power Cost 2006GRC Order_3.01 Income Statement" xfId="415"/>
    <cellStyle name="_DEM-WP (C) Power Cost 2006GRC Order_4 31 Regulatory Assets and Liabilities  7 06- Exhibit D" xfId="416"/>
    <cellStyle name="_DEM-WP (C) Power Cost 2006GRC Order_4 32 Regulatory Assets and Liabilities  7 06- Exhibit D" xfId="417"/>
    <cellStyle name="_DEM-WP (C) Power Cost 2006GRC Order_Book2" xfId="418"/>
    <cellStyle name="_DEM-WP (C) Power Cost 2006GRC Order_Book2_Adj Bench DR 3 for Initial Briefs (Electric)" xfId="419"/>
    <cellStyle name="_DEM-WP (C) Power Cost 2006GRC Order_Book2_Electric Rev Req Model (2009 GRC) Rebuttal" xfId="420"/>
    <cellStyle name="_DEM-WP (C) Power Cost 2006GRC Order_Book2_Electric Rev Req Model (2009 GRC) Rebuttal REmoval of New  WH Solar AdjustMI" xfId="421"/>
    <cellStyle name="_DEM-WP (C) Power Cost 2006GRC Order_Book2_Electric Rev Req Model (2009 GRC) Revised 01-18-2010" xfId="422"/>
    <cellStyle name="_DEM-WP (C) Power Cost 2006GRC Order_Book2_Final Order Electric EXHIBIT A-1" xfId="423"/>
    <cellStyle name="_DEM-WP (C) Power Cost 2006GRC Order_Book4" xfId="424"/>
    <cellStyle name="_DEM-WP (C) Power Cost 2006GRC Order_Book9" xfId="425"/>
    <cellStyle name="_DEM-WP (C) Power Cost 2006GRC Order_Power Costs - Comparison bx Rbtl-Staff-Jt-PC" xfId="426"/>
    <cellStyle name="_DEM-WP (C) Power Cost 2006GRC Order_Power Costs - Comparison bx Rbtl-Staff-Jt-PC_Adj Bench DR 3 for Initial Briefs (Electric)" xfId="427"/>
    <cellStyle name="_DEM-WP (C) Power Cost 2006GRC Order_Power Costs - Comparison bx Rbtl-Staff-Jt-PC_Electric Rev Req Model (2009 GRC) Rebuttal" xfId="428"/>
    <cellStyle name="_DEM-WP (C) Power Cost 2006GRC Order_Power Costs - Comparison bx Rbtl-Staff-Jt-PC_Electric Rev Req Model (2009 GRC) Rebuttal REmoval of New  WH Solar AdjustMI" xfId="429"/>
    <cellStyle name="_DEM-WP (C) Power Cost 2006GRC Order_Power Costs - Comparison bx Rbtl-Staff-Jt-PC_Electric Rev Req Model (2009 GRC) Revised 01-18-2010" xfId="430"/>
    <cellStyle name="_DEM-WP (C) Power Cost 2006GRC Order_Power Costs - Comparison bx Rbtl-Staff-Jt-PC_Final Order Electric EXHIBIT A-1" xfId="431"/>
    <cellStyle name="_DEM-WP (C) Power Cost 2006GRC Order_Rebuttal Power Costs" xfId="432"/>
    <cellStyle name="_DEM-WP (C) Power Cost 2006GRC Order_Rebuttal Power Costs_Adj Bench DR 3 for Initial Briefs (Electric)" xfId="433"/>
    <cellStyle name="_DEM-WP (C) Power Cost 2006GRC Order_Rebuttal Power Costs_Electric Rev Req Model (2009 GRC) Rebuttal" xfId="434"/>
    <cellStyle name="_DEM-WP (C) Power Cost 2006GRC Order_Rebuttal Power Costs_Electric Rev Req Model (2009 GRC) Rebuttal REmoval of New  WH Solar AdjustMI" xfId="435"/>
    <cellStyle name="_DEM-WP (C) Power Cost 2006GRC Order_Rebuttal Power Costs_Electric Rev Req Model (2009 GRC) Revised 01-18-2010" xfId="436"/>
    <cellStyle name="_DEM-WP (C) Power Cost 2006GRC Order_Rebuttal Power Costs_Final Order Electric EXHIBIT A-1" xfId="437"/>
    <cellStyle name="_DEM-WP Revised (HC) Wild Horse 2006GRC" xfId="438"/>
    <cellStyle name="_DEM-WP Revised (HC) Wild Horse 2006GRC_16.37E Wild Horse Expansion DeferralRevwrkingfile SF" xfId="439"/>
    <cellStyle name="_DEM-WP Revised (HC) Wild Horse 2006GRC_Adj Bench DR 3 for Initial Briefs (Electric)" xfId="440"/>
    <cellStyle name="_DEM-WP Revised (HC) Wild Horse 2006GRC_Book2" xfId="441"/>
    <cellStyle name="_DEM-WP Revised (HC) Wild Horse 2006GRC_Book4" xfId="442"/>
    <cellStyle name="_DEM-WP Revised (HC) Wild Horse 2006GRC_Electric Rev Req Model (2009 GRC) " xfId="443"/>
    <cellStyle name="_DEM-WP Revised (HC) Wild Horse 2006GRC_Electric Rev Req Model (2009 GRC) Rebuttal" xfId="444"/>
    <cellStyle name="_DEM-WP Revised (HC) Wild Horse 2006GRC_Electric Rev Req Model (2009 GRC) Rebuttal REmoval of New  WH Solar AdjustMI" xfId="445"/>
    <cellStyle name="_DEM-WP Revised (HC) Wild Horse 2006GRC_Electric Rev Req Model (2009 GRC) Revised 01-18-2010" xfId="446"/>
    <cellStyle name="_DEM-WP Revised (HC) Wild Horse 2006GRC_Final Order Electric EXHIBIT A-1" xfId="447"/>
    <cellStyle name="_DEM-WP Revised (HC) Wild Horse 2006GRC_Power Costs - Comparison bx Rbtl-Staff-Jt-PC" xfId="448"/>
    <cellStyle name="_DEM-WP Revised (HC) Wild Horse 2006GRC_Rebuttal Power Costs" xfId="449"/>
    <cellStyle name="_DEM-WP Revised (HC) Wild Horse 2006GRC_TENASKA REGULATORY ASSET" xfId="450"/>
    <cellStyle name="_DEM-WP(C) Colstrip FOR" xfId="451"/>
    <cellStyle name="_DEM-WP(C) Colstrip FOR_(C) WHE Proforma with ITC cash grant 10 Yr Amort_for rebuttal_120709" xfId="452"/>
    <cellStyle name="_DEM-WP(C) Colstrip FOR_16.07E Wild Horse Wind Expansionwrkingfile" xfId="453"/>
    <cellStyle name="_DEM-WP(C) Colstrip FOR_16.07E Wild Horse Wind Expansionwrkingfile SF" xfId="454"/>
    <cellStyle name="_DEM-WP(C) Colstrip FOR_16.37E Wild Horse Expansion DeferralRevwrkingfile SF" xfId="455"/>
    <cellStyle name="_DEM-WP(C) Colstrip FOR_Adj Bench DR 3 for Initial Briefs (Electric)" xfId="456"/>
    <cellStyle name="_DEM-WP(C) Colstrip FOR_Book2" xfId="457"/>
    <cellStyle name="_DEM-WP(C) Colstrip FOR_Book2_Adj Bench DR 3 for Initial Briefs (Electric)" xfId="458"/>
    <cellStyle name="_DEM-WP(C) Colstrip FOR_Book2_Electric Rev Req Model (2009 GRC) Rebuttal" xfId="459"/>
    <cellStyle name="_DEM-WP(C) Colstrip FOR_Book2_Electric Rev Req Model (2009 GRC) Rebuttal REmoval of New  WH Solar AdjustMI" xfId="460"/>
    <cellStyle name="_DEM-WP(C) Colstrip FOR_Book2_Electric Rev Req Model (2009 GRC) Revised 01-18-2010" xfId="461"/>
    <cellStyle name="_DEM-WP(C) Colstrip FOR_Book2_Final Order Electric EXHIBIT A-1" xfId="462"/>
    <cellStyle name="_DEM-WP(C) Colstrip FOR_Electric Rev Req Model (2009 GRC) Rebuttal" xfId="463"/>
    <cellStyle name="_DEM-WP(C) Colstrip FOR_Electric Rev Req Model (2009 GRC) Rebuttal REmoval of New  WH Solar AdjustMI" xfId="464"/>
    <cellStyle name="_DEM-WP(C) Colstrip FOR_Electric Rev Req Model (2009 GRC) Revised 01-18-2010" xfId="465"/>
    <cellStyle name="_DEM-WP(C) Colstrip FOR_Final Order Electric EXHIBIT A-1" xfId="466"/>
    <cellStyle name="_DEM-WP(C) Colstrip FOR_Rebuttal Power Costs" xfId="467"/>
    <cellStyle name="_DEM-WP(C) Colstrip FOR_Rebuttal Power Costs_Adj Bench DR 3 for Initial Briefs (Electric)" xfId="468"/>
    <cellStyle name="_DEM-WP(C) Colstrip FOR_Rebuttal Power Costs_Electric Rev Req Model (2009 GRC) Rebuttal" xfId="469"/>
    <cellStyle name="_DEM-WP(C) Colstrip FOR_Rebuttal Power Costs_Electric Rev Req Model (2009 GRC) Rebuttal REmoval of New  WH Solar AdjustMI" xfId="470"/>
    <cellStyle name="_DEM-WP(C) Colstrip FOR_Rebuttal Power Costs_Electric Rev Req Model (2009 GRC) Revised 01-18-2010" xfId="471"/>
    <cellStyle name="_DEM-WP(C) Colstrip FOR_Rebuttal Power Costs_Final Order Electric EXHIBIT A-1" xfId="472"/>
    <cellStyle name="_DEM-WP(C) Colstrip FOR_TENASKA REGULATORY ASSET" xfId="473"/>
    <cellStyle name="_DEM-WP(C) Costs not in AURORA 2006GRC" xfId="474"/>
    <cellStyle name="_DEM-WP(C) Costs not in AURORA 2006GRC 2" xfId="475"/>
    <cellStyle name="_DEM-WP(C) Costs not in AURORA 2006GRC_(C) WHE Proforma with ITC cash grant 10 Yr Amort_for deferral_102809" xfId="476"/>
    <cellStyle name="_DEM-WP(C) Costs not in AURORA 2006GRC_(C) WHE Proforma with ITC cash grant 10 Yr Amort_for deferral_102809_16.07E Wild Horse Wind Expansionwrkingfile" xfId="477"/>
    <cellStyle name="_DEM-WP(C) Costs not in AURORA 2006GRC_(C) WHE Proforma with ITC cash grant 10 Yr Amort_for deferral_102809_16.07E Wild Horse Wind Expansionwrkingfile SF" xfId="478"/>
    <cellStyle name="_DEM-WP(C) Costs not in AURORA 2006GRC_(C) WHE Proforma with ITC cash grant 10 Yr Amort_for deferral_102809_16.37E Wild Horse Expansion DeferralRevwrkingfile SF" xfId="479"/>
    <cellStyle name="_DEM-WP(C) Costs not in AURORA 2006GRC_(C) WHE Proforma with ITC cash grant 10 Yr Amort_for rebuttal_120709" xfId="480"/>
    <cellStyle name="_DEM-WP(C) Costs not in AURORA 2006GRC_04.07E Wild Horse Wind Expansion" xfId="481"/>
    <cellStyle name="_DEM-WP(C) Costs not in AURORA 2006GRC_04.07E Wild Horse Wind Expansion_16.07E Wild Horse Wind Expansionwrkingfile" xfId="482"/>
    <cellStyle name="_DEM-WP(C) Costs not in AURORA 2006GRC_04.07E Wild Horse Wind Expansion_16.07E Wild Horse Wind Expansionwrkingfile SF" xfId="483"/>
    <cellStyle name="_DEM-WP(C) Costs not in AURORA 2006GRC_04.07E Wild Horse Wind Expansion_16.37E Wild Horse Expansion DeferralRevwrkingfile SF" xfId="484"/>
    <cellStyle name="_DEM-WP(C) Costs not in AURORA 2006GRC_16.07E Wild Horse Wind Expansionwrkingfile" xfId="485"/>
    <cellStyle name="_DEM-WP(C) Costs not in AURORA 2006GRC_16.07E Wild Horse Wind Expansionwrkingfile SF" xfId="486"/>
    <cellStyle name="_DEM-WP(C) Costs not in AURORA 2006GRC_16.37E Wild Horse Expansion DeferralRevwrkingfile SF" xfId="487"/>
    <cellStyle name="_DEM-WP(C) Costs not in AURORA 2006GRC_3.01 Income Statement" xfId="488"/>
    <cellStyle name="_DEM-WP(C) Costs not in AURORA 2006GRC_4 31 Regulatory Assets and Liabilities  7 06- Exhibit D" xfId="489"/>
    <cellStyle name="_DEM-WP(C) Costs not in AURORA 2006GRC_4 32 Regulatory Assets and Liabilities  7 06- Exhibit D" xfId="490"/>
    <cellStyle name="_DEM-WP(C) Costs not in AURORA 2006GRC_Book2" xfId="491"/>
    <cellStyle name="_DEM-WP(C) Costs not in AURORA 2006GRC_Book2_Adj Bench DR 3 for Initial Briefs (Electric)" xfId="492"/>
    <cellStyle name="_DEM-WP(C) Costs not in AURORA 2006GRC_Book2_Electric Rev Req Model (2009 GRC) Rebuttal" xfId="493"/>
    <cellStyle name="_DEM-WP(C) Costs not in AURORA 2006GRC_Book2_Electric Rev Req Model (2009 GRC) Rebuttal REmoval of New  WH Solar AdjustMI" xfId="494"/>
    <cellStyle name="_DEM-WP(C) Costs not in AURORA 2006GRC_Book2_Electric Rev Req Model (2009 GRC) Revised 01-18-2010" xfId="495"/>
    <cellStyle name="_DEM-WP(C) Costs not in AURORA 2006GRC_Book2_Final Order Electric EXHIBIT A-1" xfId="496"/>
    <cellStyle name="_DEM-WP(C) Costs not in AURORA 2006GRC_Book4" xfId="497"/>
    <cellStyle name="_DEM-WP(C) Costs not in AURORA 2006GRC_Book9" xfId="498"/>
    <cellStyle name="_DEM-WP(C) Costs not in AURORA 2006GRC_Power Costs - Comparison bx Rbtl-Staff-Jt-PC" xfId="499"/>
    <cellStyle name="_DEM-WP(C) Costs not in AURORA 2006GRC_Power Costs - Comparison bx Rbtl-Staff-Jt-PC_Adj Bench DR 3 for Initial Briefs (Electric)" xfId="500"/>
    <cellStyle name="_DEM-WP(C) Costs not in AURORA 2006GRC_Power Costs - Comparison bx Rbtl-Staff-Jt-PC_Electric Rev Req Model (2009 GRC) Rebuttal" xfId="501"/>
    <cellStyle name="_DEM-WP(C) Costs not in AURORA 2006GRC_Power Costs - Comparison bx Rbtl-Staff-Jt-PC_Electric Rev Req Model (2009 GRC) Rebuttal REmoval of New  WH Solar AdjustMI" xfId="502"/>
    <cellStyle name="_DEM-WP(C) Costs not in AURORA 2006GRC_Power Costs - Comparison bx Rbtl-Staff-Jt-PC_Electric Rev Req Model (2009 GRC) Revised 01-18-2010" xfId="503"/>
    <cellStyle name="_DEM-WP(C) Costs not in AURORA 2006GRC_Power Costs - Comparison bx Rbtl-Staff-Jt-PC_Final Order Electric EXHIBIT A-1" xfId="504"/>
    <cellStyle name="_DEM-WP(C) Costs not in AURORA 2006GRC_Rebuttal Power Costs" xfId="505"/>
    <cellStyle name="_DEM-WP(C) Costs not in AURORA 2006GRC_Rebuttal Power Costs_Adj Bench DR 3 for Initial Briefs (Electric)" xfId="506"/>
    <cellStyle name="_DEM-WP(C) Costs not in AURORA 2006GRC_Rebuttal Power Costs_Electric Rev Req Model (2009 GRC) Rebuttal" xfId="507"/>
    <cellStyle name="_DEM-WP(C) Costs not in AURORA 2006GRC_Rebuttal Power Costs_Electric Rev Req Model (2009 GRC) Rebuttal REmoval of New  WH Solar AdjustMI" xfId="508"/>
    <cellStyle name="_DEM-WP(C) Costs not in AURORA 2006GRC_Rebuttal Power Costs_Electric Rev Req Model (2009 GRC) Revised 01-18-2010" xfId="509"/>
    <cellStyle name="_DEM-WP(C) Costs not in AURORA 2006GRC_Rebuttal Power Costs_Final Order Electric EXHIBIT A-1" xfId="510"/>
    <cellStyle name="_DEM-WP(C) Costs not in AURORA 2007GRC" xfId="511"/>
    <cellStyle name="_DEM-WP(C) Costs not in AURORA 2007GRC_16.37E Wild Horse Expansion DeferralRevwrkingfile SF" xfId="512"/>
    <cellStyle name="_DEM-WP(C) Costs not in AURORA 2007GRC_Adj Bench DR 3 for Initial Briefs (Electric)" xfId="513"/>
    <cellStyle name="_DEM-WP(C) Costs not in AURORA 2007GRC_Book2" xfId="514"/>
    <cellStyle name="_DEM-WP(C) Costs not in AURORA 2007GRC_Book4" xfId="515"/>
    <cellStyle name="_DEM-WP(C) Costs not in AURORA 2007GRC_Electric Rev Req Model (2009 GRC) " xfId="516"/>
    <cellStyle name="_DEM-WP(C) Costs not in AURORA 2007GRC_Electric Rev Req Model (2009 GRC) Rebuttal" xfId="517"/>
    <cellStyle name="_DEM-WP(C) Costs not in AURORA 2007GRC_Electric Rev Req Model (2009 GRC) Rebuttal REmoval of New  WH Solar AdjustMI" xfId="518"/>
    <cellStyle name="_DEM-WP(C) Costs not in AURORA 2007GRC_Electric Rev Req Model (2009 GRC) Revised 01-18-2010" xfId="519"/>
    <cellStyle name="_DEM-WP(C) Costs not in AURORA 2007GRC_Final Order Electric EXHIBIT A-1" xfId="520"/>
    <cellStyle name="_DEM-WP(C) Costs not in AURORA 2007GRC_Power Costs - Comparison bx Rbtl-Staff-Jt-PC" xfId="521"/>
    <cellStyle name="_DEM-WP(C) Costs not in AURORA 2007GRC_Rebuttal Power Costs" xfId="522"/>
    <cellStyle name="_DEM-WP(C) Costs not in AURORA 2007GRC_TENASKA REGULATORY ASSET" xfId="523"/>
    <cellStyle name="_DEM-WP(C) Costs not in AURORA 2007PCORC-5.07Update" xfId="524"/>
    <cellStyle name="_DEM-WP(C) Costs not in AURORA 2007PCORC-5.07Update_16.37E Wild Horse Expansion DeferralRevwrkingfile SF" xfId="525"/>
    <cellStyle name="_DEM-WP(C) Costs not in AURORA 2007PCORC-5.07Update_Adj Bench DR 3 for Initial Briefs (Electric)" xfId="526"/>
    <cellStyle name="_DEM-WP(C) Costs not in AURORA 2007PCORC-5.07Update_Book2" xfId="527"/>
    <cellStyle name="_DEM-WP(C) Costs not in AURORA 2007PCORC-5.07Update_Book4" xfId="528"/>
    <cellStyle name="_DEM-WP(C) Costs not in AURORA 2007PCORC-5.07Update_DEM-WP(C) Production O&amp;M 2009GRC Rebuttal" xfId="529"/>
    <cellStyle name="_DEM-WP(C) Costs not in AURORA 2007PCORC-5.07Update_DEM-WP(C) Production O&amp;M 2009GRC Rebuttal_Adj Bench DR 3 for Initial Briefs (Electric)" xfId="530"/>
    <cellStyle name="_DEM-WP(C) Costs not in AURORA 2007PCORC-5.07Update_DEM-WP(C) Production O&amp;M 2009GRC Rebuttal_Book2" xfId="531"/>
    <cellStyle name="_DEM-WP(C) Costs not in AURORA 2007PCORC-5.07Update_DEM-WP(C) Production O&amp;M 2009GRC Rebuttal_Book2_Adj Bench DR 3 for Initial Briefs (Electric)" xfId="532"/>
    <cellStyle name="_DEM-WP(C) Costs not in AURORA 2007PCORC-5.07Update_DEM-WP(C) Production O&amp;M 2009GRC Rebuttal_Book2_Electric Rev Req Model (2009 GRC) Rebuttal" xfId="533"/>
    <cellStyle name="_DEM-WP(C) Costs not in AURORA 2007PCORC-5.07Update_DEM-WP(C) Production O&amp;M 2009GRC Rebuttal_Book2_Electric Rev Req Model (2009 GRC) Rebuttal REmoval of New  WH Solar AdjustMI" xfId="534"/>
    <cellStyle name="_DEM-WP(C) Costs not in AURORA 2007PCORC-5.07Update_DEM-WP(C) Production O&amp;M 2009GRC Rebuttal_Book2_Electric Rev Req Model (2009 GRC) Revised 01-18-2010" xfId="535"/>
    <cellStyle name="_DEM-WP(C) Costs not in AURORA 2007PCORC-5.07Update_DEM-WP(C) Production O&amp;M 2009GRC Rebuttal_Book2_Final Order Electric EXHIBIT A-1" xfId="536"/>
    <cellStyle name="_DEM-WP(C) Costs not in AURORA 2007PCORC-5.07Update_DEM-WP(C) Production O&amp;M 2009GRC Rebuttal_Electric Rev Req Model (2009 GRC) Rebuttal" xfId="537"/>
    <cellStyle name="_DEM-WP(C) Costs not in AURORA 2007PCORC-5.07Update_DEM-WP(C) Production O&amp;M 2009GRC Rebuttal_Electric Rev Req Model (2009 GRC) Rebuttal REmoval of New  WH Solar AdjustMI" xfId="538"/>
    <cellStyle name="_DEM-WP(C) Costs not in AURORA 2007PCORC-5.07Update_DEM-WP(C) Production O&amp;M 2009GRC Rebuttal_Electric Rev Req Model (2009 GRC) Revised 01-18-2010" xfId="539"/>
    <cellStyle name="_DEM-WP(C) Costs not in AURORA 2007PCORC-5.07Update_DEM-WP(C) Production O&amp;M 2009GRC Rebuttal_Final Order Electric EXHIBIT A-1" xfId="540"/>
    <cellStyle name="_DEM-WP(C) Costs not in AURORA 2007PCORC-5.07Update_DEM-WP(C) Production O&amp;M 2009GRC Rebuttal_Rebuttal Power Costs" xfId="541"/>
    <cellStyle name="_DEM-WP(C) Costs not in AURORA 2007PCORC-5.07Update_DEM-WP(C) Production O&amp;M 2009GRC Rebuttal_Rebuttal Power Costs_Adj Bench DR 3 for Initial Briefs (Electric)" xfId="542"/>
    <cellStyle name="_DEM-WP(C) Costs not in AURORA 2007PCORC-5.07Update_DEM-WP(C) Production O&amp;M 2009GRC Rebuttal_Rebuttal Power Costs_Electric Rev Req Model (2009 GRC) Rebuttal" xfId="543"/>
    <cellStyle name="_DEM-WP(C) Costs not in AURORA 2007PCORC-5.07Update_DEM-WP(C) Production O&amp;M 2009GRC Rebuttal_Rebuttal Power Costs_Electric Rev Req Model (2009 GRC) Rebuttal REmoval of New  WH Solar AdjustMI" xfId="544"/>
    <cellStyle name="_DEM-WP(C) Costs not in AURORA 2007PCORC-5.07Update_DEM-WP(C) Production O&amp;M 2009GRC Rebuttal_Rebuttal Power Costs_Electric Rev Req Model (2009 GRC) Revised 01-18-2010" xfId="545"/>
    <cellStyle name="_DEM-WP(C) Costs not in AURORA 2007PCORC-5.07Update_DEM-WP(C) Production O&amp;M 2009GRC Rebuttal_Rebuttal Power Costs_Final Order Electric EXHIBIT A-1" xfId="546"/>
    <cellStyle name="_DEM-WP(C) Costs not in AURORA 2007PCORC-5.07Update_Electric Rev Req Model (2009 GRC) " xfId="547"/>
    <cellStyle name="_DEM-WP(C) Costs not in AURORA 2007PCORC-5.07Update_Electric Rev Req Model (2009 GRC) Rebuttal" xfId="548"/>
    <cellStyle name="_DEM-WP(C) Costs not in AURORA 2007PCORC-5.07Update_Electric Rev Req Model (2009 GRC) Rebuttal REmoval of New  WH Solar AdjustMI" xfId="549"/>
    <cellStyle name="_DEM-WP(C) Costs not in AURORA 2007PCORC-5.07Update_Electric Rev Req Model (2009 GRC) Revised 01-18-2010" xfId="550"/>
    <cellStyle name="_DEM-WP(C) Costs not in AURORA 2007PCORC-5.07Update_Final Order Electric EXHIBIT A-1" xfId="551"/>
    <cellStyle name="_DEM-WP(C) Costs not in AURORA 2007PCORC-5.07Update_Power Costs - Comparison bx Rbtl-Staff-Jt-PC" xfId="552"/>
    <cellStyle name="_DEM-WP(C) Costs not in AURORA 2007PCORC-5.07Update_Rebuttal Power Costs" xfId="553"/>
    <cellStyle name="_DEM-WP(C) Costs not in AURORA 2007PCORC-5.07Update_TENASKA REGULATORY ASSET" xfId="554"/>
    <cellStyle name="_DEM-WP(C) Prod O&amp;M 2007GRC" xfId="555"/>
    <cellStyle name="_DEM-WP(C) Prod O&amp;M 2007GRC_Adj Bench DR 3 for Initial Briefs (Electric)" xfId="556"/>
    <cellStyle name="_DEM-WP(C) Prod O&amp;M 2007GRC_Book2" xfId="557"/>
    <cellStyle name="_DEM-WP(C) Prod O&amp;M 2007GRC_Book2_Adj Bench DR 3 for Initial Briefs (Electric)" xfId="558"/>
    <cellStyle name="_DEM-WP(C) Prod O&amp;M 2007GRC_Book2_Electric Rev Req Model (2009 GRC) Rebuttal" xfId="559"/>
    <cellStyle name="_DEM-WP(C) Prod O&amp;M 2007GRC_Book2_Electric Rev Req Model (2009 GRC) Rebuttal REmoval of New  WH Solar AdjustMI" xfId="560"/>
    <cellStyle name="_DEM-WP(C) Prod O&amp;M 2007GRC_Book2_Electric Rev Req Model (2009 GRC) Revised 01-18-2010" xfId="561"/>
    <cellStyle name="_DEM-WP(C) Prod O&amp;M 2007GRC_Book2_Final Order Electric EXHIBIT A-1" xfId="562"/>
    <cellStyle name="_DEM-WP(C) Prod O&amp;M 2007GRC_Electric Rev Req Model (2009 GRC) Rebuttal" xfId="563"/>
    <cellStyle name="_DEM-WP(C) Prod O&amp;M 2007GRC_Electric Rev Req Model (2009 GRC) Rebuttal REmoval of New  WH Solar AdjustMI" xfId="564"/>
    <cellStyle name="_DEM-WP(C) Prod O&amp;M 2007GRC_Electric Rev Req Model (2009 GRC) Revised 01-18-2010" xfId="565"/>
    <cellStyle name="_DEM-WP(C) Prod O&amp;M 2007GRC_Final Order Electric EXHIBIT A-1" xfId="566"/>
    <cellStyle name="_DEM-WP(C) Prod O&amp;M 2007GRC_Rebuttal Power Costs" xfId="567"/>
    <cellStyle name="_DEM-WP(C) Prod O&amp;M 2007GRC_Rebuttal Power Costs_Adj Bench DR 3 for Initial Briefs (Electric)" xfId="568"/>
    <cellStyle name="_DEM-WP(C) Prod O&amp;M 2007GRC_Rebuttal Power Costs_Electric Rev Req Model (2009 GRC) Rebuttal" xfId="569"/>
    <cellStyle name="_DEM-WP(C) Prod O&amp;M 2007GRC_Rebuttal Power Costs_Electric Rev Req Model (2009 GRC) Rebuttal REmoval of New  WH Solar AdjustMI" xfId="570"/>
    <cellStyle name="_DEM-WP(C) Prod O&amp;M 2007GRC_Rebuttal Power Costs_Electric Rev Req Model (2009 GRC) Revised 01-18-2010" xfId="571"/>
    <cellStyle name="_DEM-WP(C) Prod O&amp;M 2007GRC_Rebuttal Power Costs_Final Order Electric EXHIBIT A-1" xfId="572"/>
    <cellStyle name="_DEM-WP(C) Rate Year Sumas by Month Update Corrected" xfId="573"/>
    <cellStyle name="_DEM-WP(C) Sumas Proforma 11.5.07" xfId="574"/>
    <cellStyle name="_DEM-WP(C) Westside Hydro Data_051007" xfId="575"/>
    <cellStyle name="_DEM-WP(C) Westside Hydro Data_051007_16.37E Wild Horse Expansion DeferralRevwrkingfile SF" xfId="576"/>
    <cellStyle name="_DEM-WP(C) Westside Hydro Data_051007_Adj Bench DR 3 for Initial Briefs (Electric)" xfId="577"/>
    <cellStyle name="_DEM-WP(C) Westside Hydro Data_051007_Book2" xfId="578"/>
    <cellStyle name="_DEM-WP(C) Westside Hydro Data_051007_Book4" xfId="579"/>
    <cellStyle name="_DEM-WP(C) Westside Hydro Data_051007_Electric Rev Req Model (2009 GRC) " xfId="580"/>
    <cellStyle name="_DEM-WP(C) Westside Hydro Data_051007_Electric Rev Req Model (2009 GRC) Rebuttal" xfId="581"/>
    <cellStyle name="_DEM-WP(C) Westside Hydro Data_051007_Electric Rev Req Model (2009 GRC) Rebuttal REmoval of New  WH Solar AdjustMI" xfId="582"/>
    <cellStyle name="_DEM-WP(C) Westside Hydro Data_051007_Electric Rev Req Model (2009 GRC) Revised 01-18-2010" xfId="583"/>
    <cellStyle name="_DEM-WP(C) Westside Hydro Data_051007_Final Order Electric EXHIBIT A-1" xfId="584"/>
    <cellStyle name="_DEM-WP(C) Westside Hydro Data_051007_Power Costs - Comparison bx Rbtl-Staff-Jt-PC" xfId="585"/>
    <cellStyle name="_DEM-WP(C) Westside Hydro Data_051007_Rebuttal Power Costs" xfId="586"/>
    <cellStyle name="_DEM-WP(C) Westside Hydro Data_051007_TENASKA REGULATORY ASSET" xfId="587"/>
    <cellStyle name="_x0013__Electric Rev Req Model (2009 GRC) " xfId="588"/>
    <cellStyle name="_x0013__Electric Rev Req Model (2009 GRC) Rebuttal" xfId="589"/>
    <cellStyle name="_x0013__Electric Rev Req Model (2009 GRC) Rebuttal REmoval of New  WH Solar AdjustMI" xfId="590"/>
    <cellStyle name="_x0013__Electric Rev Req Model (2009 GRC) Revised 01-18-2010" xfId="591"/>
    <cellStyle name="_x0013__Final Order Electric EXHIBIT A-1" xfId="592"/>
    <cellStyle name="_Fixed Gas Transport 1 19 09" xfId="593"/>
    <cellStyle name="_Fuel Prices 4-14" xfId="594"/>
    <cellStyle name="_Fuel Prices 4-14 2" xfId="595"/>
    <cellStyle name="_Fuel Prices 4-14_04 07E Wild Horse Wind Expansion (C) (2)" xfId="596"/>
    <cellStyle name="_Fuel Prices 4-14_04 07E Wild Horse Wind Expansion (C) (2)_Adj Bench DR 3 for Initial Briefs (Electric)" xfId="597"/>
    <cellStyle name="_Fuel Prices 4-14_04 07E Wild Horse Wind Expansion (C) (2)_Electric Rev Req Model (2009 GRC) " xfId="598"/>
    <cellStyle name="_Fuel Prices 4-14_04 07E Wild Horse Wind Expansion (C) (2)_Electric Rev Req Model (2009 GRC) Rebuttal" xfId="599"/>
    <cellStyle name="_Fuel Prices 4-14_04 07E Wild Horse Wind Expansion (C) (2)_Electric Rev Req Model (2009 GRC) Rebuttal REmoval of New  WH Solar AdjustMI" xfId="600"/>
    <cellStyle name="_Fuel Prices 4-14_04 07E Wild Horse Wind Expansion (C) (2)_Electric Rev Req Model (2009 GRC) Revised 01-18-2010" xfId="601"/>
    <cellStyle name="_Fuel Prices 4-14_04 07E Wild Horse Wind Expansion (C) (2)_Final Order Electric EXHIBIT A-1" xfId="602"/>
    <cellStyle name="_Fuel Prices 4-14_04 07E Wild Horse Wind Expansion (C) (2)_TENASKA REGULATORY ASSET" xfId="603"/>
    <cellStyle name="_Fuel Prices 4-14_16.37E Wild Horse Expansion DeferralRevwrkingfile SF" xfId="604"/>
    <cellStyle name="_Fuel Prices 4-14_3.01 Income Statement" xfId="605"/>
    <cellStyle name="_Fuel Prices 4-14_4 31 Regulatory Assets and Liabilities  7 06- Exhibit D" xfId="606"/>
    <cellStyle name="_Fuel Prices 4-14_4 32 Regulatory Assets and Liabilities  7 06- Exhibit D" xfId="607"/>
    <cellStyle name="_Fuel Prices 4-14_Book2" xfId="608"/>
    <cellStyle name="_Fuel Prices 4-14_Book2_Adj Bench DR 3 for Initial Briefs (Electric)" xfId="609"/>
    <cellStyle name="_Fuel Prices 4-14_Book2_Electric Rev Req Model (2009 GRC) Rebuttal" xfId="610"/>
    <cellStyle name="_Fuel Prices 4-14_Book2_Electric Rev Req Model (2009 GRC) Rebuttal REmoval of New  WH Solar AdjustMI" xfId="611"/>
    <cellStyle name="_Fuel Prices 4-14_Book2_Electric Rev Req Model (2009 GRC) Revised 01-18-2010" xfId="612"/>
    <cellStyle name="_Fuel Prices 4-14_Book2_Final Order Electric EXHIBIT A-1" xfId="613"/>
    <cellStyle name="_Fuel Prices 4-14_Book4" xfId="614"/>
    <cellStyle name="_Fuel Prices 4-14_Book9" xfId="615"/>
    <cellStyle name="_Fuel Prices 4-14_Power Costs - Comparison bx Rbtl-Staff-Jt-PC" xfId="616"/>
    <cellStyle name="_Fuel Prices 4-14_Power Costs - Comparison bx Rbtl-Staff-Jt-PC_Adj Bench DR 3 for Initial Briefs (Electric)" xfId="617"/>
    <cellStyle name="_Fuel Prices 4-14_Power Costs - Comparison bx Rbtl-Staff-Jt-PC_Electric Rev Req Model (2009 GRC) Rebuttal" xfId="618"/>
    <cellStyle name="_Fuel Prices 4-14_Power Costs - Comparison bx Rbtl-Staff-Jt-PC_Electric Rev Req Model (2009 GRC) Rebuttal REmoval of New  WH Solar AdjustMI" xfId="619"/>
    <cellStyle name="_Fuel Prices 4-14_Power Costs - Comparison bx Rbtl-Staff-Jt-PC_Electric Rev Req Model (2009 GRC) Revised 01-18-2010" xfId="620"/>
    <cellStyle name="_Fuel Prices 4-14_Power Costs - Comparison bx Rbtl-Staff-Jt-PC_Final Order Electric EXHIBIT A-1" xfId="621"/>
    <cellStyle name="_Fuel Prices 4-14_Rebuttal Power Costs" xfId="622"/>
    <cellStyle name="_Fuel Prices 4-14_Rebuttal Power Costs_Adj Bench DR 3 for Initial Briefs (Electric)" xfId="623"/>
    <cellStyle name="_Fuel Prices 4-14_Rebuttal Power Costs_Electric Rev Req Model (2009 GRC) Rebuttal" xfId="624"/>
    <cellStyle name="_Fuel Prices 4-14_Rebuttal Power Costs_Electric Rev Req Model (2009 GRC) Rebuttal REmoval of New  WH Solar AdjustMI" xfId="625"/>
    <cellStyle name="_Fuel Prices 4-14_Rebuttal Power Costs_Electric Rev Req Model (2009 GRC) Revised 01-18-2010" xfId="626"/>
    <cellStyle name="_Fuel Prices 4-14_Rebuttal Power Costs_Final Order Electric EXHIBIT A-1" xfId="627"/>
    <cellStyle name="_Gas Transportation Charges_2009GRC_120308" xfId="628"/>
    <cellStyle name="_NIM 06 Base Case Current Trends" xfId="629"/>
    <cellStyle name="_NIM 06 Base Case Current Trends_Adj Bench DR 3 for Initial Briefs (Electric)" xfId="630"/>
    <cellStyle name="_NIM 06 Base Case Current Trends_Book2" xfId="631"/>
    <cellStyle name="_NIM 06 Base Case Current Trends_Book2_Adj Bench DR 3 for Initial Briefs (Electric)" xfId="632"/>
    <cellStyle name="_NIM 06 Base Case Current Trends_Book2_Electric Rev Req Model (2009 GRC) Rebuttal" xfId="633"/>
    <cellStyle name="_NIM 06 Base Case Current Trends_Book2_Electric Rev Req Model (2009 GRC) Rebuttal REmoval of New  WH Solar AdjustMI" xfId="634"/>
    <cellStyle name="_NIM 06 Base Case Current Trends_Book2_Electric Rev Req Model (2009 GRC) Revised 01-18-2010" xfId="635"/>
    <cellStyle name="_NIM 06 Base Case Current Trends_Book2_Final Order Electric EXHIBIT A-1" xfId="636"/>
    <cellStyle name="_NIM 06 Base Case Current Trends_Electric Rev Req Model (2009 GRC) " xfId="637"/>
    <cellStyle name="_NIM 06 Base Case Current Trends_Electric Rev Req Model (2009 GRC) Rebuttal" xfId="638"/>
    <cellStyle name="_NIM 06 Base Case Current Trends_Electric Rev Req Model (2009 GRC) Rebuttal REmoval of New  WH Solar AdjustMI" xfId="639"/>
    <cellStyle name="_NIM 06 Base Case Current Trends_Electric Rev Req Model (2009 GRC) Revised 01-18-2010" xfId="640"/>
    <cellStyle name="_NIM 06 Base Case Current Trends_Final Order Electric EXHIBIT A-1" xfId="641"/>
    <cellStyle name="_NIM 06 Base Case Current Trends_Rebuttal Power Costs" xfId="642"/>
    <cellStyle name="_NIM 06 Base Case Current Trends_Rebuttal Power Costs_Adj Bench DR 3 for Initial Briefs (Electric)" xfId="643"/>
    <cellStyle name="_NIM 06 Base Case Current Trends_Rebuttal Power Costs_Electric Rev Req Model (2009 GRC) Rebuttal" xfId="644"/>
    <cellStyle name="_NIM 06 Base Case Current Trends_Rebuttal Power Costs_Electric Rev Req Model (2009 GRC) Rebuttal REmoval of New  WH Solar AdjustMI" xfId="645"/>
    <cellStyle name="_NIM 06 Base Case Current Trends_Rebuttal Power Costs_Electric Rev Req Model (2009 GRC) Revised 01-18-2010" xfId="646"/>
    <cellStyle name="_NIM 06 Base Case Current Trends_Rebuttal Power Costs_Final Order Electric EXHIBIT A-1" xfId="647"/>
    <cellStyle name="_NIM 06 Base Case Current Trends_TENASKA REGULATORY ASSET" xfId="648"/>
    <cellStyle name="_Portfolio SPlan Base Case.xls Chart 1" xfId="649"/>
    <cellStyle name="_Portfolio SPlan Base Case.xls Chart 1_Adj Bench DR 3 for Initial Briefs (Electric)" xfId="650"/>
    <cellStyle name="_Portfolio SPlan Base Case.xls Chart 1_Book2" xfId="651"/>
    <cellStyle name="_Portfolio SPlan Base Case.xls Chart 1_Book2_Adj Bench DR 3 for Initial Briefs (Electric)" xfId="652"/>
    <cellStyle name="_Portfolio SPlan Base Case.xls Chart 1_Book2_Electric Rev Req Model (2009 GRC) Rebuttal" xfId="653"/>
    <cellStyle name="_Portfolio SPlan Base Case.xls Chart 1_Book2_Electric Rev Req Model (2009 GRC) Rebuttal REmoval of New  WH Solar AdjustMI" xfId="654"/>
    <cellStyle name="_Portfolio SPlan Base Case.xls Chart 1_Book2_Electric Rev Req Model (2009 GRC) Revised 01-18-2010" xfId="655"/>
    <cellStyle name="_Portfolio SPlan Base Case.xls Chart 1_Book2_Final Order Electric EXHIBIT A-1" xfId="656"/>
    <cellStyle name="_Portfolio SPlan Base Case.xls Chart 1_Electric Rev Req Model (2009 GRC) " xfId="657"/>
    <cellStyle name="_Portfolio SPlan Base Case.xls Chart 1_Electric Rev Req Model (2009 GRC) Rebuttal" xfId="658"/>
    <cellStyle name="_Portfolio SPlan Base Case.xls Chart 1_Electric Rev Req Model (2009 GRC) Rebuttal REmoval of New  WH Solar AdjustMI" xfId="659"/>
    <cellStyle name="_Portfolio SPlan Base Case.xls Chart 1_Electric Rev Req Model (2009 GRC) Revised 01-18-2010" xfId="660"/>
    <cellStyle name="_Portfolio SPlan Base Case.xls Chart 1_Final Order Electric EXHIBIT A-1" xfId="661"/>
    <cellStyle name="_Portfolio SPlan Base Case.xls Chart 1_Rebuttal Power Costs" xfId="662"/>
    <cellStyle name="_Portfolio SPlan Base Case.xls Chart 1_Rebuttal Power Costs_Adj Bench DR 3 for Initial Briefs (Electric)" xfId="663"/>
    <cellStyle name="_Portfolio SPlan Base Case.xls Chart 1_Rebuttal Power Costs_Electric Rev Req Model (2009 GRC) Rebuttal" xfId="664"/>
    <cellStyle name="_Portfolio SPlan Base Case.xls Chart 1_Rebuttal Power Costs_Electric Rev Req Model (2009 GRC) Rebuttal REmoval of New  WH Solar AdjustMI" xfId="665"/>
    <cellStyle name="_Portfolio SPlan Base Case.xls Chart 1_Rebuttal Power Costs_Electric Rev Req Model (2009 GRC) Revised 01-18-2010" xfId="666"/>
    <cellStyle name="_Portfolio SPlan Base Case.xls Chart 1_Rebuttal Power Costs_Final Order Electric EXHIBIT A-1" xfId="667"/>
    <cellStyle name="_Portfolio SPlan Base Case.xls Chart 1_TENASKA REGULATORY ASSET" xfId="668"/>
    <cellStyle name="_Portfolio SPlan Base Case.xls Chart 2" xfId="669"/>
    <cellStyle name="_Portfolio SPlan Base Case.xls Chart 2_Adj Bench DR 3 for Initial Briefs (Electric)" xfId="670"/>
    <cellStyle name="_Portfolio SPlan Base Case.xls Chart 2_Book2" xfId="671"/>
    <cellStyle name="_Portfolio SPlan Base Case.xls Chart 2_Book2_Adj Bench DR 3 for Initial Briefs (Electric)" xfId="672"/>
    <cellStyle name="_Portfolio SPlan Base Case.xls Chart 2_Book2_Electric Rev Req Model (2009 GRC) Rebuttal" xfId="673"/>
    <cellStyle name="_Portfolio SPlan Base Case.xls Chart 2_Book2_Electric Rev Req Model (2009 GRC) Rebuttal REmoval of New  WH Solar AdjustMI" xfId="674"/>
    <cellStyle name="_Portfolio SPlan Base Case.xls Chart 2_Book2_Electric Rev Req Model (2009 GRC) Revised 01-18-2010" xfId="675"/>
    <cellStyle name="_Portfolio SPlan Base Case.xls Chart 2_Book2_Final Order Electric EXHIBIT A-1" xfId="676"/>
    <cellStyle name="_Portfolio SPlan Base Case.xls Chart 2_Electric Rev Req Model (2009 GRC) " xfId="677"/>
    <cellStyle name="_Portfolio SPlan Base Case.xls Chart 2_Electric Rev Req Model (2009 GRC) Rebuttal" xfId="678"/>
    <cellStyle name="_Portfolio SPlan Base Case.xls Chart 2_Electric Rev Req Model (2009 GRC) Rebuttal REmoval of New  WH Solar AdjustMI" xfId="679"/>
    <cellStyle name="_Portfolio SPlan Base Case.xls Chart 2_Electric Rev Req Model (2009 GRC) Revised 01-18-2010" xfId="680"/>
    <cellStyle name="_Portfolio SPlan Base Case.xls Chart 2_Final Order Electric EXHIBIT A-1" xfId="681"/>
    <cellStyle name="_Portfolio SPlan Base Case.xls Chart 2_Rebuttal Power Costs" xfId="682"/>
    <cellStyle name="_Portfolio SPlan Base Case.xls Chart 2_Rebuttal Power Costs_Adj Bench DR 3 for Initial Briefs (Electric)" xfId="683"/>
    <cellStyle name="_Portfolio SPlan Base Case.xls Chart 2_Rebuttal Power Costs_Electric Rev Req Model (2009 GRC) Rebuttal" xfId="684"/>
    <cellStyle name="_Portfolio SPlan Base Case.xls Chart 2_Rebuttal Power Costs_Electric Rev Req Model (2009 GRC) Rebuttal REmoval of New  WH Solar AdjustMI" xfId="685"/>
    <cellStyle name="_Portfolio SPlan Base Case.xls Chart 2_Rebuttal Power Costs_Electric Rev Req Model (2009 GRC) Revised 01-18-2010" xfId="686"/>
    <cellStyle name="_Portfolio SPlan Base Case.xls Chart 2_Rebuttal Power Costs_Final Order Electric EXHIBIT A-1" xfId="687"/>
    <cellStyle name="_Portfolio SPlan Base Case.xls Chart 2_TENASKA REGULATORY ASSET" xfId="688"/>
    <cellStyle name="_Portfolio SPlan Base Case.xls Chart 3" xfId="689"/>
    <cellStyle name="_Portfolio SPlan Base Case.xls Chart 3_Adj Bench DR 3 for Initial Briefs (Electric)" xfId="690"/>
    <cellStyle name="_Portfolio SPlan Base Case.xls Chart 3_Book2" xfId="691"/>
    <cellStyle name="_Portfolio SPlan Base Case.xls Chart 3_Book2_Adj Bench DR 3 for Initial Briefs (Electric)" xfId="692"/>
    <cellStyle name="_Portfolio SPlan Base Case.xls Chart 3_Book2_Electric Rev Req Model (2009 GRC) Rebuttal" xfId="693"/>
    <cellStyle name="_Portfolio SPlan Base Case.xls Chart 3_Book2_Electric Rev Req Model (2009 GRC) Rebuttal REmoval of New  WH Solar AdjustMI" xfId="694"/>
    <cellStyle name="_Portfolio SPlan Base Case.xls Chart 3_Book2_Electric Rev Req Model (2009 GRC) Revised 01-18-2010" xfId="695"/>
    <cellStyle name="_Portfolio SPlan Base Case.xls Chart 3_Book2_Final Order Electric EXHIBIT A-1" xfId="696"/>
    <cellStyle name="_Portfolio SPlan Base Case.xls Chart 3_Electric Rev Req Model (2009 GRC) " xfId="697"/>
    <cellStyle name="_Portfolio SPlan Base Case.xls Chart 3_Electric Rev Req Model (2009 GRC) Rebuttal" xfId="698"/>
    <cellStyle name="_Portfolio SPlan Base Case.xls Chart 3_Electric Rev Req Model (2009 GRC) Rebuttal REmoval of New  WH Solar AdjustMI" xfId="699"/>
    <cellStyle name="_Portfolio SPlan Base Case.xls Chart 3_Electric Rev Req Model (2009 GRC) Revised 01-18-2010" xfId="700"/>
    <cellStyle name="_Portfolio SPlan Base Case.xls Chart 3_Final Order Electric EXHIBIT A-1" xfId="701"/>
    <cellStyle name="_Portfolio SPlan Base Case.xls Chart 3_Rebuttal Power Costs" xfId="702"/>
    <cellStyle name="_Portfolio SPlan Base Case.xls Chart 3_Rebuttal Power Costs_Adj Bench DR 3 for Initial Briefs (Electric)" xfId="703"/>
    <cellStyle name="_Portfolio SPlan Base Case.xls Chart 3_Rebuttal Power Costs_Electric Rev Req Model (2009 GRC) Rebuttal" xfId="704"/>
    <cellStyle name="_Portfolio SPlan Base Case.xls Chart 3_Rebuttal Power Costs_Electric Rev Req Model (2009 GRC) Rebuttal REmoval of New  WH Solar AdjustMI" xfId="705"/>
    <cellStyle name="_Portfolio SPlan Base Case.xls Chart 3_Rebuttal Power Costs_Electric Rev Req Model (2009 GRC) Revised 01-18-2010" xfId="706"/>
    <cellStyle name="_Portfolio SPlan Base Case.xls Chart 3_Rebuttal Power Costs_Final Order Electric EXHIBIT A-1" xfId="707"/>
    <cellStyle name="_Portfolio SPlan Base Case.xls Chart 3_TENASKA REGULATORY ASSET" xfId="708"/>
    <cellStyle name="_Power Cost Value Copy 11.30.05 gas 1.09.06 AURORA at 1.10.06" xfId="709"/>
    <cellStyle name="_Power Cost Value Copy 11.30.05 gas 1.09.06 AURORA at 1.10.06 2" xfId="710"/>
    <cellStyle name="_Power Cost Value Copy 11.30.05 gas 1.09.06 AURORA at 1.10.06_04 07E Wild Horse Wind Expansion (C) (2)" xfId="711"/>
    <cellStyle name="_Power Cost Value Copy 11.30.05 gas 1.09.06 AURORA at 1.10.06_04 07E Wild Horse Wind Expansion (C) (2)_Adj Bench DR 3 for Initial Briefs (Electric)" xfId="712"/>
    <cellStyle name="_Power Cost Value Copy 11.30.05 gas 1.09.06 AURORA at 1.10.06_04 07E Wild Horse Wind Expansion (C) (2)_Electric Rev Req Model (2009 GRC) " xfId="713"/>
    <cellStyle name="_Power Cost Value Copy 11.30.05 gas 1.09.06 AURORA at 1.10.06_04 07E Wild Horse Wind Expansion (C) (2)_Electric Rev Req Model (2009 GRC) Rebuttal" xfId="714"/>
    <cellStyle name="_Power Cost Value Copy 11.30.05 gas 1.09.06 AURORA at 1.10.06_04 07E Wild Horse Wind Expansion (C) (2)_Electric Rev Req Model (2009 GRC) Rebuttal REmoval of New  WH Solar AdjustMI" xfId="715"/>
    <cellStyle name="_Power Cost Value Copy 11.30.05 gas 1.09.06 AURORA at 1.10.06_04 07E Wild Horse Wind Expansion (C) (2)_Electric Rev Req Model (2009 GRC) Revised 01-18-2010" xfId="716"/>
    <cellStyle name="_Power Cost Value Copy 11.30.05 gas 1.09.06 AURORA at 1.10.06_04 07E Wild Horse Wind Expansion (C) (2)_Final Order Electric EXHIBIT A-1" xfId="717"/>
    <cellStyle name="_Power Cost Value Copy 11.30.05 gas 1.09.06 AURORA at 1.10.06_04 07E Wild Horse Wind Expansion (C) (2)_TENASKA REGULATORY ASSET" xfId="718"/>
    <cellStyle name="_Power Cost Value Copy 11.30.05 gas 1.09.06 AURORA at 1.10.06_16.37E Wild Horse Expansion DeferralRevwrkingfile SF" xfId="719"/>
    <cellStyle name="_Power Cost Value Copy 11.30.05 gas 1.09.06 AURORA at 1.10.06_3.01 Income Statement" xfId="720"/>
    <cellStyle name="_Power Cost Value Copy 11.30.05 gas 1.09.06 AURORA at 1.10.06_4 31 Regulatory Assets and Liabilities  7 06- Exhibit D" xfId="721"/>
    <cellStyle name="_Power Cost Value Copy 11.30.05 gas 1.09.06 AURORA at 1.10.06_4 32 Regulatory Assets and Liabilities  7 06- Exhibit D" xfId="722"/>
    <cellStyle name="_Power Cost Value Copy 11.30.05 gas 1.09.06 AURORA at 1.10.06_Book2" xfId="723"/>
    <cellStyle name="_Power Cost Value Copy 11.30.05 gas 1.09.06 AURORA at 1.10.06_Book2_Adj Bench DR 3 for Initial Briefs (Electric)" xfId="724"/>
    <cellStyle name="_Power Cost Value Copy 11.30.05 gas 1.09.06 AURORA at 1.10.06_Book2_Electric Rev Req Model (2009 GRC) Rebuttal" xfId="725"/>
    <cellStyle name="_Power Cost Value Copy 11.30.05 gas 1.09.06 AURORA at 1.10.06_Book2_Electric Rev Req Model (2009 GRC) Rebuttal REmoval of New  WH Solar AdjustMI" xfId="726"/>
    <cellStyle name="_Power Cost Value Copy 11.30.05 gas 1.09.06 AURORA at 1.10.06_Book2_Electric Rev Req Model (2009 GRC) Revised 01-18-2010" xfId="727"/>
    <cellStyle name="_Power Cost Value Copy 11.30.05 gas 1.09.06 AURORA at 1.10.06_Book2_Final Order Electric EXHIBIT A-1" xfId="728"/>
    <cellStyle name="_Power Cost Value Copy 11.30.05 gas 1.09.06 AURORA at 1.10.06_Book4" xfId="729"/>
    <cellStyle name="_Power Cost Value Copy 11.30.05 gas 1.09.06 AURORA at 1.10.06_Book9" xfId="730"/>
    <cellStyle name="_Power Cost Value Copy 11.30.05 gas 1.09.06 AURORA at 1.10.06_Power Costs - Comparison bx Rbtl-Staff-Jt-PC" xfId="731"/>
    <cellStyle name="_Power Cost Value Copy 11.30.05 gas 1.09.06 AURORA at 1.10.06_Power Costs - Comparison bx Rbtl-Staff-Jt-PC_Adj Bench DR 3 for Initial Briefs (Electric)" xfId="732"/>
    <cellStyle name="_Power Cost Value Copy 11.30.05 gas 1.09.06 AURORA at 1.10.06_Power Costs - Comparison bx Rbtl-Staff-Jt-PC_Electric Rev Req Model (2009 GRC) Rebuttal" xfId="733"/>
    <cellStyle name="_Power Cost Value Copy 11.30.05 gas 1.09.06 AURORA at 1.10.06_Power Costs - Comparison bx Rbtl-Staff-Jt-PC_Electric Rev Req Model (2009 GRC) Rebuttal REmoval of New  WH Solar AdjustMI" xfId="734"/>
    <cellStyle name="_Power Cost Value Copy 11.30.05 gas 1.09.06 AURORA at 1.10.06_Power Costs - Comparison bx Rbtl-Staff-Jt-PC_Electric Rev Req Model (2009 GRC) Revised 01-18-2010" xfId="735"/>
    <cellStyle name="_Power Cost Value Copy 11.30.05 gas 1.09.06 AURORA at 1.10.06_Power Costs - Comparison bx Rbtl-Staff-Jt-PC_Final Order Electric EXHIBIT A-1" xfId="736"/>
    <cellStyle name="_Power Cost Value Copy 11.30.05 gas 1.09.06 AURORA at 1.10.06_Rebuttal Power Costs" xfId="737"/>
    <cellStyle name="_Power Cost Value Copy 11.30.05 gas 1.09.06 AURORA at 1.10.06_Rebuttal Power Costs_Adj Bench DR 3 for Initial Briefs (Electric)" xfId="738"/>
    <cellStyle name="_Power Cost Value Copy 11.30.05 gas 1.09.06 AURORA at 1.10.06_Rebuttal Power Costs_Electric Rev Req Model (2009 GRC) Rebuttal" xfId="739"/>
    <cellStyle name="_Power Cost Value Copy 11.30.05 gas 1.09.06 AURORA at 1.10.06_Rebuttal Power Costs_Electric Rev Req Model (2009 GRC) Rebuttal REmoval of New  WH Solar AdjustMI" xfId="740"/>
    <cellStyle name="_Power Cost Value Copy 11.30.05 gas 1.09.06 AURORA at 1.10.06_Rebuttal Power Costs_Electric Rev Req Model (2009 GRC) Revised 01-18-2010" xfId="741"/>
    <cellStyle name="_Power Cost Value Copy 11.30.05 gas 1.09.06 AURORA at 1.10.06_Rebuttal Power Costs_Final Order Electric EXHIBIT A-1" xfId="742"/>
    <cellStyle name="_Pro Forma Rev 07 GRC" xfId="743"/>
    <cellStyle name="_x0013__Rebuttal Power Costs" xfId="744"/>
    <cellStyle name="_x0013__Rebuttal Power Costs_Adj Bench DR 3 for Initial Briefs (Electric)" xfId="745"/>
    <cellStyle name="_x0013__Rebuttal Power Costs_Electric Rev Req Model (2009 GRC) Rebuttal" xfId="746"/>
    <cellStyle name="_x0013__Rebuttal Power Costs_Electric Rev Req Model (2009 GRC) Rebuttal REmoval of New  WH Solar AdjustMI" xfId="747"/>
    <cellStyle name="_x0013__Rebuttal Power Costs_Electric Rev Req Model (2009 GRC) Revised 01-18-2010" xfId="748"/>
    <cellStyle name="_x0013__Rebuttal Power Costs_Final Order Electric EXHIBIT A-1" xfId="749"/>
    <cellStyle name="_Recon to Darrin's 5.11.05 proforma" xfId="750"/>
    <cellStyle name="_Recon to Darrin's 5.11.05 proforma 2" xfId="751"/>
    <cellStyle name="_Recon to Darrin's 5.11.05 proforma_(C) WHE Proforma with ITC cash grant 10 Yr Amort_for deferral_102809" xfId="752"/>
    <cellStyle name="_Recon to Darrin's 5.11.05 proforma_(C) WHE Proforma with ITC cash grant 10 Yr Amort_for deferral_102809_16.07E Wild Horse Wind Expansionwrkingfile" xfId="753"/>
    <cellStyle name="_Recon to Darrin's 5.11.05 proforma_(C) WHE Proforma with ITC cash grant 10 Yr Amort_for deferral_102809_16.07E Wild Horse Wind Expansionwrkingfile SF" xfId="754"/>
    <cellStyle name="_Recon to Darrin's 5.11.05 proforma_(C) WHE Proforma with ITC cash grant 10 Yr Amort_for deferral_102809_16.37E Wild Horse Expansion DeferralRevwrkingfile SF" xfId="755"/>
    <cellStyle name="_Recon to Darrin's 5.11.05 proforma_(C) WHE Proforma with ITC cash grant 10 Yr Amort_for rebuttal_120709" xfId="756"/>
    <cellStyle name="_Recon to Darrin's 5.11.05 proforma_04.07E Wild Horse Wind Expansion" xfId="757"/>
    <cellStyle name="_Recon to Darrin's 5.11.05 proforma_04.07E Wild Horse Wind Expansion_16.07E Wild Horse Wind Expansionwrkingfile" xfId="758"/>
    <cellStyle name="_Recon to Darrin's 5.11.05 proforma_04.07E Wild Horse Wind Expansion_16.07E Wild Horse Wind Expansionwrkingfile SF" xfId="759"/>
    <cellStyle name="_Recon to Darrin's 5.11.05 proforma_04.07E Wild Horse Wind Expansion_16.37E Wild Horse Expansion DeferralRevwrkingfile SF" xfId="760"/>
    <cellStyle name="_Recon to Darrin's 5.11.05 proforma_16.07E Wild Horse Wind Expansionwrkingfile" xfId="761"/>
    <cellStyle name="_Recon to Darrin's 5.11.05 proforma_16.07E Wild Horse Wind Expansionwrkingfile SF" xfId="762"/>
    <cellStyle name="_Recon to Darrin's 5.11.05 proforma_16.37E Wild Horse Expansion DeferralRevwrkingfile SF" xfId="763"/>
    <cellStyle name="_Recon to Darrin's 5.11.05 proforma_3.01 Income Statement" xfId="764"/>
    <cellStyle name="_Recon to Darrin's 5.11.05 proforma_4 31 Regulatory Assets and Liabilities  7 06- Exhibit D" xfId="765"/>
    <cellStyle name="_Recon to Darrin's 5.11.05 proforma_4 32 Regulatory Assets and Liabilities  7 06- Exhibit D" xfId="766"/>
    <cellStyle name="_Recon to Darrin's 5.11.05 proforma_Book2" xfId="767"/>
    <cellStyle name="_Recon to Darrin's 5.11.05 proforma_Book2_Adj Bench DR 3 for Initial Briefs (Electric)" xfId="768"/>
    <cellStyle name="_Recon to Darrin's 5.11.05 proforma_Book2_Electric Rev Req Model (2009 GRC) Rebuttal" xfId="769"/>
    <cellStyle name="_Recon to Darrin's 5.11.05 proforma_Book2_Electric Rev Req Model (2009 GRC) Rebuttal REmoval of New  WH Solar AdjustMI" xfId="770"/>
    <cellStyle name="_Recon to Darrin's 5.11.05 proforma_Book2_Electric Rev Req Model (2009 GRC) Revised 01-18-2010" xfId="771"/>
    <cellStyle name="_Recon to Darrin's 5.11.05 proforma_Book2_Final Order Electric EXHIBIT A-1" xfId="772"/>
    <cellStyle name="_Recon to Darrin's 5.11.05 proforma_Book4" xfId="773"/>
    <cellStyle name="_Recon to Darrin's 5.11.05 proforma_Book9" xfId="774"/>
    <cellStyle name="_Recon to Darrin's 5.11.05 proforma_Power Costs - Comparison bx Rbtl-Staff-Jt-PC" xfId="775"/>
    <cellStyle name="_Recon to Darrin's 5.11.05 proforma_Power Costs - Comparison bx Rbtl-Staff-Jt-PC_Adj Bench DR 3 for Initial Briefs (Electric)" xfId="776"/>
    <cellStyle name="_Recon to Darrin's 5.11.05 proforma_Power Costs - Comparison bx Rbtl-Staff-Jt-PC_Electric Rev Req Model (2009 GRC) Rebuttal" xfId="777"/>
    <cellStyle name="_Recon to Darrin's 5.11.05 proforma_Power Costs - Comparison bx Rbtl-Staff-Jt-PC_Electric Rev Req Model (2009 GRC) Rebuttal REmoval of New  WH Solar AdjustMI" xfId="778"/>
    <cellStyle name="_Recon to Darrin's 5.11.05 proforma_Power Costs - Comparison bx Rbtl-Staff-Jt-PC_Electric Rev Req Model (2009 GRC) Revised 01-18-2010" xfId="779"/>
    <cellStyle name="_Recon to Darrin's 5.11.05 proforma_Power Costs - Comparison bx Rbtl-Staff-Jt-PC_Final Order Electric EXHIBIT A-1" xfId="780"/>
    <cellStyle name="_Recon to Darrin's 5.11.05 proforma_Rebuttal Power Costs" xfId="781"/>
    <cellStyle name="_Recon to Darrin's 5.11.05 proforma_Rebuttal Power Costs_Adj Bench DR 3 for Initial Briefs (Electric)" xfId="782"/>
    <cellStyle name="_Recon to Darrin's 5.11.05 proforma_Rebuttal Power Costs_Electric Rev Req Model (2009 GRC) Rebuttal" xfId="783"/>
    <cellStyle name="_Recon to Darrin's 5.11.05 proforma_Rebuttal Power Costs_Electric Rev Req Model (2009 GRC) Rebuttal REmoval of New  WH Solar AdjustMI" xfId="784"/>
    <cellStyle name="_Recon to Darrin's 5.11.05 proforma_Rebuttal Power Costs_Electric Rev Req Model (2009 GRC) Revised 01-18-2010" xfId="785"/>
    <cellStyle name="_Recon to Darrin's 5.11.05 proforma_Rebuttal Power Costs_Final Order Electric EXHIBIT A-1" xfId="786"/>
    <cellStyle name="_Revenue" xfId="787"/>
    <cellStyle name="_Revenue_Data" xfId="788"/>
    <cellStyle name="_Revenue_Data_1" xfId="789"/>
    <cellStyle name="_Revenue_Data_Pro Forma Rev 09 GRC" xfId="790"/>
    <cellStyle name="_Revenue_Data_Pro Forma Rev 2010 GRC" xfId="791"/>
    <cellStyle name="_Revenue_Data_Pro Forma Rev 2010 GRC_Preliminary" xfId="792"/>
    <cellStyle name="_Revenue_Data_Revenue (Feb 09 - Jan 10)" xfId="793"/>
    <cellStyle name="_Revenue_Data_Revenue (Jan 09 - Dec 09)" xfId="794"/>
    <cellStyle name="_Revenue_Data_Revenue (Mar 09 - Feb 10)" xfId="795"/>
    <cellStyle name="_Revenue_Data_Volume Exhibit (Jan09 - Dec09)" xfId="796"/>
    <cellStyle name="_Revenue_Mins" xfId="797"/>
    <cellStyle name="_Revenue_Pro Forma Rev 07 GRC" xfId="798"/>
    <cellStyle name="_Revenue_Pro Forma Rev 08 GRC" xfId="799"/>
    <cellStyle name="_Revenue_Pro Forma Rev 09 GRC" xfId="800"/>
    <cellStyle name="_Revenue_Pro Forma Rev 2010 GRC" xfId="801"/>
    <cellStyle name="_Revenue_Pro Forma Rev 2010 GRC_Preliminary" xfId="802"/>
    <cellStyle name="_Revenue_Revenue (Feb 09 - Jan 10)" xfId="803"/>
    <cellStyle name="_Revenue_Revenue (Jan 09 - Dec 09)" xfId="804"/>
    <cellStyle name="_Revenue_Revenue (Mar 09 - Feb 10)" xfId="805"/>
    <cellStyle name="_Revenue_Sheet2" xfId="806"/>
    <cellStyle name="_Revenue_Therms Data" xfId="807"/>
    <cellStyle name="_Revenue_Therms Data Rerun" xfId="808"/>
    <cellStyle name="_Revenue_Volume Exhibit (Jan09 - Dec09)" xfId="809"/>
    <cellStyle name="_Sumas Proforma - 11-09-07" xfId="810"/>
    <cellStyle name="_Sumas Property Taxes v1" xfId="811"/>
    <cellStyle name="_Tenaska Comparison" xfId="812"/>
    <cellStyle name="_Tenaska Comparison 2" xfId="813"/>
    <cellStyle name="_Tenaska Comparison_(C) WHE Proforma with ITC cash grant 10 Yr Amort_for deferral_102809" xfId="814"/>
    <cellStyle name="_Tenaska Comparison_(C) WHE Proforma with ITC cash grant 10 Yr Amort_for deferral_102809_16.07E Wild Horse Wind Expansionwrkingfile" xfId="815"/>
    <cellStyle name="_Tenaska Comparison_(C) WHE Proforma with ITC cash grant 10 Yr Amort_for deferral_102809_16.07E Wild Horse Wind Expansionwrkingfile SF" xfId="816"/>
    <cellStyle name="_Tenaska Comparison_(C) WHE Proforma with ITC cash grant 10 Yr Amort_for deferral_102809_16.37E Wild Horse Expansion DeferralRevwrkingfile SF" xfId="817"/>
    <cellStyle name="_Tenaska Comparison_(C) WHE Proforma with ITC cash grant 10 Yr Amort_for rebuttal_120709" xfId="818"/>
    <cellStyle name="_Tenaska Comparison_04.07E Wild Horse Wind Expansion" xfId="819"/>
    <cellStyle name="_Tenaska Comparison_04.07E Wild Horse Wind Expansion_16.07E Wild Horse Wind Expansionwrkingfile" xfId="820"/>
    <cellStyle name="_Tenaska Comparison_04.07E Wild Horse Wind Expansion_16.07E Wild Horse Wind Expansionwrkingfile SF" xfId="821"/>
    <cellStyle name="_Tenaska Comparison_04.07E Wild Horse Wind Expansion_16.37E Wild Horse Expansion DeferralRevwrkingfile SF" xfId="822"/>
    <cellStyle name="_Tenaska Comparison_16.07E Wild Horse Wind Expansionwrkingfile" xfId="823"/>
    <cellStyle name="_Tenaska Comparison_16.07E Wild Horse Wind Expansionwrkingfile SF" xfId="824"/>
    <cellStyle name="_Tenaska Comparison_16.37E Wild Horse Expansion DeferralRevwrkingfile SF" xfId="825"/>
    <cellStyle name="_Tenaska Comparison_3.01 Income Statement" xfId="826"/>
    <cellStyle name="_Tenaska Comparison_4 31 Regulatory Assets and Liabilities  7 06- Exhibit D" xfId="827"/>
    <cellStyle name="_Tenaska Comparison_4 32 Regulatory Assets and Liabilities  7 06- Exhibit D" xfId="828"/>
    <cellStyle name="_Tenaska Comparison_Book2" xfId="829"/>
    <cellStyle name="_Tenaska Comparison_Book2_Adj Bench DR 3 for Initial Briefs (Electric)" xfId="830"/>
    <cellStyle name="_Tenaska Comparison_Book2_Electric Rev Req Model (2009 GRC) Rebuttal" xfId="831"/>
    <cellStyle name="_Tenaska Comparison_Book2_Electric Rev Req Model (2009 GRC) Rebuttal REmoval of New  WH Solar AdjustMI" xfId="832"/>
    <cellStyle name="_Tenaska Comparison_Book2_Electric Rev Req Model (2009 GRC) Revised 01-18-2010" xfId="833"/>
    <cellStyle name="_Tenaska Comparison_Book2_Final Order Electric EXHIBIT A-1" xfId="834"/>
    <cellStyle name="_Tenaska Comparison_Book4" xfId="835"/>
    <cellStyle name="_Tenaska Comparison_Book9" xfId="836"/>
    <cellStyle name="_Tenaska Comparison_Power Costs - Comparison bx Rbtl-Staff-Jt-PC" xfId="837"/>
    <cellStyle name="_Tenaska Comparison_Power Costs - Comparison bx Rbtl-Staff-Jt-PC_Adj Bench DR 3 for Initial Briefs (Electric)" xfId="838"/>
    <cellStyle name="_Tenaska Comparison_Power Costs - Comparison bx Rbtl-Staff-Jt-PC_Electric Rev Req Model (2009 GRC) Rebuttal" xfId="839"/>
    <cellStyle name="_Tenaska Comparison_Power Costs - Comparison bx Rbtl-Staff-Jt-PC_Electric Rev Req Model (2009 GRC) Rebuttal REmoval of New  WH Solar AdjustMI" xfId="840"/>
    <cellStyle name="_Tenaska Comparison_Power Costs - Comparison bx Rbtl-Staff-Jt-PC_Electric Rev Req Model (2009 GRC) Revised 01-18-2010" xfId="841"/>
    <cellStyle name="_Tenaska Comparison_Power Costs - Comparison bx Rbtl-Staff-Jt-PC_Final Order Electric EXHIBIT A-1" xfId="842"/>
    <cellStyle name="_Tenaska Comparison_Rebuttal Power Costs" xfId="843"/>
    <cellStyle name="_Tenaska Comparison_Rebuttal Power Costs_Adj Bench DR 3 for Initial Briefs (Electric)" xfId="844"/>
    <cellStyle name="_Tenaska Comparison_Rebuttal Power Costs_Electric Rev Req Model (2009 GRC) Rebuttal" xfId="845"/>
    <cellStyle name="_Tenaska Comparison_Rebuttal Power Costs_Electric Rev Req Model (2009 GRC) Rebuttal REmoval of New  WH Solar AdjustMI" xfId="846"/>
    <cellStyle name="_Tenaska Comparison_Rebuttal Power Costs_Electric Rev Req Model (2009 GRC) Revised 01-18-2010" xfId="847"/>
    <cellStyle name="_Tenaska Comparison_Rebuttal Power Costs_Final Order Electric EXHIBIT A-1" xfId="848"/>
    <cellStyle name="_x0013__TENASKA REGULATORY ASSET" xfId="849"/>
    <cellStyle name="_Therms Data" xfId="850"/>
    <cellStyle name="_Therms Data_Pro Forma Rev 09 GRC" xfId="851"/>
    <cellStyle name="_Therms Data_Pro Forma Rev 2010 GRC" xfId="852"/>
    <cellStyle name="_Therms Data_Pro Forma Rev 2010 GRC_Preliminary" xfId="853"/>
    <cellStyle name="_Therms Data_Revenue (Feb 09 - Jan 10)" xfId="854"/>
    <cellStyle name="_Therms Data_Revenue (Jan 09 - Dec 09)" xfId="855"/>
    <cellStyle name="_Therms Data_Revenue (Mar 09 - Feb 10)" xfId="856"/>
    <cellStyle name="_Therms Data_Volume Exhibit (Jan09 - Dec09)" xfId="857"/>
    <cellStyle name="_Value Copy 11 30 05 gas 12 09 05 AURORA at 12 14 05" xfId="858"/>
    <cellStyle name="_Value Copy 11 30 05 gas 12 09 05 AURORA at 12 14 05 2" xfId="859"/>
    <cellStyle name="_Value Copy 11 30 05 gas 12 09 05 AURORA at 12 14 05_04 07E Wild Horse Wind Expansion (C) (2)" xfId="860"/>
    <cellStyle name="_Value Copy 11 30 05 gas 12 09 05 AURORA at 12 14 05_04 07E Wild Horse Wind Expansion (C) (2)_Adj Bench DR 3 for Initial Briefs (Electric)" xfId="861"/>
    <cellStyle name="_Value Copy 11 30 05 gas 12 09 05 AURORA at 12 14 05_04 07E Wild Horse Wind Expansion (C) (2)_Electric Rev Req Model (2009 GRC) " xfId="862"/>
    <cellStyle name="_Value Copy 11 30 05 gas 12 09 05 AURORA at 12 14 05_04 07E Wild Horse Wind Expansion (C) (2)_Electric Rev Req Model (2009 GRC) Rebuttal" xfId="863"/>
    <cellStyle name="_Value Copy 11 30 05 gas 12 09 05 AURORA at 12 14 05_04 07E Wild Horse Wind Expansion (C) (2)_Electric Rev Req Model (2009 GRC) Rebuttal REmoval of New  WH Solar AdjustMI" xfId="864"/>
    <cellStyle name="_Value Copy 11 30 05 gas 12 09 05 AURORA at 12 14 05_04 07E Wild Horse Wind Expansion (C) (2)_Electric Rev Req Model (2009 GRC) Revised 01-18-2010" xfId="865"/>
    <cellStyle name="_Value Copy 11 30 05 gas 12 09 05 AURORA at 12 14 05_04 07E Wild Horse Wind Expansion (C) (2)_Final Order Electric EXHIBIT A-1" xfId="866"/>
    <cellStyle name="_Value Copy 11 30 05 gas 12 09 05 AURORA at 12 14 05_04 07E Wild Horse Wind Expansion (C) (2)_TENASKA REGULATORY ASSET" xfId="867"/>
    <cellStyle name="_Value Copy 11 30 05 gas 12 09 05 AURORA at 12 14 05_16.37E Wild Horse Expansion DeferralRevwrkingfile SF" xfId="868"/>
    <cellStyle name="_Value Copy 11 30 05 gas 12 09 05 AURORA at 12 14 05_3.01 Income Statement" xfId="869"/>
    <cellStyle name="_Value Copy 11 30 05 gas 12 09 05 AURORA at 12 14 05_4 31 Regulatory Assets and Liabilities  7 06- Exhibit D" xfId="870"/>
    <cellStyle name="_Value Copy 11 30 05 gas 12 09 05 AURORA at 12 14 05_4 32 Regulatory Assets and Liabilities  7 06- Exhibit D" xfId="871"/>
    <cellStyle name="_Value Copy 11 30 05 gas 12 09 05 AURORA at 12 14 05_Book2" xfId="872"/>
    <cellStyle name="_Value Copy 11 30 05 gas 12 09 05 AURORA at 12 14 05_Book2_Adj Bench DR 3 for Initial Briefs (Electric)" xfId="873"/>
    <cellStyle name="_Value Copy 11 30 05 gas 12 09 05 AURORA at 12 14 05_Book2_Electric Rev Req Model (2009 GRC) Rebuttal" xfId="874"/>
    <cellStyle name="_Value Copy 11 30 05 gas 12 09 05 AURORA at 12 14 05_Book2_Electric Rev Req Model (2009 GRC) Rebuttal REmoval of New  WH Solar AdjustMI" xfId="875"/>
    <cellStyle name="_Value Copy 11 30 05 gas 12 09 05 AURORA at 12 14 05_Book2_Electric Rev Req Model (2009 GRC) Revised 01-18-2010" xfId="876"/>
    <cellStyle name="_Value Copy 11 30 05 gas 12 09 05 AURORA at 12 14 05_Book2_Final Order Electric EXHIBIT A-1" xfId="877"/>
    <cellStyle name="_Value Copy 11 30 05 gas 12 09 05 AURORA at 12 14 05_Book4" xfId="878"/>
    <cellStyle name="_Value Copy 11 30 05 gas 12 09 05 AURORA at 12 14 05_Book9" xfId="879"/>
    <cellStyle name="_Value Copy 11 30 05 gas 12 09 05 AURORA at 12 14 05_Power Costs - Comparison bx Rbtl-Staff-Jt-PC" xfId="880"/>
    <cellStyle name="_Value Copy 11 30 05 gas 12 09 05 AURORA at 12 14 05_Power Costs - Comparison bx Rbtl-Staff-Jt-PC_Adj Bench DR 3 for Initial Briefs (Electric)" xfId="881"/>
    <cellStyle name="_Value Copy 11 30 05 gas 12 09 05 AURORA at 12 14 05_Power Costs - Comparison bx Rbtl-Staff-Jt-PC_Electric Rev Req Model (2009 GRC) Rebuttal" xfId="882"/>
    <cellStyle name="_Value Copy 11 30 05 gas 12 09 05 AURORA at 12 14 05_Power Costs - Comparison bx Rbtl-Staff-Jt-PC_Electric Rev Req Model (2009 GRC) Rebuttal REmoval of New  WH Solar AdjustMI" xfId="883"/>
    <cellStyle name="_Value Copy 11 30 05 gas 12 09 05 AURORA at 12 14 05_Power Costs - Comparison bx Rbtl-Staff-Jt-PC_Electric Rev Req Model (2009 GRC) Revised 01-18-2010" xfId="884"/>
    <cellStyle name="_Value Copy 11 30 05 gas 12 09 05 AURORA at 12 14 05_Power Costs - Comparison bx Rbtl-Staff-Jt-PC_Final Order Electric EXHIBIT A-1" xfId="885"/>
    <cellStyle name="_Value Copy 11 30 05 gas 12 09 05 AURORA at 12 14 05_Rebuttal Power Costs" xfId="886"/>
    <cellStyle name="_Value Copy 11 30 05 gas 12 09 05 AURORA at 12 14 05_Rebuttal Power Costs_Adj Bench DR 3 for Initial Briefs (Electric)" xfId="887"/>
    <cellStyle name="_Value Copy 11 30 05 gas 12 09 05 AURORA at 12 14 05_Rebuttal Power Costs_Electric Rev Req Model (2009 GRC) Rebuttal" xfId="888"/>
    <cellStyle name="_Value Copy 11 30 05 gas 12 09 05 AURORA at 12 14 05_Rebuttal Power Costs_Electric Rev Req Model (2009 GRC) Rebuttal REmoval of New  WH Solar AdjustMI" xfId="889"/>
    <cellStyle name="_Value Copy 11 30 05 gas 12 09 05 AURORA at 12 14 05_Rebuttal Power Costs_Electric Rev Req Model (2009 GRC) Revised 01-18-2010" xfId="890"/>
    <cellStyle name="_Value Copy 11 30 05 gas 12 09 05 AURORA at 12 14 05_Rebuttal Power Costs_Final Order Electric EXHIBIT A-1" xfId="891"/>
    <cellStyle name="_VC 6.15.06 update on 06GRC power costs.xls Chart 1" xfId="892"/>
    <cellStyle name="_VC 6.15.06 update on 06GRC power costs.xls Chart 1 2" xfId="893"/>
    <cellStyle name="_VC 6.15.06 update on 06GRC power costs.xls Chart 1_04 07E Wild Horse Wind Expansion (C) (2)" xfId="894"/>
    <cellStyle name="_VC 6.15.06 update on 06GRC power costs.xls Chart 1_04 07E Wild Horse Wind Expansion (C) (2)_Adj Bench DR 3 for Initial Briefs (Electric)" xfId="895"/>
    <cellStyle name="_VC 6.15.06 update on 06GRC power costs.xls Chart 1_04 07E Wild Horse Wind Expansion (C) (2)_Electric Rev Req Model (2009 GRC) " xfId="896"/>
    <cellStyle name="_VC 6.15.06 update on 06GRC power costs.xls Chart 1_04 07E Wild Horse Wind Expansion (C) (2)_Electric Rev Req Model (2009 GRC) Rebuttal" xfId="897"/>
    <cellStyle name="_VC 6.15.06 update on 06GRC power costs.xls Chart 1_04 07E Wild Horse Wind Expansion (C) (2)_Electric Rev Req Model (2009 GRC) Rebuttal REmoval of New  WH Solar AdjustMI" xfId="898"/>
    <cellStyle name="_VC 6.15.06 update on 06GRC power costs.xls Chart 1_04 07E Wild Horse Wind Expansion (C) (2)_Electric Rev Req Model (2009 GRC) Revised 01-18-2010" xfId="899"/>
    <cellStyle name="_VC 6.15.06 update on 06GRC power costs.xls Chart 1_04 07E Wild Horse Wind Expansion (C) (2)_Final Order Electric EXHIBIT A-1" xfId="900"/>
    <cellStyle name="_VC 6.15.06 update on 06GRC power costs.xls Chart 1_04 07E Wild Horse Wind Expansion (C) (2)_TENASKA REGULATORY ASSET" xfId="901"/>
    <cellStyle name="_VC 6.15.06 update on 06GRC power costs.xls Chart 1_16.37E Wild Horse Expansion DeferralRevwrkingfile SF" xfId="902"/>
    <cellStyle name="_VC 6.15.06 update on 06GRC power costs.xls Chart 1_3.01 Income Statement" xfId="903"/>
    <cellStyle name="_VC 6.15.06 update on 06GRC power costs.xls Chart 1_4 31 Regulatory Assets and Liabilities  7 06- Exhibit D" xfId="904"/>
    <cellStyle name="_VC 6.15.06 update on 06GRC power costs.xls Chart 1_4 32 Regulatory Assets and Liabilities  7 06- Exhibit D" xfId="905"/>
    <cellStyle name="_VC 6.15.06 update on 06GRC power costs.xls Chart 1_Book2" xfId="906"/>
    <cellStyle name="_VC 6.15.06 update on 06GRC power costs.xls Chart 1_Book2_Adj Bench DR 3 for Initial Briefs (Electric)" xfId="907"/>
    <cellStyle name="_VC 6.15.06 update on 06GRC power costs.xls Chart 1_Book2_Electric Rev Req Model (2009 GRC) Rebuttal" xfId="908"/>
    <cellStyle name="_VC 6.15.06 update on 06GRC power costs.xls Chart 1_Book2_Electric Rev Req Model (2009 GRC) Rebuttal REmoval of New  WH Solar AdjustMI" xfId="909"/>
    <cellStyle name="_VC 6.15.06 update on 06GRC power costs.xls Chart 1_Book2_Electric Rev Req Model (2009 GRC) Revised 01-18-2010" xfId="910"/>
    <cellStyle name="_VC 6.15.06 update on 06GRC power costs.xls Chart 1_Book2_Final Order Electric EXHIBIT A-1" xfId="911"/>
    <cellStyle name="_VC 6.15.06 update on 06GRC power costs.xls Chart 1_Book4" xfId="912"/>
    <cellStyle name="_VC 6.15.06 update on 06GRC power costs.xls Chart 1_Book9" xfId="913"/>
    <cellStyle name="_VC 6.15.06 update on 06GRC power costs.xls Chart 1_Power Costs - Comparison bx Rbtl-Staff-Jt-PC" xfId="914"/>
    <cellStyle name="_VC 6.15.06 update on 06GRC power costs.xls Chart 1_Power Costs - Comparison bx Rbtl-Staff-Jt-PC_Adj Bench DR 3 for Initial Briefs (Electric)" xfId="915"/>
    <cellStyle name="_VC 6.15.06 update on 06GRC power costs.xls Chart 1_Power Costs - Comparison bx Rbtl-Staff-Jt-PC_Electric Rev Req Model (2009 GRC) Rebuttal" xfId="916"/>
    <cellStyle name="_VC 6.15.06 update on 06GRC power costs.xls Chart 1_Power Costs - Comparison bx Rbtl-Staff-Jt-PC_Electric Rev Req Model (2009 GRC) Rebuttal REmoval of New  WH Solar AdjustMI" xfId="917"/>
    <cellStyle name="_VC 6.15.06 update on 06GRC power costs.xls Chart 1_Power Costs - Comparison bx Rbtl-Staff-Jt-PC_Electric Rev Req Model (2009 GRC) Revised 01-18-2010" xfId="918"/>
    <cellStyle name="_VC 6.15.06 update on 06GRC power costs.xls Chart 1_Power Costs - Comparison bx Rbtl-Staff-Jt-PC_Final Order Electric EXHIBIT A-1" xfId="919"/>
    <cellStyle name="_VC 6.15.06 update on 06GRC power costs.xls Chart 1_Rebuttal Power Costs" xfId="920"/>
    <cellStyle name="_VC 6.15.06 update on 06GRC power costs.xls Chart 1_Rebuttal Power Costs_Adj Bench DR 3 for Initial Briefs (Electric)" xfId="921"/>
    <cellStyle name="_VC 6.15.06 update on 06GRC power costs.xls Chart 1_Rebuttal Power Costs_Electric Rev Req Model (2009 GRC) Rebuttal" xfId="922"/>
    <cellStyle name="_VC 6.15.06 update on 06GRC power costs.xls Chart 1_Rebuttal Power Costs_Electric Rev Req Model (2009 GRC) Rebuttal REmoval of New  WH Solar AdjustMI" xfId="923"/>
    <cellStyle name="_VC 6.15.06 update on 06GRC power costs.xls Chart 1_Rebuttal Power Costs_Electric Rev Req Model (2009 GRC) Revised 01-18-2010" xfId="924"/>
    <cellStyle name="_VC 6.15.06 update on 06GRC power costs.xls Chart 1_Rebuttal Power Costs_Final Order Electric EXHIBIT A-1" xfId="925"/>
    <cellStyle name="_VC 6.15.06 update on 06GRC power costs.xls Chart 2" xfId="926"/>
    <cellStyle name="_VC 6.15.06 update on 06GRC power costs.xls Chart 2 2" xfId="927"/>
    <cellStyle name="_VC 6.15.06 update on 06GRC power costs.xls Chart 2_04 07E Wild Horse Wind Expansion (C) (2)" xfId="928"/>
    <cellStyle name="_VC 6.15.06 update on 06GRC power costs.xls Chart 2_04 07E Wild Horse Wind Expansion (C) (2)_Adj Bench DR 3 for Initial Briefs (Electric)" xfId="929"/>
    <cellStyle name="_VC 6.15.06 update on 06GRC power costs.xls Chart 2_04 07E Wild Horse Wind Expansion (C) (2)_Electric Rev Req Model (2009 GRC) " xfId="930"/>
    <cellStyle name="_VC 6.15.06 update on 06GRC power costs.xls Chart 2_04 07E Wild Horse Wind Expansion (C) (2)_Electric Rev Req Model (2009 GRC) Rebuttal" xfId="931"/>
    <cellStyle name="_VC 6.15.06 update on 06GRC power costs.xls Chart 2_04 07E Wild Horse Wind Expansion (C) (2)_Electric Rev Req Model (2009 GRC) Rebuttal REmoval of New  WH Solar AdjustMI" xfId="932"/>
    <cellStyle name="_VC 6.15.06 update on 06GRC power costs.xls Chart 2_04 07E Wild Horse Wind Expansion (C) (2)_Electric Rev Req Model (2009 GRC) Revised 01-18-2010" xfId="933"/>
    <cellStyle name="_VC 6.15.06 update on 06GRC power costs.xls Chart 2_04 07E Wild Horse Wind Expansion (C) (2)_Final Order Electric EXHIBIT A-1" xfId="934"/>
    <cellStyle name="_VC 6.15.06 update on 06GRC power costs.xls Chart 2_04 07E Wild Horse Wind Expansion (C) (2)_TENASKA REGULATORY ASSET" xfId="935"/>
    <cellStyle name="_VC 6.15.06 update on 06GRC power costs.xls Chart 2_16.37E Wild Horse Expansion DeferralRevwrkingfile SF" xfId="936"/>
    <cellStyle name="_VC 6.15.06 update on 06GRC power costs.xls Chart 2_3.01 Income Statement" xfId="937"/>
    <cellStyle name="_VC 6.15.06 update on 06GRC power costs.xls Chart 2_4 31 Regulatory Assets and Liabilities  7 06- Exhibit D" xfId="938"/>
    <cellStyle name="_VC 6.15.06 update on 06GRC power costs.xls Chart 2_4 32 Regulatory Assets and Liabilities  7 06- Exhibit D" xfId="939"/>
    <cellStyle name="_VC 6.15.06 update on 06GRC power costs.xls Chart 2_Book2" xfId="940"/>
    <cellStyle name="_VC 6.15.06 update on 06GRC power costs.xls Chart 2_Book2_Adj Bench DR 3 for Initial Briefs (Electric)" xfId="941"/>
    <cellStyle name="_VC 6.15.06 update on 06GRC power costs.xls Chart 2_Book2_Electric Rev Req Model (2009 GRC) Rebuttal" xfId="942"/>
    <cellStyle name="_VC 6.15.06 update on 06GRC power costs.xls Chart 2_Book2_Electric Rev Req Model (2009 GRC) Rebuttal REmoval of New  WH Solar AdjustMI" xfId="943"/>
    <cellStyle name="_VC 6.15.06 update on 06GRC power costs.xls Chart 2_Book2_Electric Rev Req Model (2009 GRC) Revised 01-18-2010" xfId="944"/>
    <cellStyle name="_VC 6.15.06 update on 06GRC power costs.xls Chart 2_Book2_Final Order Electric EXHIBIT A-1" xfId="945"/>
    <cellStyle name="_VC 6.15.06 update on 06GRC power costs.xls Chart 2_Book4" xfId="946"/>
    <cellStyle name="_VC 6.15.06 update on 06GRC power costs.xls Chart 2_Book9" xfId="947"/>
    <cellStyle name="_VC 6.15.06 update on 06GRC power costs.xls Chart 2_Power Costs - Comparison bx Rbtl-Staff-Jt-PC" xfId="948"/>
    <cellStyle name="_VC 6.15.06 update on 06GRC power costs.xls Chart 2_Power Costs - Comparison bx Rbtl-Staff-Jt-PC_Adj Bench DR 3 for Initial Briefs (Electric)" xfId="949"/>
    <cellStyle name="_VC 6.15.06 update on 06GRC power costs.xls Chart 2_Power Costs - Comparison bx Rbtl-Staff-Jt-PC_Electric Rev Req Model (2009 GRC) Rebuttal" xfId="950"/>
    <cellStyle name="_VC 6.15.06 update on 06GRC power costs.xls Chart 2_Power Costs - Comparison bx Rbtl-Staff-Jt-PC_Electric Rev Req Model (2009 GRC) Rebuttal REmoval of New  WH Solar AdjustMI" xfId="951"/>
    <cellStyle name="_VC 6.15.06 update on 06GRC power costs.xls Chart 2_Power Costs - Comparison bx Rbtl-Staff-Jt-PC_Electric Rev Req Model (2009 GRC) Revised 01-18-2010" xfId="952"/>
    <cellStyle name="_VC 6.15.06 update on 06GRC power costs.xls Chart 2_Power Costs - Comparison bx Rbtl-Staff-Jt-PC_Final Order Electric EXHIBIT A-1" xfId="953"/>
    <cellStyle name="_VC 6.15.06 update on 06GRC power costs.xls Chart 2_Rebuttal Power Costs" xfId="954"/>
    <cellStyle name="_VC 6.15.06 update on 06GRC power costs.xls Chart 2_Rebuttal Power Costs_Adj Bench DR 3 for Initial Briefs (Electric)" xfId="955"/>
    <cellStyle name="_VC 6.15.06 update on 06GRC power costs.xls Chart 2_Rebuttal Power Costs_Electric Rev Req Model (2009 GRC) Rebuttal" xfId="956"/>
    <cellStyle name="_VC 6.15.06 update on 06GRC power costs.xls Chart 2_Rebuttal Power Costs_Electric Rev Req Model (2009 GRC) Rebuttal REmoval of New  WH Solar AdjustMI" xfId="957"/>
    <cellStyle name="_VC 6.15.06 update on 06GRC power costs.xls Chart 2_Rebuttal Power Costs_Electric Rev Req Model (2009 GRC) Revised 01-18-2010" xfId="958"/>
    <cellStyle name="_VC 6.15.06 update on 06GRC power costs.xls Chart 2_Rebuttal Power Costs_Final Order Electric EXHIBIT A-1" xfId="959"/>
    <cellStyle name="_VC 6.15.06 update on 06GRC power costs.xls Chart 3" xfId="960"/>
    <cellStyle name="_VC 6.15.06 update on 06GRC power costs.xls Chart 3 2" xfId="961"/>
    <cellStyle name="_VC 6.15.06 update on 06GRC power costs.xls Chart 3_04 07E Wild Horse Wind Expansion (C) (2)" xfId="962"/>
    <cellStyle name="_VC 6.15.06 update on 06GRC power costs.xls Chart 3_04 07E Wild Horse Wind Expansion (C) (2)_Adj Bench DR 3 for Initial Briefs (Electric)" xfId="963"/>
    <cellStyle name="_VC 6.15.06 update on 06GRC power costs.xls Chart 3_04 07E Wild Horse Wind Expansion (C) (2)_Electric Rev Req Model (2009 GRC) " xfId="964"/>
    <cellStyle name="_VC 6.15.06 update on 06GRC power costs.xls Chart 3_04 07E Wild Horse Wind Expansion (C) (2)_Electric Rev Req Model (2009 GRC) Rebuttal" xfId="965"/>
    <cellStyle name="_VC 6.15.06 update on 06GRC power costs.xls Chart 3_04 07E Wild Horse Wind Expansion (C) (2)_Electric Rev Req Model (2009 GRC) Rebuttal REmoval of New  WH Solar AdjustMI" xfId="966"/>
    <cellStyle name="_VC 6.15.06 update on 06GRC power costs.xls Chart 3_04 07E Wild Horse Wind Expansion (C) (2)_Electric Rev Req Model (2009 GRC) Revised 01-18-2010" xfId="967"/>
    <cellStyle name="_VC 6.15.06 update on 06GRC power costs.xls Chart 3_04 07E Wild Horse Wind Expansion (C) (2)_Final Order Electric EXHIBIT A-1" xfId="968"/>
    <cellStyle name="_VC 6.15.06 update on 06GRC power costs.xls Chart 3_04 07E Wild Horse Wind Expansion (C) (2)_TENASKA REGULATORY ASSET" xfId="969"/>
    <cellStyle name="_VC 6.15.06 update on 06GRC power costs.xls Chart 3_16.37E Wild Horse Expansion DeferralRevwrkingfile SF" xfId="970"/>
    <cellStyle name="_VC 6.15.06 update on 06GRC power costs.xls Chart 3_3.01 Income Statement" xfId="971"/>
    <cellStyle name="_VC 6.15.06 update on 06GRC power costs.xls Chart 3_4 31 Regulatory Assets and Liabilities  7 06- Exhibit D" xfId="972"/>
    <cellStyle name="_VC 6.15.06 update on 06GRC power costs.xls Chart 3_4 32 Regulatory Assets and Liabilities  7 06- Exhibit D" xfId="973"/>
    <cellStyle name="_VC 6.15.06 update on 06GRC power costs.xls Chart 3_Book2" xfId="974"/>
    <cellStyle name="_VC 6.15.06 update on 06GRC power costs.xls Chart 3_Book2_Adj Bench DR 3 for Initial Briefs (Electric)" xfId="975"/>
    <cellStyle name="_VC 6.15.06 update on 06GRC power costs.xls Chart 3_Book2_Electric Rev Req Model (2009 GRC) Rebuttal" xfId="976"/>
    <cellStyle name="_VC 6.15.06 update on 06GRC power costs.xls Chart 3_Book2_Electric Rev Req Model (2009 GRC) Rebuttal REmoval of New  WH Solar AdjustMI" xfId="977"/>
    <cellStyle name="_VC 6.15.06 update on 06GRC power costs.xls Chart 3_Book2_Electric Rev Req Model (2009 GRC) Revised 01-18-2010" xfId="978"/>
    <cellStyle name="_VC 6.15.06 update on 06GRC power costs.xls Chart 3_Book2_Final Order Electric EXHIBIT A-1" xfId="979"/>
    <cellStyle name="_VC 6.15.06 update on 06GRC power costs.xls Chart 3_Book4" xfId="980"/>
    <cellStyle name="_VC 6.15.06 update on 06GRC power costs.xls Chart 3_Book9" xfId="981"/>
    <cellStyle name="_VC 6.15.06 update on 06GRC power costs.xls Chart 3_Power Costs - Comparison bx Rbtl-Staff-Jt-PC" xfId="982"/>
    <cellStyle name="_VC 6.15.06 update on 06GRC power costs.xls Chart 3_Power Costs - Comparison bx Rbtl-Staff-Jt-PC_Adj Bench DR 3 for Initial Briefs (Electric)" xfId="983"/>
    <cellStyle name="_VC 6.15.06 update on 06GRC power costs.xls Chart 3_Power Costs - Comparison bx Rbtl-Staff-Jt-PC_Electric Rev Req Model (2009 GRC) Rebuttal" xfId="984"/>
    <cellStyle name="_VC 6.15.06 update on 06GRC power costs.xls Chart 3_Power Costs - Comparison bx Rbtl-Staff-Jt-PC_Electric Rev Req Model (2009 GRC) Rebuttal REmoval of New  WH Solar AdjustMI" xfId="985"/>
    <cellStyle name="_VC 6.15.06 update on 06GRC power costs.xls Chart 3_Power Costs - Comparison bx Rbtl-Staff-Jt-PC_Electric Rev Req Model (2009 GRC) Revised 01-18-2010" xfId="986"/>
    <cellStyle name="_VC 6.15.06 update on 06GRC power costs.xls Chart 3_Power Costs - Comparison bx Rbtl-Staff-Jt-PC_Final Order Electric EXHIBIT A-1" xfId="987"/>
    <cellStyle name="_VC 6.15.06 update on 06GRC power costs.xls Chart 3_Rebuttal Power Costs" xfId="988"/>
    <cellStyle name="_VC 6.15.06 update on 06GRC power costs.xls Chart 3_Rebuttal Power Costs_Adj Bench DR 3 for Initial Briefs (Electric)" xfId="989"/>
    <cellStyle name="_VC 6.15.06 update on 06GRC power costs.xls Chart 3_Rebuttal Power Costs_Electric Rev Req Model (2009 GRC) Rebuttal" xfId="990"/>
    <cellStyle name="_VC 6.15.06 update on 06GRC power costs.xls Chart 3_Rebuttal Power Costs_Electric Rev Req Model (2009 GRC) Rebuttal REmoval of New  WH Solar AdjustMI" xfId="991"/>
    <cellStyle name="_VC 6.15.06 update on 06GRC power costs.xls Chart 3_Rebuttal Power Costs_Electric Rev Req Model (2009 GRC) Revised 01-18-2010" xfId="992"/>
    <cellStyle name="_VC 6.15.06 update on 06GRC power costs.xls Chart 3_Rebuttal Power Costs_Final Order Electric EXHIBIT A-1" xfId="993"/>
    <cellStyle name="0,0&#13;&#10;NA&#13;&#10;" xfId="994"/>
    <cellStyle name="0000" xfId="995"/>
    <cellStyle name="000000" xfId="996"/>
    <cellStyle name="20% - Accent1" xfId="997"/>
    <cellStyle name="20% - Accent1 2" xfId="998"/>
    <cellStyle name="20% - Accent1 2 2" xfId="999"/>
    <cellStyle name="20% - Accent1 3" xfId="1000"/>
    <cellStyle name="20% - Accent2" xfId="1001"/>
    <cellStyle name="20% - Accent2 2" xfId="1002"/>
    <cellStyle name="20% - Accent2 2 2" xfId="1003"/>
    <cellStyle name="20% - Accent2 3" xfId="1004"/>
    <cellStyle name="20% - Accent3" xfId="1005"/>
    <cellStyle name="20% - Accent3 2" xfId="1006"/>
    <cellStyle name="20% - Accent3 2 2" xfId="1007"/>
    <cellStyle name="20% - Accent3 3" xfId="1008"/>
    <cellStyle name="20% - Accent4" xfId="1009"/>
    <cellStyle name="20% - Accent4 2" xfId="1010"/>
    <cellStyle name="20% - Accent4 2 2" xfId="1011"/>
    <cellStyle name="20% - Accent4 3" xfId="1012"/>
    <cellStyle name="20% - Accent5" xfId="1013"/>
    <cellStyle name="20% - Accent5 2" xfId="1014"/>
    <cellStyle name="20% - Accent5 2 2" xfId="1015"/>
    <cellStyle name="20% - Accent5 3" xfId="1016"/>
    <cellStyle name="20% - Accent6" xfId="1017"/>
    <cellStyle name="20% - Accent6 2" xfId="1018"/>
    <cellStyle name="20% - Accent6 2 2" xfId="1019"/>
    <cellStyle name="20% - Accent6 3" xfId="1020"/>
    <cellStyle name="40% - Accent1" xfId="1021"/>
    <cellStyle name="40% - Accent1 2" xfId="1022"/>
    <cellStyle name="40% - Accent1 2 2" xfId="1023"/>
    <cellStyle name="40% - Accent1 3" xfId="1024"/>
    <cellStyle name="40% - Accent2" xfId="1025"/>
    <cellStyle name="40% - Accent2 2" xfId="1026"/>
    <cellStyle name="40% - Accent2 2 2" xfId="1027"/>
    <cellStyle name="40% - Accent2 3" xfId="1028"/>
    <cellStyle name="40% - Accent3" xfId="1029"/>
    <cellStyle name="40% - Accent3 2" xfId="1030"/>
    <cellStyle name="40% - Accent3 2 2" xfId="1031"/>
    <cellStyle name="40% - Accent3 3" xfId="1032"/>
    <cellStyle name="40% - Accent4" xfId="1033"/>
    <cellStyle name="40% - Accent4 2" xfId="1034"/>
    <cellStyle name="40% - Accent4 2 2" xfId="1035"/>
    <cellStyle name="40% - Accent4 3" xfId="1036"/>
    <cellStyle name="40% - Accent5" xfId="1037"/>
    <cellStyle name="40% - Accent5 2" xfId="1038"/>
    <cellStyle name="40% - Accent5 2 2" xfId="1039"/>
    <cellStyle name="40% - Accent5 3" xfId="1040"/>
    <cellStyle name="40% - Accent6" xfId="1041"/>
    <cellStyle name="40% - Accent6 2" xfId="1042"/>
    <cellStyle name="40% - Accent6 2 2" xfId="1043"/>
    <cellStyle name="40% - Accent6 3" xfId="1044"/>
    <cellStyle name="60% - Accent1" xfId="1045"/>
    <cellStyle name="60% - Accent1 2 2" xfId="1046"/>
    <cellStyle name="60% - Accent2" xfId="1047"/>
    <cellStyle name="60% - Accent2 2 2" xfId="1048"/>
    <cellStyle name="60% - Accent3" xfId="1049"/>
    <cellStyle name="60% - Accent3 2 2" xfId="1050"/>
    <cellStyle name="60% - Accent4" xfId="1051"/>
    <cellStyle name="60% - Accent4 2 2" xfId="1052"/>
    <cellStyle name="60% - Accent5" xfId="1053"/>
    <cellStyle name="60% - Accent5 2 2" xfId="1054"/>
    <cellStyle name="60% - Accent6" xfId="1055"/>
    <cellStyle name="60% - Accent6 2 2" xfId="1056"/>
    <cellStyle name="Accent1" xfId="1057"/>
    <cellStyle name="Accent1 - 20%" xfId="1058"/>
    <cellStyle name="Accent1 - 40%" xfId="1059"/>
    <cellStyle name="Accent1 - 60%" xfId="1060"/>
    <cellStyle name="Accent1 2 2" xfId="1061"/>
    <cellStyle name="Accent2" xfId="1062"/>
    <cellStyle name="Accent2 - 20%" xfId="1063"/>
    <cellStyle name="Accent2 - 40%" xfId="1064"/>
    <cellStyle name="Accent2 - 60%" xfId="1065"/>
    <cellStyle name="Accent2 2 2" xfId="1066"/>
    <cellStyle name="Accent3" xfId="1067"/>
    <cellStyle name="Accent3 - 20%" xfId="1068"/>
    <cellStyle name="Accent3 - 40%" xfId="1069"/>
    <cellStyle name="Accent3 - 60%" xfId="1070"/>
    <cellStyle name="Accent3 2 2" xfId="1071"/>
    <cellStyle name="Accent4" xfId="1072"/>
    <cellStyle name="Accent4 - 20%" xfId="1073"/>
    <cellStyle name="Accent4 - 40%" xfId="1074"/>
    <cellStyle name="Accent4 - 60%" xfId="1075"/>
    <cellStyle name="Accent4 2 2" xfId="1076"/>
    <cellStyle name="Accent5" xfId="1077"/>
    <cellStyle name="Accent5 - 20%" xfId="1078"/>
    <cellStyle name="Accent5 - 40%" xfId="1079"/>
    <cellStyle name="Accent5 - 60%" xfId="1080"/>
    <cellStyle name="Accent5 2 2" xfId="1081"/>
    <cellStyle name="Accent6" xfId="1082"/>
    <cellStyle name="Accent6 - 20%" xfId="1083"/>
    <cellStyle name="Accent6 - 40%" xfId="1084"/>
    <cellStyle name="Accent6 - 60%" xfId="1085"/>
    <cellStyle name="Accent6 2 2" xfId="1086"/>
    <cellStyle name="Bad" xfId="1087"/>
    <cellStyle name="Bad 2 2" xfId="1088"/>
    <cellStyle name="blank" xfId="1089"/>
    <cellStyle name="Calc Currency (0)" xfId="1090"/>
    <cellStyle name="Calculation" xfId="1091"/>
    <cellStyle name="Calculation 2" xfId="1092"/>
    <cellStyle name="Calculation 2 2" xfId="1093"/>
    <cellStyle name="Calculation 3" xfId="1094"/>
    <cellStyle name="Check Cell" xfId="1095"/>
    <cellStyle name="Check Cell 2 2" xfId="1096"/>
    <cellStyle name="CheckCell" xfId="1097"/>
    <cellStyle name="Comma" xfId="1098"/>
    <cellStyle name="Comma [0]" xfId="1099"/>
    <cellStyle name="Comma 10" xfId="1100"/>
    <cellStyle name="Comma 11" xfId="1101"/>
    <cellStyle name="Comma 12" xfId="1102"/>
    <cellStyle name="Comma 13" xfId="1103"/>
    <cellStyle name="Comma 14" xfId="1104"/>
    <cellStyle name="Comma 15" xfId="1105"/>
    <cellStyle name="Comma 2" xfId="1106"/>
    <cellStyle name="Comma 2 2" xfId="1107"/>
    <cellStyle name="Comma 3" xfId="1108"/>
    <cellStyle name="Comma 3 2" xfId="1109"/>
    <cellStyle name="Comma 4" xfId="1110"/>
    <cellStyle name="Comma 4 2" xfId="1111"/>
    <cellStyle name="Comma 5" xfId="1112"/>
    <cellStyle name="Comma 6" xfId="1113"/>
    <cellStyle name="Comma 6 2" xfId="1114"/>
    <cellStyle name="Comma 6 3" xfId="1115"/>
    <cellStyle name="Comma 7" xfId="1116"/>
    <cellStyle name="Comma 8" xfId="1117"/>
    <cellStyle name="Comma 9" xfId="1118"/>
    <cellStyle name="Comma0" xfId="1119"/>
    <cellStyle name="Comma0 - Style2" xfId="1120"/>
    <cellStyle name="Comma0 - Style4" xfId="1121"/>
    <cellStyle name="Comma0 - Style5" xfId="1122"/>
    <cellStyle name="Comma0 2" xfId="1123"/>
    <cellStyle name="Comma0 3" xfId="1124"/>
    <cellStyle name="Comma0 4" xfId="1125"/>
    <cellStyle name="Comma0_00COS Ind Allocators" xfId="1126"/>
    <cellStyle name="Comma1 - Style1" xfId="1127"/>
    <cellStyle name="Copied" xfId="1128"/>
    <cellStyle name="COST1" xfId="1129"/>
    <cellStyle name="Curren - Style1" xfId="1130"/>
    <cellStyle name="Curren - Style2" xfId="1131"/>
    <cellStyle name="Curren - Style5" xfId="1132"/>
    <cellStyle name="Curren - Style6" xfId="1133"/>
    <cellStyle name="Currency" xfId="1134"/>
    <cellStyle name="Currency [0]" xfId="1135"/>
    <cellStyle name="Currency 10" xfId="1136"/>
    <cellStyle name="Currency 11" xfId="1137"/>
    <cellStyle name="Currency 12" xfId="1138"/>
    <cellStyle name="Currency 13" xfId="1139"/>
    <cellStyle name="Currency 13 2" xfId="1140"/>
    <cellStyle name="Currency 14" xfId="1141"/>
    <cellStyle name="Currency 2" xfId="1142"/>
    <cellStyle name="Currency 2 2" xfId="1143"/>
    <cellStyle name="Currency 3" xfId="1144"/>
    <cellStyle name="Currency 4" xfId="1145"/>
    <cellStyle name="Currency 4 2" xfId="1146"/>
    <cellStyle name="Currency 5" xfId="1147"/>
    <cellStyle name="Currency 6" xfId="1148"/>
    <cellStyle name="Currency 7" xfId="1149"/>
    <cellStyle name="Currency 8" xfId="1150"/>
    <cellStyle name="Currency 9" xfId="1151"/>
    <cellStyle name="Currency0" xfId="1152"/>
    <cellStyle name="Currency0 2" xfId="1153"/>
    <cellStyle name="Date" xfId="1154"/>
    <cellStyle name="Date 2" xfId="1155"/>
    <cellStyle name="Date 3" xfId="1156"/>
    <cellStyle name="Date 4" xfId="1157"/>
    <cellStyle name="Emphasis 1" xfId="1158"/>
    <cellStyle name="Emphasis 2" xfId="1159"/>
    <cellStyle name="Emphasis 3" xfId="1160"/>
    <cellStyle name="Entered" xfId="1161"/>
    <cellStyle name="Entered 2" xfId="1162"/>
    <cellStyle name="Entered_JHS-4" xfId="1163"/>
    <cellStyle name="Euro" xfId="1164"/>
    <cellStyle name="Euro 2" xfId="1165"/>
    <cellStyle name="Explanatory Text" xfId="1166"/>
    <cellStyle name="Explanatory Text 2 2" xfId="1167"/>
    <cellStyle name="Fixed" xfId="1168"/>
    <cellStyle name="Fixed3 - Style3" xfId="1169"/>
    <cellStyle name="Followed Hyperlink" xfId="1170"/>
    <cellStyle name="Good" xfId="1171"/>
    <cellStyle name="Good 2 2" xfId="1172"/>
    <cellStyle name="Grey" xfId="1173"/>
    <cellStyle name="Grey 2" xfId="1174"/>
    <cellStyle name="Grey 3" xfId="1175"/>
    <cellStyle name="Grey 4" xfId="1176"/>
    <cellStyle name="Grey_(C) WHE Proforma with ITC cash grant 10 Yr Amort_for deferral_102809" xfId="1177"/>
    <cellStyle name="Header" xfId="1178"/>
    <cellStyle name="Header1" xfId="1179"/>
    <cellStyle name="Header2" xfId="1180"/>
    <cellStyle name="Heading" xfId="1181"/>
    <cellStyle name="Heading 1" xfId="1182"/>
    <cellStyle name="Heading 1 2" xfId="1183"/>
    <cellStyle name="Heading 1 2 2" xfId="1184"/>
    <cellStyle name="Heading 1 3" xfId="1185"/>
    <cellStyle name="Heading 2" xfId="1186"/>
    <cellStyle name="Heading 2 2" xfId="1187"/>
    <cellStyle name="Heading 2 2 2" xfId="1188"/>
    <cellStyle name="Heading 2 3" xfId="1189"/>
    <cellStyle name="Heading 3" xfId="1190"/>
    <cellStyle name="Heading 3 2 2" xfId="1191"/>
    <cellStyle name="Heading 4" xfId="1192"/>
    <cellStyle name="Heading 4 2 2" xfId="1193"/>
    <cellStyle name="Heading1" xfId="1194"/>
    <cellStyle name="Heading2" xfId="1195"/>
    <cellStyle name="Hyperlink" xfId="1196"/>
    <cellStyle name="Input" xfId="1197"/>
    <cellStyle name="Input [yellow]" xfId="1198"/>
    <cellStyle name="Input [yellow] 2" xfId="1199"/>
    <cellStyle name="Input [yellow] 3" xfId="1200"/>
    <cellStyle name="Input [yellow] 4" xfId="1201"/>
    <cellStyle name="Input [yellow]_(C) WHE Proforma with ITC cash grant 10 Yr Amort_for deferral_102809" xfId="1202"/>
    <cellStyle name="Input 2 2" xfId="1203"/>
    <cellStyle name="Input Cells" xfId="1204"/>
    <cellStyle name="Input Cells Percent" xfId="1205"/>
    <cellStyle name="Input Cells_4.34E Mint Farm Deferral" xfId="1206"/>
    <cellStyle name="Lines" xfId="1207"/>
    <cellStyle name="Lines 2" xfId="1208"/>
    <cellStyle name="LINKED" xfId="1209"/>
    <cellStyle name="Linked Cell" xfId="1210"/>
    <cellStyle name="Linked Cell 2 2" xfId="1211"/>
    <cellStyle name="modified border" xfId="1212"/>
    <cellStyle name="modified border 2" xfId="1213"/>
    <cellStyle name="modified border 3" xfId="1214"/>
    <cellStyle name="modified border 4" xfId="1215"/>
    <cellStyle name="modified border_4.34E Mint Farm Deferral" xfId="1216"/>
    <cellStyle name="modified border1" xfId="1217"/>
    <cellStyle name="modified border1 2" xfId="1218"/>
    <cellStyle name="modified border1 3" xfId="1219"/>
    <cellStyle name="modified border1 4" xfId="1220"/>
    <cellStyle name="modified border1_4.34E Mint Farm Deferral" xfId="1221"/>
    <cellStyle name="Neutral" xfId="1222"/>
    <cellStyle name="Neutral 2 2" xfId="1223"/>
    <cellStyle name="no dec" xfId="1224"/>
    <cellStyle name="Normal - Style1" xfId="1225"/>
    <cellStyle name="Normal - Style1 2" xfId="1226"/>
    <cellStyle name="Normal - Style1 3" xfId="1227"/>
    <cellStyle name="Normal - Style1 4" xfId="1228"/>
    <cellStyle name="Normal - Style1_(C) WHE Proforma with ITC cash grant 10 Yr Amort_for deferral_102809" xfId="1229"/>
    <cellStyle name="Normal 10" xfId="1230"/>
    <cellStyle name="Normal 10 2" xfId="1231"/>
    <cellStyle name="Normal 10 3" xfId="1232"/>
    <cellStyle name="Normal 11" xfId="1233"/>
    <cellStyle name="Normal 12" xfId="1234"/>
    <cellStyle name="Normal 13" xfId="1235"/>
    <cellStyle name="Normal 14" xfId="1236"/>
    <cellStyle name="Normal 15" xfId="1237"/>
    <cellStyle name="Normal 16" xfId="1238"/>
    <cellStyle name="Normal 17" xfId="1239"/>
    <cellStyle name="Normal 18" xfId="1240"/>
    <cellStyle name="Normal 19" xfId="1241"/>
    <cellStyle name="Normal 2" xfId="1242"/>
    <cellStyle name="Normal 2 2" xfId="1243"/>
    <cellStyle name="Normal 2 2 2" xfId="1244"/>
    <cellStyle name="Normal 2 2 2 2" xfId="1245"/>
    <cellStyle name="Normal 2 2 3" xfId="1246"/>
    <cellStyle name="Normal 2 3" xfId="1247"/>
    <cellStyle name="Normal 2 4" xfId="1248"/>
    <cellStyle name="Normal 2 5" xfId="1249"/>
    <cellStyle name="Normal 2 6" xfId="1250"/>
    <cellStyle name="Normal 2 7" xfId="1251"/>
    <cellStyle name="Normal 2 8" xfId="1252"/>
    <cellStyle name="Normal 2_16.37E Wild Horse Expansion DeferralRevwrkingfile SF" xfId="1253"/>
    <cellStyle name="Normal 20" xfId="1254"/>
    <cellStyle name="Normal 21" xfId="1255"/>
    <cellStyle name="Normal 22" xfId="1256"/>
    <cellStyle name="Normal 23" xfId="1257"/>
    <cellStyle name="Normal 24" xfId="1258"/>
    <cellStyle name="Normal 25" xfId="1259"/>
    <cellStyle name="Normal 26" xfId="1260"/>
    <cellStyle name="Normal 27" xfId="1261"/>
    <cellStyle name="Normal 28" xfId="1262"/>
    <cellStyle name="Normal 29" xfId="1263"/>
    <cellStyle name="Normal 3" xfId="1264"/>
    <cellStyle name="Normal 3 2" xfId="1265"/>
    <cellStyle name="Normal 3 3" xfId="1266"/>
    <cellStyle name="Normal 3 4" xfId="1267"/>
    <cellStyle name="Normal 3 5" xfId="1268"/>
    <cellStyle name="Normal 30" xfId="1269"/>
    <cellStyle name="Normal 31" xfId="1270"/>
    <cellStyle name="Normal 32" xfId="1271"/>
    <cellStyle name="Normal 33" xfId="1272"/>
    <cellStyle name="Normal 34" xfId="1273"/>
    <cellStyle name="Normal 35" xfId="1274"/>
    <cellStyle name="Normal 36" xfId="1275"/>
    <cellStyle name="Normal 37" xfId="1276"/>
    <cellStyle name="Normal 38" xfId="1277"/>
    <cellStyle name="Normal 39" xfId="1278"/>
    <cellStyle name="Normal 4" xfId="1279"/>
    <cellStyle name="Normal 4 2" xfId="1280"/>
    <cellStyle name="Normal 4_3.05 Allocation Method 2010 GTR WF" xfId="1281"/>
    <cellStyle name="Normal 5" xfId="1282"/>
    <cellStyle name="Normal 6" xfId="1283"/>
    <cellStyle name="Normal 6 2" xfId="1284"/>
    <cellStyle name="Normal 6 3" xfId="1285"/>
    <cellStyle name="Normal 7" xfId="1286"/>
    <cellStyle name="Normal 7 2" xfId="1287"/>
    <cellStyle name="Normal 8" xfId="1288"/>
    <cellStyle name="Normal 9" xfId="1289"/>
    <cellStyle name="Note" xfId="1290"/>
    <cellStyle name="Note 10" xfId="1291"/>
    <cellStyle name="Note 11" xfId="1292"/>
    <cellStyle name="Note 12" xfId="1293"/>
    <cellStyle name="Note 2" xfId="1294"/>
    <cellStyle name="Note 2 2" xfId="1295"/>
    <cellStyle name="Note 3" xfId="1296"/>
    <cellStyle name="Note 4" xfId="1297"/>
    <cellStyle name="Note 5" xfId="1298"/>
    <cellStyle name="Note 6" xfId="1299"/>
    <cellStyle name="Note 7" xfId="1300"/>
    <cellStyle name="Note 8" xfId="1301"/>
    <cellStyle name="Note 9" xfId="1302"/>
    <cellStyle name="Output" xfId="1303"/>
    <cellStyle name="Output 2 2" xfId="1304"/>
    <cellStyle name="Percen - Style1" xfId="1305"/>
    <cellStyle name="Percen - Style2" xfId="1306"/>
    <cellStyle name="Percen - Style3" xfId="1307"/>
    <cellStyle name="Percent" xfId="1308"/>
    <cellStyle name="Percent (0)" xfId="1309"/>
    <cellStyle name="Percent [2]" xfId="1310"/>
    <cellStyle name="Percent [2] 2" xfId="1311"/>
    <cellStyle name="Percent 10" xfId="1312"/>
    <cellStyle name="Percent 11" xfId="1313"/>
    <cellStyle name="Percent 12" xfId="1314"/>
    <cellStyle name="Percent 13" xfId="1315"/>
    <cellStyle name="Percent 14" xfId="1316"/>
    <cellStyle name="Percent 15" xfId="1317"/>
    <cellStyle name="Percent 2" xfId="1318"/>
    <cellStyle name="Percent 2 2" xfId="1319"/>
    <cellStyle name="Percent 3" xfId="1320"/>
    <cellStyle name="Percent 3 2" xfId="1321"/>
    <cellStyle name="Percent 4" xfId="1322"/>
    <cellStyle name="Percent 4 2" xfId="1323"/>
    <cellStyle name="Percent 5" xfId="1324"/>
    <cellStyle name="Percent 6" xfId="1325"/>
    <cellStyle name="Percent 6 2" xfId="1326"/>
    <cellStyle name="Percent 7" xfId="1327"/>
    <cellStyle name="Percent 8" xfId="1328"/>
    <cellStyle name="Percent 9" xfId="1329"/>
    <cellStyle name="Processing" xfId="1330"/>
    <cellStyle name="PSChar" xfId="1331"/>
    <cellStyle name="PSDate" xfId="1332"/>
    <cellStyle name="PSDec" xfId="1333"/>
    <cellStyle name="PSHeading" xfId="1334"/>
    <cellStyle name="PSInt" xfId="1335"/>
    <cellStyle name="PSSpacer" xfId="1336"/>
    <cellStyle name="purple - Style8" xfId="1337"/>
    <cellStyle name="RED" xfId="1338"/>
    <cellStyle name="Red - Style7" xfId="1339"/>
    <cellStyle name="RED_04 07E Wild Horse Wind Expansion (C) (2)" xfId="1340"/>
    <cellStyle name="Report" xfId="1341"/>
    <cellStyle name="Report Bar" xfId="1342"/>
    <cellStyle name="Report Heading" xfId="1343"/>
    <cellStyle name="Report Heading 2" xfId="1344"/>
    <cellStyle name="Report Percent" xfId="1345"/>
    <cellStyle name="Report Percent 2" xfId="1346"/>
    <cellStyle name="Report Unit Cost" xfId="1347"/>
    <cellStyle name="Report Unit Cost 2" xfId="1348"/>
    <cellStyle name="Report_Adj Bench DR 3 for Initial Briefs (Electric)" xfId="1349"/>
    <cellStyle name="Reports" xfId="1350"/>
    <cellStyle name="Reports Total" xfId="1351"/>
    <cellStyle name="Reports Unit Cost Total" xfId="1352"/>
    <cellStyle name="Reports_16.37E Wild Horse Expansion DeferralRevwrkingfile SF" xfId="1353"/>
    <cellStyle name="RevList" xfId="1354"/>
    <cellStyle name="round100" xfId="1355"/>
    <cellStyle name="round100 2" xfId="1356"/>
    <cellStyle name="SAPBEXaggData" xfId="1357"/>
    <cellStyle name="SAPBEXaggDataEmph" xfId="1358"/>
    <cellStyle name="SAPBEXaggItem" xfId="1359"/>
    <cellStyle name="SAPBEXaggItemX" xfId="1360"/>
    <cellStyle name="SAPBEXchaText" xfId="1361"/>
    <cellStyle name="SAPBEXchaText 2" xfId="1362"/>
    <cellStyle name="SAPBEXexcBad7" xfId="1363"/>
    <cellStyle name="SAPBEXexcBad8" xfId="1364"/>
    <cellStyle name="SAPBEXexcBad9" xfId="1365"/>
    <cellStyle name="SAPBEXexcCritical4" xfId="1366"/>
    <cellStyle name="SAPBEXexcCritical5" xfId="1367"/>
    <cellStyle name="SAPBEXexcCritical6" xfId="1368"/>
    <cellStyle name="SAPBEXexcGood1" xfId="1369"/>
    <cellStyle name="SAPBEXexcGood2" xfId="1370"/>
    <cellStyle name="SAPBEXexcGood3" xfId="1371"/>
    <cellStyle name="SAPBEXfilterDrill" xfId="1372"/>
    <cellStyle name="SAPBEXfilterItem" xfId="1373"/>
    <cellStyle name="SAPBEXfilterText" xfId="1374"/>
    <cellStyle name="SAPBEXformats" xfId="1375"/>
    <cellStyle name="SAPBEXheaderItem" xfId="1376"/>
    <cellStyle name="SAPBEXheaderText" xfId="1377"/>
    <cellStyle name="SAPBEXHLevel0" xfId="1378"/>
    <cellStyle name="SAPBEXHLevel0X" xfId="1379"/>
    <cellStyle name="SAPBEXHLevel1" xfId="1380"/>
    <cellStyle name="SAPBEXHLevel1X" xfId="1381"/>
    <cellStyle name="SAPBEXHLevel2" xfId="1382"/>
    <cellStyle name="SAPBEXHLevel2X" xfId="1383"/>
    <cellStyle name="SAPBEXHLevel3" xfId="1384"/>
    <cellStyle name="SAPBEXHLevel3X" xfId="1385"/>
    <cellStyle name="SAPBEXinputData" xfId="1386"/>
    <cellStyle name="SAPBEXresData" xfId="1387"/>
    <cellStyle name="SAPBEXresDataEmph" xfId="1388"/>
    <cellStyle name="SAPBEXresItem" xfId="1389"/>
    <cellStyle name="SAPBEXresItemX" xfId="1390"/>
    <cellStyle name="SAPBEXstdData" xfId="1391"/>
    <cellStyle name="SAPBEXstdDataEmph" xfId="1392"/>
    <cellStyle name="SAPBEXstdItem" xfId="1393"/>
    <cellStyle name="SAPBEXstdItemX" xfId="1394"/>
    <cellStyle name="SAPBEXtitle" xfId="1395"/>
    <cellStyle name="SAPBEXundefined" xfId="1396"/>
    <cellStyle name="shade" xfId="1397"/>
    <cellStyle name="shade 2" xfId="1398"/>
    <cellStyle name="Sheet Title" xfId="1399"/>
    <cellStyle name="StmtTtl1" xfId="1400"/>
    <cellStyle name="StmtTtl1 2" xfId="1401"/>
    <cellStyle name="StmtTtl1 3" xfId="1402"/>
    <cellStyle name="StmtTtl1 4" xfId="1403"/>
    <cellStyle name="StmtTtl1_(C) WHE Proforma with ITC cash grant 10 Yr Amort_for deferral_102809" xfId="1404"/>
    <cellStyle name="StmtTtl2" xfId="1405"/>
    <cellStyle name="STYL1 - Style1" xfId="1406"/>
    <cellStyle name="Style 1" xfId="1407"/>
    <cellStyle name="Style 1 2" xfId="1408"/>
    <cellStyle name="Style 1 3" xfId="1409"/>
    <cellStyle name="Style 1 4" xfId="1410"/>
    <cellStyle name="Style 1 5" xfId="1411"/>
    <cellStyle name="Style 1_04.07E Wild Horse Wind Expansion" xfId="1412"/>
    <cellStyle name="Subtotal" xfId="1413"/>
    <cellStyle name="Sub-total" xfId="1414"/>
    <cellStyle name="taples Plaza" xfId="1415"/>
    <cellStyle name="Tickmark" xfId="1416"/>
    <cellStyle name="Title" xfId="1417"/>
    <cellStyle name="Title 2 2" xfId="1418"/>
    <cellStyle name="Title: Major" xfId="1419"/>
    <cellStyle name="Title: Minor" xfId="1420"/>
    <cellStyle name="Title: Minor 2" xfId="1421"/>
    <cellStyle name="Title: Worksheet" xfId="1422"/>
    <cellStyle name="Total" xfId="1423"/>
    <cellStyle name="Total 2" xfId="1424"/>
    <cellStyle name="Total 2 2" xfId="1425"/>
    <cellStyle name="Total 3" xfId="1426"/>
    <cellStyle name="Total4 - Style4" xfId="1427"/>
    <cellStyle name="Warning Text" xfId="1428"/>
    <cellStyle name="Warning Text 2 2" xfId="14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free\Local%20Settings\Temporary%20Internet%20Files\Content.Outlook\6IV7B4WJ\SupportingDocsOrig2011GRC\Ratebase\Electronic%20Files%20to%20be%20sent%20to%20WUTC-%20Orig%20Filing\MRM-04%20Repairs%20Removal%20v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winne\LOCALS~1\Temp\ND\111048-111049%20Martin%20Exhibits%20RCM-2%20RCM-3%20RCM-4%20RCM-5%20RCM-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Tax Adjustment"/>
      <sheetName val="ADIT Summary for Electric"/>
      <sheetName val="ADIT Summary for Gas"/>
      <sheetName val="Summary_of_Tax_Adjustment"/>
      <sheetName val="ADIT_Summary_for_Electric"/>
      <sheetName val="ADIT_Summary_for_G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 Page 1-5"/>
      <sheetName val=" Page 6-15"/>
      <sheetName val="Page 6(A)"/>
      <sheetName val=" Page 16"/>
      <sheetName val=" Page 17-37"/>
      <sheetName val="EXHIBIT (RCM-3)"/>
      <sheetName val="EXHIBIT (RCM-4)"/>
      <sheetName val="EXHIBIT (RCM-5)"/>
      <sheetName val="EXHIBIT (RCM-6)"/>
      <sheetName val="SUPPORT"/>
      <sheetName val="Restated TY Prop Tax"/>
      <sheetName val="Prod Prop Tax"/>
      <sheetName val="Production Adjustment"/>
      <sheetName val="Production Plant Premiums"/>
      <sheetName val="Prod Plant"/>
      <sheetName val="DEM RY PC"/>
      <sheetName val="Production Factor"/>
      <sheetName val="Prodn OM11GRC"/>
      <sheetName val="EB&amp;Taxes"/>
      <sheetName val="TransmRev"/>
      <sheetName val="PCA Ex A-2"/>
      <sheetName val="PCA Ex A-3"/>
      <sheetName val="PCA Ex A-4"/>
      <sheetName val="PCA Ex A-5"/>
      <sheetName val="Restating Print Macros"/>
      <sheetName val="Module13"/>
      <sheetName val="Module14"/>
      <sheetName val="Module15"/>
      <sheetName val="Module1"/>
      <sheetName val="13.10 REC OFFSET"/>
      <sheetName val="13.10 LSR DEFERRED COSTS"/>
      <sheetName val="13.03 LSR PPD TRANS DEP"/>
      <sheetName val="13.10 Sumas 2008 CI"/>
      <sheetName val="13.10Freddy"/>
      <sheetName val="13.10 Sumas 2010HGP INSP"/>
      <sheetName val="13.10 Goldendale2009"/>
      <sheetName val="13.10 Mint Farm"/>
      <sheetName val="13.10ColstripPrepai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6.421875" style="1" customWidth="1"/>
    <col min="2" max="2" width="33.28125" style="1" customWidth="1"/>
    <col min="3" max="3" width="13.140625" style="1" bestFit="1" customWidth="1"/>
    <col min="4" max="4" width="12.00390625" style="1" bestFit="1" customWidth="1"/>
    <col min="5" max="5" width="13.140625" style="1" bestFit="1" customWidth="1"/>
    <col min="6" max="16384" width="9.140625" style="1" customWidth="1"/>
  </cols>
  <sheetData>
    <row r="2" ht="12.75">
      <c r="F2" s="78" t="s">
        <v>117</v>
      </c>
    </row>
    <row r="3" ht="12.75">
      <c r="F3" s="79" t="s">
        <v>118</v>
      </c>
    </row>
    <row r="4" ht="12.75">
      <c r="F4" s="2" t="s">
        <v>115</v>
      </c>
    </row>
    <row r="6" spans="1:7" ht="12.75">
      <c r="A6" s="82" t="s">
        <v>91</v>
      </c>
      <c r="B6" s="82"/>
      <c r="C6" s="82"/>
      <c r="D6" s="82"/>
      <c r="E6" s="82"/>
      <c r="F6" s="82"/>
      <c r="G6" s="74"/>
    </row>
    <row r="7" spans="1:8" ht="12.75">
      <c r="A7" s="83" t="s">
        <v>116</v>
      </c>
      <c r="B7" s="83"/>
      <c r="C7" s="83"/>
      <c r="D7" s="83"/>
      <c r="E7" s="83"/>
      <c r="F7" s="83"/>
      <c r="G7" s="75"/>
      <c r="H7" s="9"/>
    </row>
    <row r="8" spans="1:8" ht="12.75">
      <c r="A8" s="83" t="s">
        <v>3</v>
      </c>
      <c r="B8" s="83"/>
      <c r="C8" s="83"/>
      <c r="D8" s="83"/>
      <c r="E8" s="83"/>
      <c r="F8" s="83"/>
      <c r="G8" s="75"/>
      <c r="H8" s="9"/>
    </row>
    <row r="9" spans="1:8" ht="12.75">
      <c r="A9" s="83" t="s">
        <v>90</v>
      </c>
      <c r="B9" s="83"/>
      <c r="C9" s="83"/>
      <c r="D9" s="83"/>
      <c r="E9" s="83"/>
      <c r="F9" s="83"/>
      <c r="G9" s="75"/>
      <c r="H9" s="9"/>
    </row>
    <row r="11" spans="2:5" ht="12.75">
      <c r="B11" s="1" t="s">
        <v>92</v>
      </c>
      <c r="C11" s="1" t="s">
        <v>93</v>
      </c>
      <c r="D11" s="1" t="s">
        <v>94</v>
      </c>
      <c r="E11" s="1" t="s">
        <v>119</v>
      </c>
    </row>
    <row r="12" ht="12.75">
      <c r="B12" s="70" t="s">
        <v>88</v>
      </c>
    </row>
    <row r="13" spans="2:5" ht="12.75">
      <c r="B13" s="1" t="s">
        <v>89</v>
      </c>
      <c r="C13" s="10">
        <v>78846955</v>
      </c>
      <c r="D13" s="10">
        <f>C13+'Change Code Acct 134'!C11</f>
        <v>78334207.04607841</v>
      </c>
      <c r="E13" s="10">
        <f>D13-C13</f>
        <v>-512747.9539215863</v>
      </c>
    </row>
    <row r="14" spans="3:5" ht="12.75">
      <c r="C14" s="10"/>
      <c r="D14" s="10"/>
      <c r="E14" s="10"/>
    </row>
    <row r="15" spans="2:5" ht="12.75">
      <c r="B15" s="71" t="s">
        <v>87</v>
      </c>
      <c r="C15" s="72">
        <f>C13</f>
        <v>78846955</v>
      </c>
      <c r="D15" s="72">
        <f>D13</f>
        <v>78334207.04607841</v>
      </c>
      <c r="E15" s="72">
        <f>E13</f>
        <v>-512747.9539215863</v>
      </c>
    </row>
  </sheetData>
  <sheetProtection/>
  <mergeCells count="4">
    <mergeCell ref="A6:F6"/>
    <mergeCell ref="A7:F7"/>
    <mergeCell ref="A8:F8"/>
    <mergeCell ref="A9:F9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16.140625" style="0" customWidth="1"/>
    <col min="2" max="2" width="34.00390625" style="0" bestFit="1" customWidth="1"/>
    <col min="3" max="3" width="10.28125" style="0" bestFit="1" customWidth="1"/>
  </cols>
  <sheetData>
    <row r="1" ht="12.75">
      <c r="A1" s="77" t="s">
        <v>114</v>
      </c>
    </row>
    <row r="3" spans="1:5" ht="12.75">
      <c r="A3" s="70" t="s">
        <v>110</v>
      </c>
      <c r="B3" s="73"/>
      <c r="C3" s="1"/>
      <c r="D3" s="84" t="s">
        <v>111</v>
      </c>
      <c r="E3" s="84"/>
    </row>
    <row r="4" spans="1:5" ht="12.75">
      <c r="A4" s="76" t="s">
        <v>52</v>
      </c>
      <c r="B4" s="3" t="s">
        <v>16</v>
      </c>
      <c r="C4" s="3" t="s">
        <v>112</v>
      </c>
      <c r="D4" s="3" t="s">
        <v>85</v>
      </c>
      <c r="E4" s="3" t="s">
        <v>86</v>
      </c>
    </row>
    <row r="5" spans="1:5" ht="12.75">
      <c r="A5" s="4">
        <v>13400073</v>
      </c>
      <c r="B5" s="5" t="s">
        <v>82</v>
      </c>
      <c r="C5" s="6">
        <v>1915099.5037499995</v>
      </c>
      <c r="D5" s="7">
        <f>-D6-D6</f>
        <v>0</v>
      </c>
      <c r="E5" s="1">
        <v>59</v>
      </c>
    </row>
    <row r="6" spans="1:5" ht="12.75">
      <c r="A6" s="4" t="s">
        <v>74</v>
      </c>
      <c r="B6" s="5" t="s">
        <v>75</v>
      </c>
      <c r="C6" s="6">
        <v>25928.921250000003</v>
      </c>
      <c r="D6" s="7">
        <f>-'Adjustment 13.22 Lead Page'!D68</f>
        <v>0</v>
      </c>
      <c r="E6" s="1">
        <v>59</v>
      </c>
    </row>
    <row r="7" spans="1:5" ht="12.75">
      <c r="A7" s="1"/>
      <c r="B7" s="1"/>
      <c r="C7" s="8">
        <f>SUM(C5:C6)</f>
        <v>1941028.4249999993</v>
      </c>
      <c r="D7" s="1"/>
      <c r="E7" s="1"/>
    </row>
    <row r="9" spans="2:3" ht="12.75">
      <c r="B9" s="73" t="s">
        <v>122</v>
      </c>
      <c r="C9" s="80"/>
    </row>
    <row r="10" spans="2:3" ht="12.75">
      <c r="B10" s="1" t="s">
        <v>120</v>
      </c>
      <c r="C10" s="80">
        <f>'EXHIBIT (RCM-6)'!D114/'EXHIBIT (RCM-6)'!D86</f>
        <v>0.26416303198733004</v>
      </c>
    </row>
    <row r="11" spans="2:3" ht="13.5" thickBot="1">
      <c r="B11" s="1" t="s">
        <v>121</v>
      </c>
      <c r="C11" s="81">
        <f>C7*-C10</f>
        <v>-512747.9539215917</v>
      </c>
    </row>
  </sheetData>
  <sheetProtection/>
  <mergeCells count="1">
    <mergeCell ref="D3:E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0"/>
  <sheetViews>
    <sheetView zoomScale="77" zoomScaleNormal="77" zoomScalePageLayoutView="0" workbookViewId="0" topLeftCell="B84">
      <selection activeCell="F1" sqref="F1"/>
    </sheetView>
  </sheetViews>
  <sheetFormatPr defaultColWidth="9.140625" defaultRowHeight="12.75"/>
  <cols>
    <col min="1" max="1" width="6.421875" style="15" bestFit="1" customWidth="1"/>
    <col min="2" max="2" width="61.421875" style="15" customWidth="1"/>
    <col min="3" max="3" width="23.7109375" style="15" customWidth="1"/>
    <col min="4" max="4" width="17.57421875" style="15" customWidth="1"/>
    <col min="5" max="5" width="26.57421875" style="15" customWidth="1"/>
    <col min="6" max="6" width="15.57421875" style="15" customWidth="1"/>
    <col min="7" max="16384" width="9.140625" style="15" customWidth="1"/>
  </cols>
  <sheetData>
    <row r="1" spans="1:6" ht="15.75">
      <c r="A1" s="11"/>
      <c r="B1" s="12"/>
      <c r="C1" s="13"/>
      <c r="D1" s="13"/>
      <c r="E1" s="13"/>
      <c r="F1" s="14" t="s">
        <v>95</v>
      </c>
    </row>
    <row r="2" spans="1:6" ht="15.75">
      <c r="A2" s="13"/>
      <c r="B2" s="13"/>
      <c r="C2" s="13"/>
      <c r="D2" s="13"/>
      <c r="E2" s="13"/>
      <c r="F2" s="14" t="s">
        <v>113</v>
      </c>
    </row>
    <row r="3" spans="1:6" ht="15.75">
      <c r="A3" s="11"/>
      <c r="B3" s="16"/>
      <c r="C3" s="13"/>
      <c r="D3" s="13"/>
      <c r="E3" s="13"/>
      <c r="F3" s="17"/>
    </row>
    <row r="4" spans="1:6" ht="15.75">
      <c r="A4" s="85" t="s">
        <v>72</v>
      </c>
      <c r="B4" s="85"/>
      <c r="C4" s="85"/>
      <c r="D4" s="85"/>
      <c r="E4" s="85"/>
      <c r="F4" s="85"/>
    </row>
    <row r="5" spans="1:6" ht="15.75">
      <c r="A5" s="85" t="s">
        <v>96</v>
      </c>
      <c r="B5" s="85"/>
      <c r="C5" s="85"/>
      <c r="D5" s="85"/>
      <c r="E5" s="85"/>
      <c r="F5" s="85"/>
    </row>
    <row r="6" spans="1:6" ht="15.75">
      <c r="A6" s="85" t="s">
        <v>97</v>
      </c>
      <c r="B6" s="85"/>
      <c r="C6" s="85"/>
      <c r="D6" s="85"/>
      <c r="E6" s="85"/>
      <c r="F6" s="85"/>
    </row>
    <row r="7" spans="1:6" ht="12" customHeight="1">
      <c r="A7" s="85"/>
      <c r="B7" s="85"/>
      <c r="C7" s="85"/>
      <c r="D7" s="85"/>
      <c r="E7" s="85"/>
      <c r="F7" s="85"/>
    </row>
    <row r="8" spans="1:6" ht="48" customHeight="1">
      <c r="A8" s="11"/>
      <c r="B8" s="11"/>
      <c r="C8" s="18" t="s">
        <v>98</v>
      </c>
      <c r="D8" s="19" t="s">
        <v>99</v>
      </c>
      <c r="E8" s="20" t="s">
        <v>100</v>
      </c>
      <c r="F8" s="21" t="s">
        <v>101</v>
      </c>
    </row>
    <row r="9" spans="1:6" ht="156" customHeight="1" hidden="1">
      <c r="A9" s="16" t="s">
        <v>102</v>
      </c>
      <c r="B9" s="22"/>
      <c r="C9" s="18" t="s">
        <v>98</v>
      </c>
      <c r="D9" s="19" t="s">
        <v>99</v>
      </c>
      <c r="E9" s="20" t="s">
        <v>100</v>
      </c>
      <c r="F9" s="21" t="s">
        <v>101</v>
      </c>
    </row>
    <row r="10" spans="1:6" ht="13.5" customHeight="1">
      <c r="A10" s="23" t="s">
        <v>103</v>
      </c>
      <c r="B10" s="24" t="s">
        <v>16</v>
      </c>
      <c r="C10" s="25" t="s">
        <v>53</v>
      </c>
      <c r="D10" s="26" t="s">
        <v>53</v>
      </c>
      <c r="E10" s="27" t="s">
        <v>53</v>
      </c>
      <c r="F10" s="28" t="s">
        <v>104</v>
      </c>
    </row>
    <row r="11" spans="1:6" ht="15.75">
      <c r="A11" s="29">
        <v>1</v>
      </c>
      <c r="B11" s="24" t="s">
        <v>17</v>
      </c>
      <c r="C11" s="30"/>
      <c r="D11" s="31"/>
      <c r="E11" s="30"/>
      <c r="F11" s="32"/>
    </row>
    <row r="12" spans="1:6" ht="15.75">
      <c r="A12" s="29">
        <f aca="true" t="shared" si="0" ref="A12:A75">A11+1</f>
        <v>2</v>
      </c>
      <c r="B12" s="33" t="s">
        <v>40</v>
      </c>
      <c r="C12" s="34">
        <v>859038</v>
      </c>
      <c r="D12" s="34">
        <v>0</v>
      </c>
      <c r="E12" s="34">
        <f aca="true" t="shared" si="1" ref="E12:E23">C12+D12</f>
        <v>859038</v>
      </c>
      <c r="F12" s="32"/>
    </row>
    <row r="13" spans="1:6" ht="15.75">
      <c r="A13" s="29">
        <f t="shared" si="0"/>
        <v>3</v>
      </c>
      <c r="B13" s="33" t="s">
        <v>51</v>
      </c>
      <c r="C13" s="30">
        <v>0</v>
      </c>
      <c r="D13" s="31">
        <v>0</v>
      </c>
      <c r="E13" s="30">
        <f t="shared" si="1"/>
        <v>0</v>
      </c>
      <c r="F13" s="32"/>
    </row>
    <row r="14" spans="1:6" ht="15.75">
      <c r="A14" s="29">
        <f t="shared" si="0"/>
        <v>4</v>
      </c>
      <c r="B14" s="33" t="s">
        <v>41</v>
      </c>
      <c r="C14" s="30">
        <v>2958716487</v>
      </c>
      <c r="D14" s="31">
        <v>0</v>
      </c>
      <c r="E14" s="30">
        <f t="shared" si="1"/>
        <v>2958716487</v>
      </c>
      <c r="F14" s="32"/>
    </row>
    <row r="15" spans="1:6" ht="15.75">
      <c r="A15" s="29">
        <f t="shared" si="0"/>
        <v>5</v>
      </c>
      <c r="B15" s="33" t="s">
        <v>42</v>
      </c>
      <c r="C15" s="30">
        <v>-56743291</v>
      </c>
      <c r="D15" s="31">
        <v>0</v>
      </c>
      <c r="E15" s="30">
        <f t="shared" si="1"/>
        <v>-56743291</v>
      </c>
      <c r="F15" s="32"/>
    </row>
    <row r="16" spans="1:6" ht="15.75">
      <c r="A16" s="29">
        <f t="shared" si="0"/>
        <v>6</v>
      </c>
      <c r="B16" s="33" t="s">
        <v>43</v>
      </c>
      <c r="C16" s="30">
        <v>194884510</v>
      </c>
      <c r="D16" s="31">
        <v>0</v>
      </c>
      <c r="E16" s="30">
        <f t="shared" si="1"/>
        <v>194884510</v>
      </c>
      <c r="F16" s="32"/>
    </row>
    <row r="17" spans="1:6" ht="15.75">
      <c r="A17" s="29">
        <f t="shared" si="0"/>
        <v>7</v>
      </c>
      <c r="B17" s="33" t="s">
        <v>44</v>
      </c>
      <c r="C17" s="30">
        <v>0</v>
      </c>
      <c r="D17" s="31">
        <v>0</v>
      </c>
      <c r="E17" s="30">
        <f t="shared" si="1"/>
        <v>0</v>
      </c>
      <c r="F17" s="32"/>
    </row>
    <row r="18" spans="1:6" ht="15.75">
      <c r="A18" s="29">
        <f t="shared" si="0"/>
        <v>8</v>
      </c>
      <c r="B18" s="33" t="s">
        <v>45</v>
      </c>
      <c r="C18" s="30">
        <v>3314651667</v>
      </c>
      <c r="D18" s="31">
        <v>0</v>
      </c>
      <c r="E18" s="30">
        <f t="shared" si="1"/>
        <v>3314651667</v>
      </c>
      <c r="F18" s="32"/>
    </row>
    <row r="19" spans="1:6" ht="15.75">
      <c r="A19" s="29">
        <f t="shared" si="0"/>
        <v>9</v>
      </c>
      <c r="B19" s="33" t="s">
        <v>46</v>
      </c>
      <c r="C19" s="30">
        <v>137068619</v>
      </c>
      <c r="D19" s="31">
        <v>0</v>
      </c>
      <c r="E19" s="30">
        <f t="shared" si="1"/>
        <v>137068619</v>
      </c>
      <c r="F19" s="32"/>
    </row>
    <row r="20" spans="1:6" ht="15.75">
      <c r="A20" s="29">
        <f t="shared" si="0"/>
        <v>10</v>
      </c>
      <c r="B20" s="33" t="s">
        <v>47</v>
      </c>
      <c r="C20" s="30">
        <v>318143</v>
      </c>
      <c r="D20" s="31">
        <v>0</v>
      </c>
      <c r="E20" s="30">
        <f t="shared" si="1"/>
        <v>318143</v>
      </c>
      <c r="F20" s="32"/>
    </row>
    <row r="21" spans="1:6" ht="15.75">
      <c r="A21" s="29">
        <f t="shared" si="0"/>
        <v>11</v>
      </c>
      <c r="B21" s="33" t="s">
        <v>4</v>
      </c>
      <c r="C21" s="30">
        <v>25090331</v>
      </c>
      <c r="D21" s="31">
        <v>0</v>
      </c>
      <c r="E21" s="30">
        <f t="shared" si="1"/>
        <v>25090331</v>
      </c>
      <c r="F21" s="32"/>
    </row>
    <row r="22" spans="1:6" ht="15.75">
      <c r="A22" s="29">
        <f t="shared" si="0"/>
        <v>12</v>
      </c>
      <c r="B22" s="33" t="s">
        <v>105</v>
      </c>
      <c r="C22" s="30">
        <v>-36658</v>
      </c>
      <c r="D22" s="31">
        <v>0</v>
      </c>
      <c r="E22" s="30">
        <f t="shared" si="1"/>
        <v>-36658</v>
      </c>
      <c r="F22" s="35"/>
    </row>
    <row r="23" spans="1:6" ht="15.75">
      <c r="A23" s="29">
        <f t="shared" si="0"/>
        <v>13</v>
      </c>
      <c r="B23" s="33" t="s">
        <v>48</v>
      </c>
      <c r="C23" s="36">
        <v>-18851136</v>
      </c>
      <c r="D23" s="37">
        <v>0</v>
      </c>
      <c r="E23" s="36">
        <f t="shared" si="1"/>
        <v>-18851136</v>
      </c>
      <c r="F23" s="32"/>
    </row>
    <row r="24" spans="1:6" ht="15.75">
      <c r="A24" s="29">
        <f t="shared" si="0"/>
        <v>14</v>
      </c>
      <c r="B24" s="33" t="s">
        <v>26</v>
      </c>
      <c r="C24" s="30">
        <v>6555957710</v>
      </c>
      <c r="D24" s="31">
        <f>SUM(D12:D23)</f>
        <v>0</v>
      </c>
      <c r="E24" s="30">
        <f>SUM(E12:E23)</f>
        <v>6555957710</v>
      </c>
      <c r="F24" s="32"/>
    </row>
    <row r="25" spans="1:6" ht="15.75">
      <c r="A25" s="29">
        <f t="shared" si="0"/>
        <v>15</v>
      </c>
      <c r="B25" s="33"/>
      <c r="C25" s="38"/>
      <c r="D25" s="39"/>
      <c r="E25" s="38"/>
      <c r="F25" s="32"/>
    </row>
    <row r="26" spans="1:6" ht="15.75">
      <c r="A26" s="29">
        <f t="shared" si="0"/>
        <v>16</v>
      </c>
      <c r="B26" s="24" t="s">
        <v>79</v>
      </c>
      <c r="C26" s="30"/>
      <c r="D26" s="31"/>
      <c r="E26" s="30"/>
      <c r="F26" s="32"/>
    </row>
    <row r="27" spans="1:6" ht="15.75">
      <c r="A27" s="29">
        <f t="shared" si="0"/>
        <v>17</v>
      </c>
      <c r="B27" s="33"/>
      <c r="C27" s="30"/>
      <c r="D27" s="31"/>
      <c r="E27" s="30"/>
      <c r="F27" s="32"/>
    </row>
    <row r="28" spans="1:6" ht="15.75">
      <c r="A28" s="29">
        <f t="shared" si="0"/>
        <v>18</v>
      </c>
      <c r="B28" s="33" t="s">
        <v>25</v>
      </c>
      <c r="C28" s="30">
        <v>6853037154</v>
      </c>
      <c r="D28" s="31">
        <v>0</v>
      </c>
      <c r="E28" s="30">
        <f aca="true" t="shared" si="2" ref="E28:E39">C28+D28</f>
        <v>6853037154</v>
      </c>
      <c r="F28" s="32"/>
    </row>
    <row r="29" spans="1:6" ht="15.75">
      <c r="A29" s="29">
        <f t="shared" si="0"/>
        <v>19</v>
      </c>
      <c r="B29" s="33" t="s">
        <v>12</v>
      </c>
      <c r="C29" s="30">
        <v>28549726</v>
      </c>
      <c r="D29" s="31">
        <v>0</v>
      </c>
      <c r="E29" s="30">
        <f t="shared" si="2"/>
        <v>28549726</v>
      </c>
      <c r="F29" s="32"/>
    </row>
    <row r="30" spans="1:6" ht="15.75">
      <c r="A30" s="29">
        <f t="shared" si="0"/>
        <v>20</v>
      </c>
      <c r="B30" s="33" t="s">
        <v>54</v>
      </c>
      <c r="C30" s="30">
        <v>-67513639</v>
      </c>
      <c r="D30" s="31">
        <v>0</v>
      </c>
      <c r="E30" s="30">
        <f t="shared" si="2"/>
        <v>-67513639</v>
      </c>
      <c r="F30" s="32"/>
    </row>
    <row r="31" spans="1:6" ht="15.75">
      <c r="A31" s="29">
        <f t="shared" si="0"/>
        <v>21</v>
      </c>
      <c r="B31" s="33" t="s">
        <v>55</v>
      </c>
      <c r="C31" s="30">
        <v>-20606765</v>
      </c>
      <c r="D31" s="31">
        <v>0</v>
      </c>
      <c r="E31" s="30">
        <f t="shared" si="2"/>
        <v>-20606765</v>
      </c>
      <c r="F31" s="32"/>
    </row>
    <row r="32" spans="1:6" ht="15.75">
      <c r="A32" s="29">
        <f t="shared" si="0"/>
        <v>22</v>
      </c>
      <c r="B32" s="33" t="s">
        <v>56</v>
      </c>
      <c r="C32" s="30">
        <v>-663185306</v>
      </c>
      <c r="D32" s="31">
        <v>0</v>
      </c>
      <c r="E32" s="30">
        <f t="shared" si="2"/>
        <v>-663185306</v>
      </c>
      <c r="F32" s="32"/>
    </row>
    <row r="33" spans="1:6" ht="15.75">
      <c r="A33" s="29">
        <f t="shared" si="0"/>
        <v>23</v>
      </c>
      <c r="B33" s="33" t="s">
        <v>2</v>
      </c>
      <c r="C33" s="30">
        <v>412578353</v>
      </c>
      <c r="D33" s="31">
        <f>47312650*55.67%</f>
        <v>26338952.255</v>
      </c>
      <c r="E33" s="30">
        <f t="shared" si="2"/>
        <v>438917305.255</v>
      </c>
      <c r="F33" s="35" t="s">
        <v>7</v>
      </c>
    </row>
    <row r="34" spans="1:6" ht="15.75">
      <c r="A34" s="29">
        <f t="shared" si="0"/>
        <v>24</v>
      </c>
      <c r="B34" s="33" t="s">
        <v>80</v>
      </c>
      <c r="C34" s="30">
        <v>-2624571373</v>
      </c>
      <c r="D34" s="31">
        <v>0</v>
      </c>
      <c r="E34" s="30">
        <f t="shared" si="2"/>
        <v>-2624571373</v>
      </c>
      <c r="F34" s="32"/>
    </row>
    <row r="35" spans="1:6" ht="15.75">
      <c r="A35" s="29">
        <f t="shared" si="0"/>
        <v>25</v>
      </c>
      <c r="B35" s="33" t="s">
        <v>57</v>
      </c>
      <c r="C35" s="30">
        <v>0</v>
      </c>
      <c r="D35" s="31">
        <v>0</v>
      </c>
      <c r="E35" s="30">
        <f t="shared" si="2"/>
        <v>0</v>
      </c>
      <c r="F35" s="32"/>
    </row>
    <row r="36" spans="1:6" ht="15.75">
      <c r="A36" s="29">
        <f t="shared" si="0"/>
        <v>26</v>
      </c>
      <c r="B36" s="33" t="s">
        <v>11</v>
      </c>
      <c r="C36" s="30">
        <v>276084410</v>
      </c>
      <c r="D36" s="31">
        <v>0</v>
      </c>
      <c r="E36" s="30">
        <f t="shared" si="2"/>
        <v>276084410</v>
      </c>
      <c r="F36" s="32"/>
    </row>
    <row r="37" spans="1:6" ht="15.75">
      <c r="A37" s="29">
        <f t="shared" si="0"/>
        <v>27</v>
      </c>
      <c r="B37" s="33" t="s">
        <v>81</v>
      </c>
      <c r="C37" s="30">
        <v>-131669590</v>
      </c>
      <c r="D37" s="31">
        <v>0</v>
      </c>
      <c r="E37" s="30">
        <f t="shared" si="2"/>
        <v>-131669590</v>
      </c>
      <c r="F37" s="32"/>
    </row>
    <row r="38" spans="1:6" ht="15.75">
      <c r="A38" s="29">
        <f t="shared" si="0"/>
        <v>28</v>
      </c>
      <c r="B38" s="33" t="s">
        <v>73</v>
      </c>
      <c r="C38" s="30">
        <v>-9487641.167897623</v>
      </c>
      <c r="D38" s="31">
        <v>0</v>
      </c>
      <c r="E38" s="30">
        <f t="shared" si="2"/>
        <v>-9487641.167897623</v>
      </c>
      <c r="F38" s="40"/>
    </row>
    <row r="39" spans="1:6" ht="15.75">
      <c r="A39" s="29">
        <f t="shared" si="0"/>
        <v>29</v>
      </c>
      <c r="B39" s="22" t="s">
        <v>5</v>
      </c>
      <c r="C39" s="36">
        <v>23235929</v>
      </c>
      <c r="D39" s="37">
        <v>0</v>
      </c>
      <c r="E39" s="36">
        <f t="shared" si="2"/>
        <v>23235929</v>
      </c>
      <c r="F39" s="40"/>
    </row>
    <row r="40" spans="1:6" ht="15.75">
      <c r="A40" s="29">
        <f t="shared" si="0"/>
        <v>30</v>
      </c>
      <c r="B40" s="41" t="s">
        <v>49</v>
      </c>
      <c r="C40" s="32">
        <v>4076451257.8321023</v>
      </c>
      <c r="D40" s="42">
        <f>SUM(D28:D39)</f>
        <v>26338952.255</v>
      </c>
      <c r="E40" s="32">
        <f>SUM(E28:E39)</f>
        <v>4102790210.0871024</v>
      </c>
      <c r="F40" s="32"/>
    </row>
    <row r="41" spans="1:6" ht="15.75">
      <c r="A41" s="29">
        <f t="shared" si="0"/>
        <v>31</v>
      </c>
      <c r="B41" s="41"/>
      <c r="C41" s="38"/>
      <c r="D41" s="39"/>
      <c r="E41" s="38"/>
      <c r="F41" s="32"/>
    </row>
    <row r="42" spans="1:6" ht="15.75">
      <c r="A42" s="29">
        <f t="shared" si="0"/>
        <v>32</v>
      </c>
      <c r="B42" s="24" t="s">
        <v>58</v>
      </c>
      <c r="C42" s="30"/>
      <c r="D42" s="31"/>
      <c r="E42" s="30"/>
      <c r="F42" s="32"/>
    </row>
    <row r="43" spans="1:6" ht="15.75">
      <c r="A43" s="29">
        <f t="shared" si="0"/>
        <v>33</v>
      </c>
      <c r="B43" s="33"/>
      <c r="C43" s="30"/>
      <c r="D43" s="31"/>
      <c r="E43" s="30"/>
      <c r="F43" s="32"/>
    </row>
    <row r="44" spans="1:6" ht="15.75">
      <c r="A44" s="29">
        <f t="shared" si="0"/>
        <v>34</v>
      </c>
      <c r="B44" s="43" t="s">
        <v>61</v>
      </c>
      <c r="C44" s="30">
        <v>2648893764</v>
      </c>
      <c r="D44" s="31">
        <v>0</v>
      </c>
      <c r="E44" s="30">
        <f aca="true" t="shared" si="3" ref="E44:E55">C44+D44</f>
        <v>2648893764</v>
      </c>
      <c r="F44" s="32"/>
    </row>
    <row r="45" spans="1:6" ht="15.75">
      <c r="A45" s="29">
        <f t="shared" si="0"/>
        <v>35</v>
      </c>
      <c r="B45" s="44" t="s">
        <v>83</v>
      </c>
      <c r="C45" s="30">
        <v>19962603</v>
      </c>
      <c r="D45" s="31">
        <f>47312650*44.33%</f>
        <v>20973697.744999997</v>
      </c>
      <c r="E45" s="30">
        <f t="shared" si="3"/>
        <v>40936300.745</v>
      </c>
      <c r="F45" s="35" t="s">
        <v>7</v>
      </c>
    </row>
    <row r="46" spans="1:6" ht="15.75">
      <c r="A46" s="29">
        <f t="shared" si="0"/>
        <v>36</v>
      </c>
      <c r="B46" s="45" t="s">
        <v>34</v>
      </c>
      <c r="C46" s="30">
        <v>7815443</v>
      </c>
      <c r="D46" s="31">
        <v>0</v>
      </c>
      <c r="E46" s="30">
        <f t="shared" si="3"/>
        <v>7815443</v>
      </c>
      <c r="F46" s="32"/>
    </row>
    <row r="47" spans="1:6" ht="15.75">
      <c r="A47" s="29">
        <f t="shared" si="0"/>
        <v>37</v>
      </c>
      <c r="B47" s="45" t="s">
        <v>35</v>
      </c>
      <c r="C47" s="30">
        <v>-857738071</v>
      </c>
      <c r="D47" s="31">
        <v>0</v>
      </c>
      <c r="E47" s="30">
        <f t="shared" si="3"/>
        <v>-857738071</v>
      </c>
      <c r="F47" s="32"/>
    </row>
    <row r="48" spans="1:6" ht="15.75">
      <c r="A48" s="29">
        <f t="shared" si="0"/>
        <v>38</v>
      </c>
      <c r="B48" s="45" t="s">
        <v>1</v>
      </c>
      <c r="C48" s="30">
        <v>-31779227</v>
      </c>
      <c r="D48" s="31">
        <v>0</v>
      </c>
      <c r="E48" s="30">
        <f t="shared" si="3"/>
        <v>-31779227</v>
      </c>
      <c r="F48" s="32"/>
    </row>
    <row r="49" spans="1:6" ht="15.75">
      <c r="A49" s="29">
        <f t="shared" si="0"/>
        <v>39</v>
      </c>
      <c r="B49" s="45" t="s">
        <v>0</v>
      </c>
      <c r="C49" s="30">
        <v>-8348081</v>
      </c>
      <c r="D49" s="31">
        <v>0</v>
      </c>
      <c r="E49" s="30">
        <f t="shared" si="3"/>
        <v>-8348081</v>
      </c>
      <c r="F49" s="32"/>
    </row>
    <row r="50" spans="1:6" ht="15.75">
      <c r="A50" s="29">
        <f t="shared" si="0"/>
        <v>40</v>
      </c>
      <c r="B50" s="44" t="s">
        <v>59</v>
      </c>
      <c r="C50" s="30">
        <v>-288622372</v>
      </c>
      <c r="D50" s="31">
        <v>0</v>
      </c>
      <c r="E50" s="30">
        <f t="shared" si="3"/>
        <v>-288622372</v>
      </c>
      <c r="F50" s="32"/>
    </row>
    <row r="51" spans="1:6" ht="15.75">
      <c r="A51" s="29">
        <f t="shared" si="0"/>
        <v>41</v>
      </c>
      <c r="B51" s="44" t="s">
        <v>60</v>
      </c>
      <c r="C51" s="30">
        <v>-9255951</v>
      </c>
      <c r="D51" s="31">
        <v>0</v>
      </c>
      <c r="E51" s="30">
        <f t="shared" si="3"/>
        <v>-9255951</v>
      </c>
      <c r="F51" s="32"/>
    </row>
    <row r="52" spans="1:6" ht="15.75">
      <c r="A52" s="29">
        <f t="shared" si="0"/>
        <v>42</v>
      </c>
      <c r="B52" s="43" t="s">
        <v>15</v>
      </c>
      <c r="C52" s="30">
        <v>139017695</v>
      </c>
      <c r="D52" s="31">
        <v>0</v>
      </c>
      <c r="E52" s="30">
        <f t="shared" si="3"/>
        <v>139017695</v>
      </c>
      <c r="F52" s="32"/>
    </row>
    <row r="53" spans="1:6" ht="15.75">
      <c r="A53" s="29">
        <f t="shared" si="0"/>
        <v>43</v>
      </c>
      <c r="B53" s="43" t="s">
        <v>9</v>
      </c>
      <c r="C53" s="30">
        <v>-3907562</v>
      </c>
      <c r="D53" s="31">
        <v>0</v>
      </c>
      <c r="E53" s="30">
        <f t="shared" si="3"/>
        <v>-3907562</v>
      </c>
      <c r="F53" s="40"/>
    </row>
    <row r="54" spans="1:6" ht="15.75">
      <c r="A54" s="29">
        <f t="shared" si="0"/>
        <v>44</v>
      </c>
      <c r="B54" s="45" t="s">
        <v>70</v>
      </c>
      <c r="C54" s="30">
        <v>-66300024</v>
      </c>
      <c r="D54" s="31"/>
      <c r="E54" s="30">
        <f t="shared" si="3"/>
        <v>-66300024</v>
      </c>
      <c r="F54" s="32"/>
    </row>
    <row r="55" spans="1:6" ht="15.75">
      <c r="A55" s="29">
        <f t="shared" si="0"/>
        <v>45</v>
      </c>
      <c r="B55" s="22" t="s">
        <v>5</v>
      </c>
      <c r="C55" s="36">
        <v>18506288.5</v>
      </c>
      <c r="D55" s="46">
        <v>0</v>
      </c>
      <c r="E55" s="36">
        <f t="shared" si="3"/>
        <v>18506288.5</v>
      </c>
      <c r="F55" s="40"/>
    </row>
    <row r="56" spans="1:6" ht="15.75">
      <c r="A56" s="29">
        <f t="shared" si="0"/>
        <v>46</v>
      </c>
      <c r="B56" s="41" t="s">
        <v>50</v>
      </c>
      <c r="C56" s="32">
        <v>1568244505.5</v>
      </c>
      <c r="D56" s="42">
        <f>SUM(D44:D55)</f>
        <v>20973697.744999997</v>
      </c>
      <c r="E56" s="32">
        <f>SUM(E44:E55)</f>
        <v>1589218203.245</v>
      </c>
      <c r="F56" s="32"/>
    </row>
    <row r="57" spans="1:6" ht="15.75">
      <c r="A57" s="29">
        <f t="shared" si="0"/>
        <v>47</v>
      </c>
      <c r="B57" s="33"/>
      <c r="C57" s="47"/>
      <c r="D57" s="47"/>
      <c r="E57" s="47"/>
      <c r="F57" s="32"/>
    </row>
    <row r="58" spans="1:6" ht="15.75">
      <c r="A58" s="29">
        <f t="shared" si="0"/>
        <v>48</v>
      </c>
      <c r="B58" s="33" t="s">
        <v>13</v>
      </c>
      <c r="C58" s="48">
        <v>5644695763.332102</v>
      </c>
      <c r="D58" s="48">
        <f>D56+D40</f>
        <v>47312650</v>
      </c>
      <c r="E58" s="48">
        <f>C58+D58</f>
        <v>5692008413.332102</v>
      </c>
      <c r="F58" s="35" t="s">
        <v>7</v>
      </c>
    </row>
    <row r="59" spans="1:6" ht="15.75">
      <c r="A59" s="29">
        <v>49</v>
      </c>
      <c r="B59" s="33"/>
      <c r="C59" s="48"/>
      <c r="D59" s="48"/>
      <c r="E59" s="48"/>
      <c r="F59" s="32"/>
    </row>
    <row r="60" spans="1:6" ht="15.75">
      <c r="A60" s="29">
        <f>A59+1</f>
        <v>50</v>
      </c>
      <c r="B60" s="24" t="s">
        <v>37</v>
      </c>
      <c r="C60" s="48"/>
      <c r="D60" s="48"/>
      <c r="E60" s="48"/>
      <c r="F60" s="32"/>
    </row>
    <row r="61" spans="1:6" ht="15.75">
      <c r="A61" s="29">
        <f t="shared" si="0"/>
        <v>51</v>
      </c>
      <c r="B61" s="33"/>
      <c r="C61" s="48"/>
      <c r="D61" s="48"/>
      <c r="E61" s="48"/>
      <c r="F61" s="32"/>
    </row>
    <row r="62" spans="1:6" ht="15.75">
      <c r="A62" s="29">
        <f t="shared" si="0"/>
        <v>52</v>
      </c>
      <c r="B62" s="41" t="s">
        <v>31</v>
      </c>
      <c r="C62" s="30">
        <v>416213955</v>
      </c>
      <c r="D62" s="42">
        <v>0</v>
      </c>
      <c r="E62" s="30">
        <f>C62+D62</f>
        <v>416213955</v>
      </c>
      <c r="F62" s="32"/>
    </row>
    <row r="63" spans="1:6" ht="15.75">
      <c r="A63" s="29">
        <f t="shared" si="0"/>
        <v>53</v>
      </c>
      <c r="B63" s="41" t="s">
        <v>32</v>
      </c>
      <c r="C63" s="30">
        <v>49912986</v>
      </c>
      <c r="D63" s="42">
        <v>0</v>
      </c>
      <c r="E63" s="30">
        <f>C63+D63</f>
        <v>49912986</v>
      </c>
      <c r="F63" s="32"/>
    </row>
    <row r="64" spans="1:6" ht="15.75">
      <c r="A64" s="29">
        <f t="shared" si="0"/>
        <v>54</v>
      </c>
      <c r="B64" s="41" t="s">
        <v>33</v>
      </c>
      <c r="C64" s="30">
        <v>729075</v>
      </c>
      <c r="D64" s="42">
        <v>0</v>
      </c>
      <c r="E64" s="30">
        <f>C64+D64</f>
        <v>729075</v>
      </c>
      <c r="F64" s="32"/>
    </row>
    <row r="65" spans="1:6" ht="15.75">
      <c r="A65" s="29">
        <f t="shared" si="0"/>
        <v>55</v>
      </c>
      <c r="B65" s="41" t="s">
        <v>66</v>
      </c>
      <c r="C65" s="36">
        <v>2152924</v>
      </c>
      <c r="D65" s="37">
        <v>0</v>
      </c>
      <c r="E65" s="36">
        <f>C65+D65</f>
        <v>2152924</v>
      </c>
      <c r="F65" s="32"/>
    </row>
    <row r="66" spans="1:6" ht="15.75">
      <c r="A66" s="29">
        <f t="shared" si="0"/>
        <v>56</v>
      </c>
      <c r="B66" s="41" t="s">
        <v>38</v>
      </c>
      <c r="C66" s="32">
        <v>469008940</v>
      </c>
      <c r="D66" s="42">
        <f>SUM(D62:D65)</f>
        <v>0</v>
      </c>
      <c r="E66" s="32">
        <f>SUM(E62:E65)</f>
        <v>469008940</v>
      </c>
      <c r="F66" s="32"/>
    </row>
    <row r="67" spans="1:6" ht="15.75">
      <c r="A67" s="29">
        <f t="shared" si="0"/>
        <v>57</v>
      </c>
      <c r="B67" s="33"/>
      <c r="C67" s="48"/>
      <c r="D67" s="48"/>
      <c r="E67" s="48"/>
      <c r="F67" s="32"/>
    </row>
    <row r="68" spans="1:6" ht="15.75">
      <c r="A68" s="29">
        <f t="shared" si="0"/>
        <v>58</v>
      </c>
      <c r="B68" s="24" t="s">
        <v>14</v>
      </c>
      <c r="C68" s="33"/>
      <c r="D68" s="49"/>
      <c r="E68" s="33"/>
      <c r="F68" s="32"/>
    </row>
    <row r="69" spans="1:6" ht="15.75">
      <c r="A69" s="29">
        <f t="shared" si="0"/>
        <v>59</v>
      </c>
      <c r="B69" s="50"/>
      <c r="C69" s="30"/>
      <c r="D69" s="31"/>
      <c r="E69" s="30"/>
      <c r="F69" s="32"/>
    </row>
    <row r="70" spans="1:6" ht="15.75">
      <c r="A70" s="29">
        <f t="shared" si="0"/>
        <v>60</v>
      </c>
      <c r="B70" s="51" t="s">
        <v>78</v>
      </c>
      <c r="C70" s="30">
        <v>-81520475</v>
      </c>
      <c r="D70" s="42">
        <v>0</v>
      </c>
      <c r="E70" s="30">
        <f aca="true" t="shared" si="4" ref="E70:E79">C70+D70</f>
        <v>-81520475</v>
      </c>
      <c r="F70" s="32"/>
    </row>
    <row r="71" spans="1:6" ht="15.75">
      <c r="A71" s="29">
        <f t="shared" si="0"/>
        <v>61</v>
      </c>
      <c r="B71" s="41" t="s">
        <v>71</v>
      </c>
      <c r="C71" s="30">
        <v>50127428</v>
      </c>
      <c r="D71" s="42">
        <v>0</v>
      </c>
      <c r="E71" s="30">
        <f t="shared" si="4"/>
        <v>50127428</v>
      </c>
      <c r="F71" s="32"/>
    </row>
    <row r="72" spans="1:6" ht="15.75">
      <c r="A72" s="29">
        <f t="shared" si="0"/>
        <v>62</v>
      </c>
      <c r="B72" s="51" t="s">
        <v>65</v>
      </c>
      <c r="C72" s="30">
        <v>80318879</v>
      </c>
      <c r="D72" s="42">
        <v>0</v>
      </c>
      <c r="E72" s="30">
        <f t="shared" si="4"/>
        <v>80318879</v>
      </c>
      <c r="F72" s="32"/>
    </row>
    <row r="73" spans="1:6" ht="15.75">
      <c r="A73" s="29">
        <f t="shared" si="0"/>
        <v>63</v>
      </c>
      <c r="B73" s="41" t="s">
        <v>29</v>
      </c>
      <c r="C73" s="30">
        <v>200268839</v>
      </c>
      <c r="D73" s="42">
        <v>0</v>
      </c>
      <c r="E73" s="30">
        <f t="shared" si="4"/>
        <v>200268839</v>
      </c>
      <c r="F73" s="32"/>
    </row>
    <row r="74" spans="1:6" ht="15.75">
      <c r="A74" s="29">
        <f t="shared" si="0"/>
        <v>64</v>
      </c>
      <c r="B74" s="41" t="s">
        <v>30</v>
      </c>
      <c r="C74" s="30">
        <v>-33934336</v>
      </c>
      <c r="D74" s="42">
        <v>0</v>
      </c>
      <c r="E74" s="30">
        <f t="shared" si="4"/>
        <v>-33934336</v>
      </c>
      <c r="F74" s="32"/>
    </row>
    <row r="75" spans="1:6" ht="15.75">
      <c r="A75" s="29">
        <f t="shared" si="0"/>
        <v>65</v>
      </c>
      <c r="B75" s="41" t="s">
        <v>84</v>
      </c>
      <c r="C75" s="30">
        <v>0</v>
      </c>
      <c r="D75" s="32">
        <f>1915100+25929</f>
        <v>1941029</v>
      </c>
      <c r="E75" s="30">
        <f t="shared" si="4"/>
        <v>1941029</v>
      </c>
      <c r="F75" s="40" t="s">
        <v>6</v>
      </c>
    </row>
    <row r="76" spans="1:6" ht="15.75">
      <c r="A76" s="29">
        <f aca="true" t="shared" si="5" ref="A76:A120">A75+1</f>
        <v>66</v>
      </c>
      <c r="B76" s="41" t="s">
        <v>67</v>
      </c>
      <c r="C76" s="30">
        <v>-64474449</v>
      </c>
      <c r="D76" s="42">
        <v>0</v>
      </c>
      <c r="E76" s="30">
        <f t="shared" si="4"/>
        <v>-64474449</v>
      </c>
      <c r="F76" s="32"/>
    </row>
    <row r="77" spans="1:6" ht="15.75">
      <c r="A77" s="29">
        <f t="shared" si="5"/>
        <v>67</v>
      </c>
      <c r="B77" s="41" t="s">
        <v>68</v>
      </c>
      <c r="C77" s="30">
        <v>1553</v>
      </c>
      <c r="D77" s="42">
        <v>0</v>
      </c>
      <c r="E77" s="30">
        <f t="shared" si="4"/>
        <v>1553</v>
      </c>
      <c r="F77" s="32"/>
    </row>
    <row r="78" spans="1:6" ht="15.75">
      <c r="A78" s="29">
        <f t="shared" si="5"/>
        <v>68</v>
      </c>
      <c r="B78" s="52" t="s">
        <v>21</v>
      </c>
      <c r="C78" s="30">
        <v>80790.54137000002</v>
      </c>
      <c r="D78" s="42">
        <v>0</v>
      </c>
      <c r="E78" s="30">
        <f t="shared" si="4"/>
        <v>80790.54137000002</v>
      </c>
      <c r="F78" s="32"/>
    </row>
    <row r="79" spans="1:6" ht="15.75">
      <c r="A79" s="29">
        <f t="shared" si="5"/>
        <v>69</v>
      </c>
      <c r="B79" s="41"/>
      <c r="C79" s="30">
        <v>0</v>
      </c>
      <c r="D79" s="42"/>
      <c r="E79" s="30">
        <f t="shared" si="4"/>
        <v>0</v>
      </c>
      <c r="F79" s="32"/>
    </row>
    <row r="80" spans="1:6" ht="15.75">
      <c r="A80" s="29">
        <f t="shared" si="5"/>
        <v>70</v>
      </c>
      <c r="B80" s="41" t="s">
        <v>10</v>
      </c>
      <c r="C80" s="38">
        <v>150868229.54137</v>
      </c>
      <c r="D80" s="39">
        <f>SUM(D70:D79)</f>
        <v>1941029</v>
      </c>
      <c r="E80" s="38">
        <f>SUM(E70:E79)</f>
        <v>152809258.54137</v>
      </c>
      <c r="F80" s="32"/>
    </row>
    <row r="81" spans="1:6" ht="15.75">
      <c r="A81" s="29">
        <f t="shared" si="5"/>
        <v>71</v>
      </c>
      <c r="B81" s="41"/>
      <c r="C81" s="38"/>
      <c r="D81" s="39"/>
      <c r="E81" s="38"/>
      <c r="F81" s="32"/>
    </row>
    <row r="82" spans="1:6" ht="15.75">
      <c r="A82" s="29">
        <f t="shared" si="5"/>
        <v>72</v>
      </c>
      <c r="B82" s="41" t="s">
        <v>39</v>
      </c>
      <c r="C82" s="30">
        <v>619877169.54137</v>
      </c>
      <c r="D82" s="42">
        <f>D66+D80</f>
        <v>1941029</v>
      </c>
      <c r="E82" s="30">
        <f>C82+D82</f>
        <v>621818198.54137</v>
      </c>
      <c r="F82" s="32"/>
    </row>
    <row r="83" spans="1:6" ht="15.75">
      <c r="A83" s="29">
        <f t="shared" si="5"/>
        <v>73</v>
      </c>
      <c r="B83" s="41"/>
      <c r="C83" s="38"/>
      <c r="D83" s="39"/>
      <c r="E83" s="38"/>
      <c r="F83" s="32"/>
    </row>
    <row r="84" spans="1:6" ht="15.75">
      <c r="A84" s="29">
        <f t="shared" si="5"/>
        <v>74</v>
      </c>
      <c r="B84" s="41" t="s">
        <v>36</v>
      </c>
      <c r="C84" s="32">
        <v>6264572932.873473</v>
      </c>
      <c r="D84" s="48">
        <f>D58+D82</f>
        <v>49253679</v>
      </c>
      <c r="E84" s="32">
        <f>C84+D84</f>
        <v>6313826611.873473</v>
      </c>
      <c r="F84" s="53"/>
    </row>
    <row r="85" spans="1:6" ht="15.75">
      <c r="A85" s="29">
        <f t="shared" si="5"/>
        <v>75</v>
      </c>
      <c r="B85" s="41" t="s">
        <v>69</v>
      </c>
      <c r="C85" s="54"/>
      <c r="D85" s="55"/>
      <c r="E85" s="54"/>
      <c r="F85" s="32"/>
    </row>
    <row r="86" spans="1:6" ht="16.5" thickBot="1">
      <c r="A86" s="29">
        <f t="shared" si="5"/>
        <v>76</v>
      </c>
      <c r="B86" s="41" t="s">
        <v>22</v>
      </c>
      <c r="C86" s="56">
        <v>291384777.12652725</v>
      </c>
      <c r="D86" s="57">
        <f>D24-D84</f>
        <v>-49253679</v>
      </c>
      <c r="E86" s="56">
        <f>C86+D86</f>
        <v>242131098.12652725</v>
      </c>
      <c r="F86" s="53"/>
    </row>
    <row r="87" spans="1:6" ht="16.5" thickTop="1">
      <c r="A87" s="29">
        <f t="shared" si="5"/>
        <v>77</v>
      </c>
      <c r="B87" s="41"/>
      <c r="C87" s="58"/>
      <c r="D87" s="48"/>
      <c r="E87" s="58"/>
      <c r="F87" s="58"/>
    </row>
    <row r="88" spans="1:6" ht="15.75">
      <c r="A88" s="29">
        <f t="shared" si="5"/>
        <v>78</v>
      </c>
      <c r="B88" s="41"/>
      <c r="C88" s="58"/>
      <c r="D88" s="48"/>
      <c r="E88" s="58"/>
      <c r="F88" s="58"/>
    </row>
    <row r="89" spans="1:6" ht="15.75">
      <c r="A89" s="29">
        <f t="shared" si="5"/>
        <v>79</v>
      </c>
      <c r="B89" s="41"/>
      <c r="C89" s="32"/>
      <c r="D89" s="42"/>
      <c r="E89" s="32"/>
      <c r="F89" s="32"/>
    </row>
    <row r="90" spans="1:6" ht="15.75">
      <c r="A90" s="29">
        <f t="shared" si="5"/>
        <v>80</v>
      </c>
      <c r="B90" s="41" t="s">
        <v>106</v>
      </c>
      <c r="C90" s="32"/>
      <c r="D90" s="42"/>
      <c r="E90" s="32"/>
      <c r="F90" s="32"/>
    </row>
    <row r="91" spans="1:6" ht="15.75">
      <c r="A91" s="29">
        <f t="shared" si="5"/>
        <v>81</v>
      </c>
      <c r="B91" s="33" t="s">
        <v>76</v>
      </c>
      <c r="C91" s="34">
        <v>6264572932.873473</v>
      </c>
      <c r="D91" s="34">
        <f>D84</f>
        <v>49253679</v>
      </c>
      <c r="E91" s="34">
        <f>C91+D91</f>
        <v>6313826611.873473</v>
      </c>
      <c r="F91" s="32"/>
    </row>
    <row r="92" spans="1:6" ht="15.75">
      <c r="A92" s="29">
        <f t="shared" si="5"/>
        <v>82</v>
      </c>
      <c r="B92" s="33" t="s">
        <v>18</v>
      </c>
      <c r="C92" s="30">
        <v>-416213955</v>
      </c>
      <c r="D92" s="31">
        <f>-D62</f>
        <v>0</v>
      </c>
      <c r="E92" s="30">
        <f>-E62</f>
        <v>-416213955</v>
      </c>
      <c r="F92" s="32"/>
    </row>
    <row r="93" spans="1:6" ht="15.75">
      <c r="A93" s="29">
        <f t="shared" si="5"/>
        <v>83</v>
      </c>
      <c r="B93" s="33" t="s">
        <v>77</v>
      </c>
      <c r="C93" s="30">
        <v>-49912986</v>
      </c>
      <c r="D93" s="31">
        <f>-D63</f>
        <v>0</v>
      </c>
      <c r="E93" s="30">
        <f>-E63</f>
        <v>-49912986</v>
      </c>
      <c r="F93" s="32"/>
    </row>
    <row r="94" spans="1:6" ht="15.75">
      <c r="A94" s="29">
        <f t="shared" si="5"/>
        <v>84</v>
      </c>
      <c r="B94" s="33" t="s">
        <v>19</v>
      </c>
      <c r="C94" s="30">
        <v>0</v>
      </c>
      <c r="D94" s="31"/>
      <c r="E94" s="30">
        <f>C94+D94</f>
        <v>0</v>
      </c>
      <c r="F94" s="32"/>
    </row>
    <row r="95" spans="1:6" ht="15.75">
      <c r="A95" s="29">
        <f t="shared" si="5"/>
        <v>85</v>
      </c>
      <c r="B95" s="33" t="s">
        <v>27</v>
      </c>
      <c r="C95" s="30">
        <v>-729075</v>
      </c>
      <c r="D95" s="31">
        <f>-D64</f>
        <v>0</v>
      </c>
      <c r="E95" s="30">
        <f>-E64</f>
        <v>-729075</v>
      </c>
      <c r="F95" s="32"/>
    </row>
    <row r="96" spans="1:6" ht="15.75">
      <c r="A96" s="29">
        <f t="shared" si="5"/>
        <v>86</v>
      </c>
      <c r="B96" s="33" t="s">
        <v>28</v>
      </c>
      <c r="C96" s="36">
        <v>-2152924</v>
      </c>
      <c r="D96" s="37">
        <f>-D65</f>
        <v>0</v>
      </c>
      <c r="E96" s="36">
        <f>-E65</f>
        <v>-2152924</v>
      </c>
      <c r="F96" s="32"/>
    </row>
    <row r="97" spans="1:6" ht="15.75">
      <c r="A97" s="29">
        <f t="shared" si="5"/>
        <v>87</v>
      </c>
      <c r="B97" s="33" t="s">
        <v>20</v>
      </c>
      <c r="C97" s="59">
        <v>5795563992.873473</v>
      </c>
      <c r="D97" s="49">
        <f>SUM(D91:D96)</f>
        <v>49253679</v>
      </c>
      <c r="E97" s="59">
        <f>SUM(E91:E96)</f>
        <v>5844817671.873473</v>
      </c>
      <c r="F97" s="32"/>
    </row>
    <row r="98" spans="1:6" ht="15.75">
      <c r="A98" s="29">
        <f t="shared" si="5"/>
        <v>88</v>
      </c>
      <c r="B98" s="33"/>
      <c r="C98" s="33"/>
      <c r="D98" s="49"/>
      <c r="E98" s="33"/>
      <c r="F98" s="32"/>
    </row>
    <row r="99" spans="1:6" ht="15.75">
      <c r="A99" s="29">
        <f t="shared" si="5"/>
        <v>89</v>
      </c>
      <c r="B99" s="33" t="s">
        <v>62</v>
      </c>
      <c r="C99" s="60">
        <v>0.05027720813450238</v>
      </c>
      <c r="D99" s="60"/>
      <c r="E99" s="60">
        <f>E86/E97</f>
        <v>0.04142662983170792</v>
      </c>
      <c r="F99" s="61"/>
    </row>
    <row r="100" spans="1:6" ht="15.75">
      <c r="A100" s="29">
        <f t="shared" si="5"/>
        <v>90</v>
      </c>
      <c r="B100" s="33"/>
      <c r="C100" s="33"/>
      <c r="D100" s="49"/>
      <c r="E100" s="33"/>
      <c r="F100" s="32"/>
    </row>
    <row r="101" spans="1:6" ht="15.75">
      <c r="A101" s="29">
        <f t="shared" si="5"/>
        <v>91</v>
      </c>
      <c r="B101" s="62" t="s">
        <v>23</v>
      </c>
      <c r="C101" s="63">
        <v>204952588.34017864</v>
      </c>
      <c r="D101" s="64">
        <f>+E101-C101</f>
        <v>-34987817.0297451</v>
      </c>
      <c r="E101" s="63">
        <f>E40*E99</f>
        <v>169964771.31043354</v>
      </c>
      <c r="F101" s="32"/>
    </row>
    <row r="102" spans="1:6" ht="15.75">
      <c r="A102" s="29">
        <f t="shared" si="5"/>
        <v>92</v>
      </c>
      <c r="B102" s="33"/>
      <c r="C102" s="65"/>
      <c r="D102" s="66"/>
      <c r="E102" s="65"/>
      <c r="F102" s="65"/>
    </row>
    <row r="103" spans="1:6" ht="15.75">
      <c r="A103" s="29">
        <f t="shared" si="5"/>
        <v>93</v>
      </c>
      <c r="B103" s="33" t="s">
        <v>107</v>
      </c>
      <c r="C103" s="53"/>
      <c r="D103" s="48"/>
      <c r="E103" s="53"/>
      <c r="F103" s="53"/>
    </row>
    <row r="104" spans="1:6" ht="15.75">
      <c r="A104" s="29">
        <f t="shared" si="5"/>
        <v>94</v>
      </c>
      <c r="B104" s="33" t="s">
        <v>76</v>
      </c>
      <c r="C104" s="34">
        <v>6264572932.873473</v>
      </c>
      <c r="D104" s="67">
        <f>D84</f>
        <v>49253679</v>
      </c>
      <c r="E104" s="34">
        <f>E91</f>
        <v>6313826611.873473</v>
      </c>
      <c r="F104" s="32"/>
    </row>
    <row r="105" spans="1:6" ht="15.75">
      <c r="A105" s="29">
        <f t="shared" si="5"/>
        <v>95</v>
      </c>
      <c r="B105" s="33" t="s">
        <v>18</v>
      </c>
      <c r="C105" s="30">
        <v>-416213955</v>
      </c>
      <c r="D105" s="48">
        <f>D92</f>
        <v>0</v>
      </c>
      <c r="E105" s="30">
        <f>E92</f>
        <v>-416213955</v>
      </c>
      <c r="F105" s="32"/>
    </row>
    <row r="106" spans="1:6" ht="15.75">
      <c r="A106" s="29">
        <f t="shared" si="5"/>
        <v>96</v>
      </c>
      <c r="B106" s="33" t="s">
        <v>77</v>
      </c>
      <c r="C106" s="30">
        <v>-49912986</v>
      </c>
      <c r="D106" s="48">
        <f>-D63</f>
        <v>0</v>
      </c>
      <c r="E106" s="30">
        <f>E93</f>
        <v>-49912986</v>
      </c>
      <c r="F106" s="32"/>
    </row>
    <row r="107" spans="1:6" ht="15.75">
      <c r="A107" s="29">
        <f t="shared" si="5"/>
        <v>97</v>
      </c>
      <c r="B107" s="33" t="s">
        <v>19</v>
      </c>
      <c r="C107" s="30">
        <v>0</v>
      </c>
      <c r="D107" s="48"/>
      <c r="E107" s="30">
        <f>C107+D107</f>
        <v>0</v>
      </c>
      <c r="F107" s="32"/>
    </row>
    <row r="108" spans="1:6" ht="15.75">
      <c r="A108" s="29">
        <f t="shared" si="5"/>
        <v>98</v>
      </c>
      <c r="B108" s="33" t="s">
        <v>27</v>
      </c>
      <c r="C108" s="30">
        <v>-729075</v>
      </c>
      <c r="D108" s="48">
        <f>D95</f>
        <v>0</v>
      </c>
      <c r="E108" s="30">
        <f>E95</f>
        <v>-729075</v>
      </c>
      <c r="F108" s="32"/>
    </row>
    <row r="109" spans="1:6" ht="15.75">
      <c r="A109" s="29">
        <f t="shared" si="5"/>
        <v>99</v>
      </c>
      <c r="B109" s="33" t="s">
        <v>28</v>
      </c>
      <c r="C109" s="36">
        <v>-2152924</v>
      </c>
      <c r="D109" s="46">
        <f>D96</f>
        <v>0</v>
      </c>
      <c r="E109" s="36">
        <f>E96</f>
        <v>-2152924</v>
      </c>
      <c r="F109" s="32"/>
    </row>
    <row r="110" spans="1:6" ht="15.75">
      <c r="A110" s="29">
        <f t="shared" si="5"/>
        <v>100</v>
      </c>
      <c r="B110" s="33" t="s">
        <v>20</v>
      </c>
      <c r="C110" s="53">
        <v>5795563992.873473</v>
      </c>
      <c r="D110" s="53">
        <f>SUM(D104:D109)</f>
        <v>49253679</v>
      </c>
      <c r="E110" s="53">
        <f>SUM(E104:E109)</f>
        <v>5844817671.873473</v>
      </c>
      <c r="F110" s="53"/>
    </row>
    <row r="111" spans="1:6" ht="15.75">
      <c r="A111" s="29">
        <f t="shared" si="5"/>
        <v>101</v>
      </c>
      <c r="B111" s="22"/>
      <c r="C111" s="53"/>
      <c r="D111" s="48"/>
      <c r="E111" s="53"/>
      <c r="F111" s="53"/>
    </row>
    <row r="112" spans="1:6" ht="15.75">
      <c r="A112" s="29">
        <f t="shared" si="5"/>
        <v>102</v>
      </c>
      <c r="B112" s="33" t="s">
        <v>63</v>
      </c>
      <c r="C112" s="68">
        <v>0.05027720813450238</v>
      </c>
      <c r="D112" s="68"/>
      <c r="E112" s="68">
        <f>E86/E110</f>
        <v>0.04142662983170792</v>
      </c>
      <c r="F112" s="61"/>
    </row>
    <row r="113" spans="1:6" ht="15.75">
      <c r="A113" s="29">
        <f t="shared" si="5"/>
        <v>103</v>
      </c>
      <c r="B113" s="33"/>
      <c r="C113" s="53"/>
      <c r="D113" s="48"/>
      <c r="E113" s="53"/>
      <c r="F113" s="53"/>
    </row>
    <row r="114" spans="1:6" ht="15.75">
      <c r="A114" s="29">
        <f t="shared" si="5"/>
        <v>104</v>
      </c>
      <c r="B114" s="62" t="s">
        <v>24</v>
      </c>
      <c r="C114" s="64">
        <v>78846955.40881325</v>
      </c>
      <c r="D114" s="64">
        <f>+E114-C114</f>
        <v>-13011001.181170687</v>
      </c>
      <c r="E114" s="64">
        <f>E56*E112</f>
        <v>65835954.227642566</v>
      </c>
      <c r="F114" s="32"/>
    </row>
    <row r="115" spans="1:6" ht="15.75">
      <c r="A115" s="29">
        <f t="shared" si="5"/>
        <v>105</v>
      </c>
      <c r="B115" s="33"/>
      <c r="C115" s="34"/>
      <c r="D115" s="34"/>
      <c r="E115" s="34"/>
      <c r="F115" s="41"/>
    </row>
    <row r="116" spans="1:6" ht="15.75">
      <c r="A116" s="29">
        <f t="shared" si="5"/>
        <v>106</v>
      </c>
      <c r="B116" s="62" t="s">
        <v>64</v>
      </c>
      <c r="C116" s="64">
        <v>7585233.377535358</v>
      </c>
      <c r="D116" s="64">
        <f>+E116-C116</f>
        <v>-1254860.789084211</v>
      </c>
      <c r="E116" s="64">
        <f>E86-E101-E114</f>
        <v>6330372.588451147</v>
      </c>
      <c r="F116" s="32"/>
    </row>
    <row r="117" spans="1:6" ht="15.75">
      <c r="A117" s="29">
        <f t="shared" si="5"/>
        <v>107</v>
      </c>
      <c r="B117" s="33"/>
      <c r="C117" s="33"/>
      <c r="D117" s="49"/>
      <c r="E117" s="33"/>
      <c r="F117" s="41"/>
    </row>
    <row r="118" spans="1:6" ht="16.5" thickBot="1">
      <c r="A118" s="29">
        <f t="shared" si="5"/>
        <v>108</v>
      </c>
      <c r="B118" s="69" t="s">
        <v>8</v>
      </c>
      <c r="C118" s="33"/>
      <c r="D118" s="49"/>
      <c r="E118" s="33"/>
      <c r="F118" s="33"/>
    </row>
    <row r="119" spans="1:6" ht="33" customHeight="1">
      <c r="A119" s="29">
        <f>A118+1</f>
        <v>109</v>
      </c>
      <c r="B119" s="86" t="s">
        <v>108</v>
      </c>
      <c r="C119" s="87"/>
      <c r="D119" s="87"/>
      <c r="E119" s="87"/>
      <c r="F119" s="88"/>
    </row>
    <row r="120" spans="1:6" ht="30" customHeight="1" thickBot="1">
      <c r="A120" s="29">
        <f t="shared" si="5"/>
        <v>110</v>
      </c>
      <c r="B120" s="89" t="s">
        <v>109</v>
      </c>
      <c r="C120" s="90"/>
      <c r="D120" s="90"/>
      <c r="E120" s="90"/>
      <c r="F120" s="91"/>
    </row>
  </sheetData>
  <sheetProtection/>
  <mergeCells count="6">
    <mergeCell ref="A4:F4"/>
    <mergeCell ref="A5:F5"/>
    <mergeCell ref="A6:F6"/>
    <mergeCell ref="A7:F7"/>
    <mergeCell ref="B119:F119"/>
    <mergeCell ref="B120:F120"/>
  </mergeCells>
  <printOptions/>
  <pageMargins left="0.7" right="0.7" top="0.75" bottom="0.75" header="0.3" footer="0.3"/>
  <pageSetup fitToHeight="2" horizontalDpi="600" verticalDpi="600" orientation="portrait" scale="61" r:id="rId1"/>
  <headerFooter>
    <oddFooter>&amp;C&amp;P]</oddFooter>
  </headerFooter>
  <rowBreaks count="1" manualBreakCount="1">
    <brk id="6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tfette</dc:creator>
  <cp:keywords/>
  <dc:description/>
  <cp:lastModifiedBy>pwinne</cp:lastModifiedBy>
  <cp:lastPrinted>2011-12-28T21:34:05Z</cp:lastPrinted>
  <dcterms:created xsi:type="dcterms:W3CDTF">1999-04-09T16:35:24Z</dcterms:created>
  <dcterms:modified xsi:type="dcterms:W3CDTF">2012-01-12T17:12:08Z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2012-02-01T00:00:00Z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