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90" windowWidth="21675" windowHeight="11760" activeTab="0"/>
  </bookViews>
  <sheets>
    <sheet name="12.03 G" sheetId="1" r:id="rId1"/>
    <sheet name="Breakdown" sheetId="2" r:id="rId2"/>
    <sheet name="Cost Savings Analysis" sheetId="3" r:id="rId3"/>
    <sheet name="2010" sheetId="4" r:id="rId4"/>
  </sheets>
  <externalReferences>
    <externalReference r:id="rId7"/>
    <externalReference r:id="rId8"/>
    <externalReference r:id="rId9"/>
  </externalReferences>
  <definedNames>
    <definedName name="__123Graph_D" hidden="1">#REF!</definedName>
    <definedName name="__123Graph_ECURRENT" hidden="1">'[2]ConsolidatingPL'!#REF!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SAPBEXhrIndnt" hidden="1">"Wide"</definedName>
    <definedName name="SAPsysID" hidden="1">"708C5W7SBKP804JT78WJ0JNKI"</definedName>
    <definedName name="SAPwbID" hidden="1">"ARS"</definedName>
    <definedName name="Transfer" hidden="1">#REF!</definedName>
    <definedName name="Transfers" hidden="1">#REF!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</definedNames>
  <calcPr fullCalcOnLoad="1"/>
</workbook>
</file>

<file path=xl/sharedStrings.xml><?xml version="1.0" encoding="utf-8"?>
<sst xmlns="http://schemas.openxmlformats.org/spreadsheetml/2006/main" count="58" uniqueCount="48">
  <si>
    <t>2009 Saving %</t>
  </si>
  <si>
    <t>2010 Savings</t>
  </si>
  <si>
    <t>PUGET SOUND ENERGY-ELECTRIC &amp; GAS</t>
  </si>
  <si>
    <t>DECREASE IN SERVICE CONTRACT O&amp;M BASELINE CHARGES</t>
  </si>
  <si>
    <t>2011 GENERAL RATE CASE</t>
  </si>
  <si>
    <t>FOR TWELVE MONTHS ENDED DECEMBER 31, 2010</t>
  </si>
  <si>
    <t>Estimated Rate Year Amount</t>
  </si>
  <si>
    <t>FOR RATE YEAR ENDING APRIL 2013</t>
  </si>
  <si>
    <t>TWELVE MONTH TEST YEAR ENDING DECEMBER 31, 2010</t>
  </si>
  <si>
    <t>CONTRACT CHANGES - GAS</t>
  </si>
  <si>
    <t>CONTRACT CHANGES</t>
  </si>
  <si>
    <t>Capital</t>
  </si>
  <si>
    <t>Other</t>
  </si>
  <si>
    <t>O&amp;M</t>
  </si>
  <si>
    <t>PUGET SOUND ENERGY</t>
  </si>
  <si>
    <t>GENERAL RATE INCREASE</t>
  </si>
  <si>
    <t>LINE</t>
  </si>
  <si>
    <t>NO.</t>
  </si>
  <si>
    <t>DESCRIPTION</t>
  </si>
  <si>
    <t>ACTUAL</t>
  </si>
  <si>
    <t>ADJUSTMENT</t>
  </si>
  <si>
    <t>OPERATING EXPENSES</t>
  </si>
  <si>
    <t>interest only (Carrying cost)</t>
  </si>
  <si>
    <t>INCREASE(DECREASE ) IN EXPENSE</t>
  </si>
  <si>
    <t xml:space="preserve">INCREASE (DECREASE) FIT @ 35% </t>
  </si>
  <si>
    <t>INCREASE (DECREASE) NOI</t>
  </si>
  <si>
    <t xml:space="preserve"> </t>
  </si>
  <si>
    <t>TOTAL INCREASE (DECREASE) IN INCOME</t>
  </si>
  <si>
    <t>Total</t>
  </si>
  <si>
    <t>Sum of Actual</t>
  </si>
  <si>
    <t>Cost Elem description</t>
  </si>
  <si>
    <t>Cost Element</t>
  </si>
  <si>
    <t>Grand Total</t>
  </si>
  <si>
    <t>62300070</t>
  </si>
  <si>
    <t>62309999</t>
  </si>
  <si>
    <t>69990178</t>
  </si>
  <si>
    <t>Savings</t>
  </si>
  <si>
    <t>2010 O&amp;M</t>
  </si>
  <si>
    <t>RESTATED</t>
  </si>
  <si>
    <t>2009 Cost Savings Analysis</t>
  </si>
  <si>
    <t>Total 2009 Totals with estimated savings</t>
  </si>
  <si>
    <t>Total 2009 Totals</t>
  </si>
  <si>
    <t>O/S Serv</t>
  </si>
  <si>
    <t>O/S - Cap Accrual</t>
  </si>
  <si>
    <t>OS Fld XFR</t>
  </si>
  <si>
    <t>2010 Pro Forma Saving Pecent Calculation</t>
  </si>
  <si>
    <t>2010 O&amp;M Baseline</t>
  </si>
  <si>
    <t>PAGE 12.03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</si>
</sst>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"/>
    <numFmt numFmtId="166" formatCode="_(* #,##0_);_(* \(#,##0\);_(* &quot;-&quot;??_);_(@_)"/>
    <numFmt numFmtId="167" formatCode="&quot;$&quot;\ #,##0"/>
    <numFmt numFmtId="168" formatCode="_(* #,##0.00000_);_(* \(#,##0.00000\);_(* &quot;-&quot;??_);_(@_)"/>
    <numFmt numFmtId="169" formatCode="_(* ###0_);_(* \(###0\);_(* &quot;-&quot;_);_(@_)"/>
    <numFmt numFmtId="170" formatCode="0.00_)"/>
    <numFmt numFmtId="171" formatCode="0.0%"/>
    <numFmt numFmtId="172" formatCode="&quot;$&quot;#,##0.00"/>
    <numFmt numFmtId="173" formatCode="\$\ #,##0;\$\ \-\ #,##0"/>
    <numFmt numFmtId="174" formatCode="\$\ #,##0"/>
    <numFmt numFmtId="175" formatCode="0.0000000"/>
    <numFmt numFmtId="176" formatCode="0000"/>
    <numFmt numFmtId="177" formatCode="000000"/>
    <numFmt numFmtId="178" formatCode="d\.mmm\.yy"/>
    <numFmt numFmtId="179" formatCode="#."/>
    <numFmt numFmtId="180" formatCode="_(&quot;$&quot;* #,##0.0_);_(&quot;$&quot;* \(#,##0.0\);_(&quot;$&quot;* &quot;-&quot;??_);_(@_)"/>
    <numFmt numFmtId="181" formatCode="mmmm\ d\,\ yyyy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#,##0.00_-;#,##0.00\-;&quot; &quot;"/>
    <numFmt numFmtId="185" formatCode="m/d/yy"/>
    <numFmt numFmtId="186" formatCode="[$-409]dddd\,\ mmmm\ dd\,\ yyyy"/>
    <numFmt numFmtId="187" formatCode="_(* #,##0.0_);_(* \(#,##0.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_);_(* \(#,##0.0000\);_(* &quot;-&quot;????_);_(@_)"/>
    <numFmt numFmtId="191" formatCode="&quot;$&quot;#,##0.0_);[Red]\(&quot;$&quot;#,##0.0\)"/>
    <numFmt numFmtId="192" formatCode="0.000%"/>
    <numFmt numFmtId="193" formatCode="0.0000%"/>
    <numFmt numFmtId="194" formatCode="_(* #,##0.0_);_(* \(#,##0.0\);_(* &quot;-&quot;?_);_(@_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indexed="2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6"/>
      <name val="Helv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8"/>
      <name val="Helv"/>
      <family val="0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MS Sans Serif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3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>
      <alignment horizontal="left" wrapText="1"/>
      <protection/>
    </xf>
    <xf numFmtId="168" fontId="0" fillId="0" borderId="0">
      <alignment horizontal="left" wrapText="1"/>
      <protection/>
    </xf>
    <xf numFmtId="175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5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26" fillId="0" borderId="0">
      <alignment/>
      <protection/>
    </xf>
    <xf numFmtId="0" fontId="26" fillId="0" borderId="0">
      <alignment/>
      <protection/>
    </xf>
    <xf numFmtId="168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8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8" fontId="0" fillId="0" borderId="0">
      <alignment horizontal="left" wrapText="1"/>
      <protection/>
    </xf>
    <xf numFmtId="165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26" fillId="0" borderId="0">
      <alignment/>
      <protection/>
    </xf>
    <xf numFmtId="176" fontId="27" fillId="0" borderId="0">
      <alignment horizontal="left"/>
      <protection/>
    </xf>
    <xf numFmtId="177" fontId="28" fillId="0" borderId="0">
      <alignment horizontal="left"/>
      <protection/>
    </xf>
    <xf numFmtId="0" fontId="6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  <xf numFmtId="0" fontId="6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9" fillId="37" borderId="0" applyNumberFormat="0" applyBorder="0" applyAlignment="0" applyProtection="0"/>
    <xf numFmtId="0" fontId="6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9" fillId="41" borderId="0" applyNumberFormat="0" applyBorder="0" applyAlignment="0" applyProtection="0"/>
    <xf numFmtId="0" fontId="62" fillId="42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9" fillId="36" borderId="0" applyNumberFormat="0" applyBorder="0" applyAlignment="0" applyProtection="0"/>
    <xf numFmtId="0" fontId="6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9" fillId="33" borderId="0" applyNumberFormat="0" applyBorder="0" applyAlignment="0" applyProtection="0"/>
    <xf numFmtId="0" fontId="62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9" fillId="50" borderId="0" applyNumberFormat="0" applyBorder="0" applyAlignment="0" applyProtection="0"/>
    <xf numFmtId="0" fontId="63" fillId="51" borderId="0" applyNumberFormat="0" applyBorder="0" applyAlignment="0" applyProtection="0"/>
    <xf numFmtId="0" fontId="28" fillId="0" borderId="0" applyFont="0" applyFill="0" applyBorder="0" applyAlignment="0" applyProtection="0"/>
    <xf numFmtId="178" fontId="29" fillId="0" borderId="0" applyFill="0" applyBorder="0" applyAlignment="0">
      <protection/>
    </xf>
    <xf numFmtId="0" fontId="64" fillId="52" borderId="1" applyNumberFormat="0" applyAlignment="0" applyProtection="0"/>
    <xf numFmtId="0" fontId="65" fillId="53" borderId="2" applyNumberFormat="0" applyAlignment="0" applyProtection="0"/>
    <xf numFmtId="41" fontId="0" fillId="54" borderId="0">
      <alignment/>
      <protection/>
    </xf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179" fontId="32" fillId="0" borderId="0">
      <alignment/>
      <protection locked="0"/>
    </xf>
    <xf numFmtId="0" fontId="31" fillId="0" borderId="0">
      <alignment/>
      <protection/>
    </xf>
    <xf numFmtId="0" fontId="33" fillId="0" borderId="0" applyNumberFormat="0" applyAlignment="0">
      <protection/>
    </xf>
    <xf numFmtId="0" fontId="34" fillId="0" borderId="0" applyNumberFormat="0" applyAlignment="0">
      <protection/>
    </xf>
    <xf numFmtId="0" fontId="30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18" fillId="57" borderId="0" applyNumberFormat="0" applyBorder="0" applyAlignment="0" applyProtection="0"/>
    <xf numFmtId="165" fontId="0" fillId="0" borderId="0">
      <alignment/>
      <protection/>
    </xf>
    <xf numFmtId="0" fontId="66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30" fillId="0" borderId="0">
      <alignment/>
      <protection/>
    </xf>
    <xf numFmtId="0" fontId="67" fillId="58" borderId="0" applyNumberFormat="0" applyBorder="0" applyAlignment="0" applyProtection="0"/>
    <xf numFmtId="38" fontId="11" fillId="54" borderId="0" applyNumberFormat="0" applyBorder="0" applyAlignment="0" applyProtection="0"/>
    <xf numFmtId="180" fontId="35" fillId="0" borderId="0" applyNumberFormat="0" applyFill="0" applyBorder="0" applyProtection="0">
      <alignment horizontal="right"/>
    </xf>
    <xf numFmtId="0" fontId="2" fillId="0" borderId="3" applyNumberFormat="0" applyAlignment="0" applyProtection="0"/>
    <xf numFmtId="0" fontId="2" fillId="0" borderId="4">
      <alignment horizontal="left"/>
      <protection/>
    </xf>
    <xf numFmtId="14" fontId="8" fillId="11" borderId="5">
      <alignment horizontal="center" vertical="center" wrapText="1"/>
      <protection/>
    </xf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38" fontId="12" fillId="0" borderId="0">
      <alignment/>
      <protection/>
    </xf>
    <xf numFmtId="40" fontId="12" fillId="0" borderId="0">
      <alignment/>
      <protection/>
    </xf>
    <xf numFmtId="0" fontId="71" fillId="59" borderId="1" applyNumberFormat="0" applyAlignment="0" applyProtection="0"/>
    <xf numFmtId="10" fontId="11" fillId="60" borderId="9" applyNumberFormat="0" applyBorder="0" applyAlignment="0" applyProtection="0"/>
    <xf numFmtId="41" fontId="36" fillId="61" borderId="10">
      <alignment horizontal="left"/>
      <protection locked="0"/>
    </xf>
    <xf numFmtId="10" fontId="36" fillId="61" borderId="10">
      <alignment horizontal="right"/>
      <protection locked="0"/>
    </xf>
    <xf numFmtId="0" fontId="11" fillId="54" borderId="0">
      <alignment/>
      <protection/>
    </xf>
    <xf numFmtId="3" fontId="37" fillId="0" borderId="0" applyFill="0" applyBorder="0" applyAlignment="0" applyProtection="0"/>
    <xf numFmtId="0" fontId="72" fillId="0" borderId="11" applyNumberFormat="0" applyFill="0" applyAlignment="0" applyProtection="0"/>
    <xf numFmtId="44" fontId="8" fillId="0" borderId="12" applyNumberFormat="0" applyFont="0" applyAlignment="0">
      <protection/>
    </xf>
    <xf numFmtId="44" fontId="8" fillId="0" borderId="13" applyNumberFormat="0" applyFont="0" applyAlignment="0">
      <protection/>
    </xf>
    <xf numFmtId="0" fontId="73" fillId="62" borderId="0" applyNumberFormat="0" applyBorder="0" applyAlignment="0" applyProtection="0"/>
    <xf numFmtId="37" fontId="38" fillId="0" borderId="0">
      <alignment/>
      <protection/>
    </xf>
    <xf numFmtId="17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63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5" fillId="0" borderId="0">
      <alignment horizontal="left" wrapText="1"/>
      <protection/>
    </xf>
    <xf numFmtId="0" fontId="39" fillId="0" borderId="0">
      <alignment/>
      <protection/>
    </xf>
    <xf numFmtId="181" fontId="0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64" borderId="14" applyNumberFormat="0" applyFont="0" applyAlignment="0" applyProtection="0"/>
    <xf numFmtId="0" fontId="1" fillId="65" borderId="15" applyNumberFormat="0" applyFont="0" applyAlignment="0" applyProtection="0"/>
    <xf numFmtId="0" fontId="1" fillId="65" borderId="15" applyNumberFormat="0" applyFont="0" applyAlignment="0" applyProtection="0"/>
    <xf numFmtId="0" fontId="1" fillId="65" borderId="15" applyNumberFormat="0" applyFont="0" applyAlignment="0" applyProtection="0"/>
    <xf numFmtId="0" fontId="1" fillId="65" borderId="15" applyNumberFormat="0" applyFont="0" applyAlignment="0" applyProtection="0"/>
    <xf numFmtId="0" fontId="1" fillId="65" borderId="15" applyNumberFormat="0" applyFont="0" applyAlignment="0" applyProtection="0"/>
    <xf numFmtId="0" fontId="1" fillId="65" borderId="15" applyNumberFormat="0" applyFont="0" applyAlignment="0" applyProtection="0"/>
    <xf numFmtId="0" fontId="1" fillId="65" borderId="15" applyNumberFormat="0" applyFont="0" applyAlignment="0" applyProtection="0"/>
    <xf numFmtId="0" fontId="1" fillId="65" borderId="15" applyNumberFormat="0" applyFont="0" applyAlignment="0" applyProtection="0"/>
    <xf numFmtId="0" fontId="74" fillId="52" borderId="16" applyNumberFormat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41" fontId="0" fillId="66" borderId="10">
      <alignment/>
      <protection/>
    </xf>
    <xf numFmtId="0" fontId="14" fillId="0" borderId="0" applyNumberFormat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40" fillId="0" borderId="5">
      <alignment horizontal="center"/>
      <protection/>
    </xf>
    <xf numFmtId="3" fontId="14" fillId="0" borderId="0" applyFont="0" applyFill="0" applyBorder="0" applyAlignment="0" applyProtection="0"/>
    <xf numFmtId="0" fontId="14" fillId="67" borderId="0" applyNumberFormat="0" applyFont="0" applyBorder="0" applyAlignment="0" applyProtection="0"/>
    <xf numFmtId="0" fontId="31" fillId="0" borderId="0">
      <alignment/>
      <protection/>
    </xf>
    <xf numFmtId="3" fontId="41" fillId="0" borderId="0" applyFill="0" applyBorder="0" applyAlignment="0" applyProtection="0"/>
    <xf numFmtId="0" fontId="42" fillId="0" borderId="0">
      <alignment/>
      <protection/>
    </xf>
    <xf numFmtId="42" fontId="0" fillId="60" borderId="0">
      <alignment/>
      <protection/>
    </xf>
    <xf numFmtId="42" fontId="0" fillId="60" borderId="17">
      <alignment vertical="center"/>
      <protection/>
    </xf>
    <xf numFmtId="0" fontId="8" fillId="60" borderId="18" applyNumberFormat="0">
      <alignment horizontal="center" vertical="center" wrapText="1"/>
      <protection/>
    </xf>
    <xf numFmtId="10" fontId="0" fillId="60" borderId="0">
      <alignment/>
      <protection/>
    </xf>
    <xf numFmtId="182" fontId="0" fillId="60" borderId="0">
      <alignment/>
      <protection/>
    </xf>
    <xf numFmtId="166" fontId="12" fillId="0" borderId="0" applyBorder="0" applyAlignment="0">
      <protection/>
    </xf>
    <xf numFmtId="42" fontId="0" fillId="60" borderId="19">
      <alignment horizontal="left"/>
      <protection/>
    </xf>
    <xf numFmtId="182" fontId="43" fillId="60" borderId="19">
      <alignment horizontal="left"/>
      <protection/>
    </xf>
    <xf numFmtId="14" fontId="25" fillId="0" borderId="0" applyNumberFormat="0" applyFill="0" applyBorder="0" applyAlignment="0" applyProtection="0"/>
    <xf numFmtId="183" fontId="0" fillId="0" borderId="0" applyFont="0" applyFill="0" applyAlignment="0">
      <protection/>
    </xf>
    <xf numFmtId="4" fontId="15" fillId="61" borderId="20" applyNumberFormat="0" applyProtection="0">
      <alignment vertical="center"/>
    </xf>
    <xf numFmtId="4" fontId="20" fillId="61" borderId="21" applyNumberFormat="0" applyProtection="0">
      <alignment vertical="center"/>
    </xf>
    <xf numFmtId="4" fontId="15" fillId="61" borderId="20" applyNumberFormat="0" applyProtection="0">
      <alignment horizontal="left" vertical="center" indent="1"/>
    </xf>
    <xf numFmtId="0" fontId="21" fillId="61" borderId="22" applyNumberFormat="0" applyProtection="0">
      <alignment horizontal="left" vertical="top" indent="1"/>
    </xf>
    <xf numFmtId="0" fontId="0" fillId="3" borderId="20" applyNumberFormat="0" applyProtection="0">
      <alignment horizontal="left" vertical="center" indent="1"/>
    </xf>
    <xf numFmtId="4" fontId="11" fillId="68" borderId="21" applyNumberFormat="0" applyProtection="0">
      <alignment horizontal="left" vertical="center" indent="1"/>
    </xf>
    <xf numFmtId="4" fontId="11" fillId="5" borderId="21" applyNumberFormat="0" applyProtection="0">
      <alignment horizontal="right" vertical="center"/>
    </xf>
    <xf numFmtId="4" fontId="11" fillId="69" borderId="21" applyNumberFormat="0" applyProtection="0">
      <alignment horizontal="right" vertical="center"/>
    </xf>
    <xf numFmtId="4" fontId="11" fillId="70" borderId="23" applyNumberFormat="0" applyProtection="0">
      <alignment horizontal="right" vertical="center"/>
    </xf>
    <xf numFmtId="4" fontId="11" fillId="23" borderId="21" applyNumberFormat="0" applyProtection="0">
      <alignment horizontal="right" vertical="center"/>
    </xf>
    <xf numFmtId="4" fontId="11" fillId="71" borderId="21" applyNumberFormat="0" applyProtection="0">
      <alignment horizontal="right" vertical="center"/>
    </xf>
    <xf numFmtId="4" fontId="11" fillId="72" borderId="21" applyNumberFormat="0" applyProtection="0">
      <alignment horizontal="right" vertical="center"/>
    </xf>
    <xf numFmtId="4" fontId="11" fillId="73" borderId="21" applyNumberFormat="0" applyProtection="0">
      <alignment horizontal="right" vertical="center"/>
    </xf>
    <xf numFmtId="4" fontId="11" fillId="74" borderId="21" applyNumberFormat="0" applyProtection="0">
      <alignment horizontal="right" vertical="center"/>
    </xf>
    <xf numFmtId="4" fontId="11" fillId="19" borderId="21" applyNumberFormat="0" applyProtection="0">
      <alignment horizontal="right" vertical="center"/>
    </xf>
    <xf numFmtId="4" fontId="16" fillId="75" borderId="20" applyNumberFormat="0" applyProtection="0">
      <alignment horizontal="left" vertical="center" indent="1"/>
    </xf>
    <xf numFmtId="4" fontId="15" fillId="76" borderId="24" applyNumberFormat="0" applyProtection="0">
      <alignment horizontal="left" vertical="center" indent="1"/>
    </xf>
    <xf numFmtId="4" fontId="0" fillId="77" borderId="23" applyNumberFormat="0" applyProtection="0">
      <alignment horizontal="left" vertical="center" indent="1"/>
    </xf>
    <xf numFmtId="4" fontId="11" fillId="78" borderId="21" applyNumberFormat="0" applyProtection="0">
      <alignment horizontal="right" vertical="center"/>
    </xf>
    <xf numFmtId="4" fontId="15" fillId="76" borderId="20" applyNumberFormat="0" applyProtection="0">
      <alignment horizontal="left" vertical="center" indent="1"/>
    </xf>
    <xf numFmtId="4" fontId="15" fillId="79" borderId="20" applyNumberFormat="0" applyProtection="0">
      <alignment horizontal="left" vertical="center" indent="1"/>
    </xf>
    <xf numFmtId="0" fontId="11" fillId="54" borderId="21" applyNumberFormat="0" applyProtection="0">
      <alignment horizontal="left" vertical="center" indent="1"/>
    </xf>
    <xf numFmtId="0" fontId="0" fillId="79" borderId="20" applyNumberFormat="0" applyProtection="0">
      <alignment horizontal="left" vertical="center" indent="1"/>
    </xf>
    <xf numFmtId="0" fontId="11" fillId="79" borderId="21" applyNumberFormat="0" applyProtection="0">
      <alignment horizontal="left" vertical="center" indent="1"/>
    </xf>
    <xf numFmtId="0" fontId="11" fillId="78" borderId="22" applyNumberFormat="0" applyProtection="0">
      <alignment horizontal="left" vertical="top" indent="1"/>
    </xf>
    <xf numFmtId="0" fontId="11" fillId="15" borderId="21" applyNumberFormat="0" applyProtection="0">
      <alignment horizontal="left" vertical="center" indent="1"/>
    </xf>
    <xf numFmtId="0" fontId="11" fillId="15" borderId="22" applyNumberFormat="0" applyProtection="0">
      <alignment horizontal="left" vertical="top" indent="1"/>
    </xf>
    <xf numFmtId="0" fontId="11" fillId="66" borderId="21" applyNumberFormat="0" applyProtection="0">
      <alignment horizontal="left" vertical="center" indent="1"/>
    </xf>
    <xf numFmtId="0" fontId="11" fillId="66" borderId="22" applyNumberFormat="0" applyProtection="0">
      <alignment horizontal="left" vertical="top" indent="1"/>
    </xf>
    <xf numFmtId="0" fontId="11" fillId="60" borderId="25" applyNumberFormat="0">
      <alignment/>
      <protection locked="0"/>
    </xf>
    <xf numFmtId="0" fontId="12" fillId="77" borderId="26" applyBorder="0">
      <alignment/>
      <protection/>
    </xf>
    <xf numFmtId="4" fontId="22" fillId="65" borderId="22" applyNumberFormat="0" applyProtection="0">
      <alignment vertical="center"/>
    </xf>
    <xf numFmtId="4" fontId="20" fillId="65" borderId="9" applyNumberFormat="0" applyProtection="0">
      <alignment vertical="center"/>
    </xf>
    <xf numFmtId="4" fontId="22" fillId="54" borderId="22" applyNumberFormat="0" applyProtection="0">
      <alignment horizontal="left" vertical="center" indent="1"/>
    </xf>
    <xf numFmtId="0" fontId="22" fillId="65" borderId="22" applyNumberFormat="0" applyProtection="0">
      <alignment horizontal="left" vertical="top" indent="1"/>
    </xf>
    <xf numFmtId="4" fontId="15" fillId="76" borderId="20" applyNumberFormat="0" applyProtection="0">
      <alignment horizontal="right" vertical="center"/>
    </xf>
    <xf numFmtId="4" fontId="11" fillId="0" borderId="21" applyNumberFormat="0" applyProtection="0">
      <alignment horizontal="right" vertical="center"/>
    </xf>
    <xf numFmtId="4" fontId="20" fillId="60" borderId="21" applyNumberFormat="0" applyProtection="0">
      <alignment horizontal="right" vertical="center"/>
    </xf>
    <xf numFmtId="0" fontId="0" fillId="3" borderId="20" applyNumberFormat="0" applyProtection="0">
      <alignment horizontal="left" vertical="center" indent="1"/>
    </xf>
    <xf numFmtId="4" fontId="11" fillId="68" borderId="21" applyNumberFormat="0" applyProtection="0">
      <alignment horizontal="left" vertical="center" indent="1"/>
    </xf>
    <xf numFmtId="0" fontId="0" fillId="3" borderId="20" applyNumberFormat="0" applyProtection="0">
      <alignment horizontal="left" vertical="center" indent="1"/>
    </xf>
    <xf numFmtId="0" fontId="17" fillId="0" borderId="0">
      <alignment/>
      <protection/>
    </xf>
    <xf numFmtId="0" fontId="11" fillId="80" borderId="9">
      <alignment/>
      <protection/>
    </xf>
    <xf numFmtId="4" fontId="23" fillId="60" borderId="21" applyNumberFormat="0" applyProtection="0">
      <alignment horizontal="right" vertical="center"/>
    </xf>
    <xf numFmtId="39" fontId="0" fillId="81" borderId="0">
      <alignment/>
      <protection/>
    </xf>
    <xf numFmtId="0" fontId="24" fillId="0" borderId="0" applyNumberFormat="0" applyFill="0" applyBorder="0" applyAlignment="0" applyProtection="0"/>
    <xf numFmtId="38" fontId="11" fillId="0" borderId="27">
      <alignment/>
      <protection/>
    </xf>
    <xf numFmtId="38" fontId="12" fillId="0" borderId="19">
      <alignment/>
      <protection/>
    </xf>
    <xf numFmtId="39" fontId="25" fillId="82" borderId="0">
      <alignment/>
      <protection/>
    </xf>
    <xf numFmtId="165" fontId="0" fillId="0" borderId="0">
      <alignment horizontal="left" wrapText="1"/>
      <protection/>
    </xf>
    <xf numFmtId="168" fontId="0" fillId="0" borderId="0">
      <alignment horizontal="left" wrapText="1"/>
      <protection/>
    </xf>
    <xf numFmtId="184" fontId="0" fillId="0" borderId="0">
      <alignment horizontal="left" wrapText="1"/>
      <protection/>
    </xf>
    <xf numFmtId="40" fontId="44" fillId="0" borderId="0" applyBorder="0">
      <alignment horizontal="right"/>
      <protection/>
    </xf>
    <xf numFmtId="41" fontId="9" fillId="60" borderId="0">
      <alignment horizontal="left"/>
      <protection/>
    </xf>
    <xf numFmtId="0" fontId="6" fillId="0" borderId="0">
      <alignment/>
      <protection/>
    </xf>
    <xf numFmtId="0" fontId="7" fillId="0" borderId="0" applyFill="0" applyBorder="0" applyProtection="0">
      <alignment horizontal="left" vertical="top"/>
    </xf>
    <xf numFmtId="0" fontId="75" fillId="0" borderId="0" applyNumberFormat="0" applyFill="0" applyBorder="0" applyAlignment="0" applyProtection="0"/>
    <xf numFmtId="172" fontId="45" fillId="60" borderId="0">
      <alignment horizontal="left" vertical="center"/>
      <protection/>
    </xf>
    <xf numFmtId="0" fontId="8" fillId="60" borderId="0">
      <alignment horizontal="left" wrapText="1"/>
      <protection/>
    </xf>
    <xf numFmtId="0" fontId="46" fillId="0" borderId="0">
      <alignment horizontal="left" vertical="center"/>
      <protection/>
    </xf>
    <xf numFmtId="0" fontId="76" fillId="0" borderId="28" applyNumberFormat="0" applyFill="0" applyAlignment="0" applyProtection="0"/>
    <xf numFmtId="0" fontId="31" fillId="0" borderId="29">
      <alignment/>
      <protection/>
    </xf>
    <xf numFmtId="0" fontId="7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8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7" fillId="0" borderId="0" xfId="0" applyFont="1" applyAlignment="1">
      <alignment/>
    </xf>
    <xf numFmtId="165" fontId="5" fillId="0" borderId="0" xfId="306" applyFont="1" applyFill="1" applyAlignment="1">
      <alignment horizontal="left"/>
      <protection/>
    </xf>
    <xf numFmtId="0" fontId="0" fillId="19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166" fontId="5" fillId="0" borderId="0" xfId="12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42" fontId="5" fillId="0" borderId="19" xfId="0" applyNumberFormat="1" applyFont="1" applyBorder="1" applyAlignment="1">
      <alignment/>
    </xf>
    <xf numFmtId="0" fontId="5" fillId="0" borderId="0" xfId="0" applyFont="1" applyFill="1" applyAlignment="1" quotePrefix="1">
      <alignment horizontal="left"/>
    </xf>
    <xf numFmtId="164" fontId="5" fillId="0" borderId="0" xfId="145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10" fontId="5" fillId="0" borderId="0" xfId="120" applyNumberFormat="1" applyFont="1" applyFill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Fill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1" fillId="0" borderId="31" xfId="191" applyFill="1" applyBorder="1">
      <alignment/>
      <protection/>
    </xf>
    <xf numFmtId="0" fontId="11" fillId="0" borderId="32" xfId="191" applyFill="1" applyBorder="1">
      <alignment/>
      <protection/>
    </xf>
    <xf numFmtId="172" fontId="11" fillId="0" borderId="31" xfId="191" applyNumberFormat="1" applyFill="1" applyBorder="1">
      <alignment/>
      <protection/>
    </xf>
    <xf numFmtId="172" fontId="11" fillId="0" borderId="33" xfId="191" applyNumberFormat="1" applyFill="1" applyBorder="1">
      <alignment/>
      <protection/>
    </xf>
    <xf numFmtId="172" fontId="11" fillId="0" borderId="34" xfId="191" applyNumberFormat="1" applyFill="1" applyBorder="1">
      <alignment/>
      <protection/>
    </xf>
    <xf numFmtId="0" fontId="11" fillId="0" borderId="0" xfId="191" applyFill="1" applyBorder="1">
      <alignment/>
      <protection/>
    </xf>
    <xf numFmtId="44" fontId="0" fillId="0" borderId="0" xfId="0" applyNumberFormat="1" applyAlignment="1">
      <alignment/>
    </xf>
    <xf numFmtId="0" fontId="8" fillId="0" borderId="0" xfId="208" applyNumberFormat="1" applyFont="1" applyFill="1" applyAlignment="1">
      <alignment horizontal="centerContinuous" vertical="center"/>
      <protection/>
    </xf>
    <xf numFmtId="0" fontId="0" fillId="0" borderId="0" xfId="0" applyFont="1" applyFill="1" applyAlignment="1">
      <alignment/>
    </xf>
    <xf numFmtId="37" fontId="5" fillId="0" borderId="0" xfId="145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Border="1" applyAlignment="1">
      <alignment/>
    </xf>
    <xf numFmtId="172" fontId="11" fillId="0" borderId="0" xfId="191" applyNumberFormat="1" applyFill="1" applyBorder="1">
      <alignment/>
      <protection/>
    </xf>
    <xf numFmtId="10" fontId="0" fillId="0" borderId="0" xfId="226" applyNumberFormat="1" applyFont="1" applyBorder="1" applyAlignment="1">
      <alignment/>
    </xf>
    <xf numFmtId="0" fontId="11" fillId="0" borderId="35" xfId="191" applyFill="1" applyBorder="1">
      <alignment/>
      <protection/>
    </xf>
    <xf numFmtId="0" fontId="11" fillId="0" borderId="36" xfId="191" applyFill="1" applyBorder="1">
      <alignment/>
      <protection/>
    </xf>
    <xf numFmtId="172" fontId="11" fillId="0" borderId="36" xfId="191" applyNumberFormat="1" applyFill="1" applyBorder="1">
      <alignment/>
      <protection/>
    </xf>
    <xf numFmtId="172" fontId="11" fillId="0" borderId="37" xfId="191" applyNumberFormat="1" applyFill="1" applyBorder="1">
      <alignment/>
      <protection/>
    </xf>
    <xf numFmtId="172" fontId="11" fillId="0" borderId="38" xfId="191" applyNumberFormat="1" applyFill="1" applyBorder="1">
      <alignment/>
      <protection/>
    </xf>
    <xf numFmtId="0" fontId="11" fillId="0" borderId="39" xfId="191" applyFill="1" applyBorder="1">
      <alignment/>
      <protection/>
    </xf>
    <xf numFmtId="0" fontId="11" fillId="0" borderId="40" xfId="191" applyFill="1" applyBorder="1">
      <alignment/>
      <protection/>
    </xf>
    <xf numFmtId="0" fontId="11" fillId="0" borderId="41" xfId="191" applyFill="1" applyBorder="1">
      <alignment/>
      <protection/>
    </xf>
    <xf numFmtId="42" fontId="5" fillId="0" borderId="19" xfId="145" applyNumberFormat="1" applyFont="1" applyFill="1" applyBorder="1" applyAlignment="1">
      <alignment/>
    </xf>
    <xf numFmtId="42" fontId="0" fillId="0" borderId="0" xfId="145" applyNumberFormat="1" applyFont="1" applyBorder="1" applyAlignment="1">
      <alignment/>
    </xf>
    <xf numFmtId="42" fontId="0" fillId="0" borderId="0" xfId="145" applyNumberFormat="1" applyFont="1" applyBorder="1" applyAlignment="1">
      <alignment/>
    </xf>
    <xf numFmtId="16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6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164" fontId="0" fillId="0" borderId="0" xfId="145" applyNumberFormat="1" applyFont="1" applyFill="1" applyBorder="1" applyAlignment="1">
      <alignment/>
    </xf>
    <xf numFmtId="6" fontId="8" fillId="0" borderId="0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6" fontId="8" fillId="0" borderId="42" xfId="0" applyNumberFormat="1" applyFont="1" applyFill="1" applyBorder="1" applyAlignment="1">
      <alignment/>
    </xf>
    <xf numFmtId="6" fontId="8" fillId="0" borderId="43" xfId="0" applyNumberFormat="1" applyFont="1" applyFill="1" applyBorder="1" applyAlignment="1">
      <alignment/>
    </xf>
    <xf numFmtId="6" fontId="8" fillId="0" borderId="44" xfId="0" applyNumberFormat="1" applyFont="1" applyFill="1" applyBorder="1" applyAlignment="1">
      <alignment/>
    </xf>
    <xf numFmtId="0" fontId="8" fillId="0" borderId="45" xfId="0" applyFont="1" applyFill="1" applyBorder="1" applyAlignment="1">
      <alignment/>
    </xf>
    <xf numFmtId="166" fontId="0" fillId="0" borderId="46" xfId="0" applyNumberFormat="1" applyBorder="1" applyAlignment="1">
      <alignment/>
    </xf>
    <xf numFmtId="166" fontId="0" fillId="0" borderId="47" xfId="0" applyNumberFormat="1" applyBorder="1" applyAlignment="1">
      <alignment/>
    </xf>
    <xf numFmtId="10" fontId="0" fillId="0" borderId="47" xfId="226" applyNumberFormat="1" applyFont="1" applyBorder="1" applyAlignment="1">
      <alignment/>
    </xf>
    <xf numFmtId="10" fontId="0" fillId="0" borderId="0" xfId="226" applyNumberFormat="1" applyFont="1" applyBorder="1" applyAlignment="1">
      <alignment/>
    </xf>
    <xf numFmtId="0" fontId="0" fillId="0" borderId="48" xfId="0" applyBorder="1" applyAlignment="1">
      <alignment/>
    </xf>
    <xf numFmtId="166" fontId="5" fillId="0" borderId="4" xfId="120" applyNumberFormat="1" applyFont="1" applyFill="1" applyBorder="1" applyAlignment="1">
      <alignment/>
    </xf>
    <xf numFmtId="0" fontId="11" fillId="0" borderId="31" xfId="191" applyFont="1" applyFill="1" applyBorder="1">
      <alignment/>
      <protection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06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08C Power Cost Comparison" xfId="25"/>
    <cellStyle name="_DEM-WP (C) Power Cost 2006GRC Order" xfId="26"/>
    <cellStyle name="_DEM-WP Revised (HC) Wild Horse 2006GRC" xfId="27"/>
    <cellStyle name="_DEM-WP(C) Costs not in AURORA 2006GRC" xfId="28"/>
    <cellStyle name="_DEM-WP(C) Costs not in AURORA 2007GRC" xfId="29"/>
    <cellStyle name="_DEM-WP(C) Costs not in AURORA 2007PCORC-5.07Update" xfId="30"/>
    <cellStyle name="_DEM-WP(C) Sumas Proforma 11.14.07" xfId="31"/>
    <cellStyle name="_DEM-WP(C) Sumas Proforma 11.5.07" xfId="32"/>
    <cellStyle name="_DEM-WP(C) Westside Hydro Data_051007" xfId="33"/>
    <cellStyle name="_Fuel Prices 4-14" xfId="34"/>
    <cellStyle name="_PC DRAFT 10 15 07" xfId="35"/>
    <cellStyle name="_Power Cost Value Copy 11.30.05 gas 1.09.06 AURORA at 1.10.06" xfId="36"/>
    <cellStyle name="_Power Costs Rate Year 11-13-07" xfId="37"/>
    <cellStyle name="_Recon to Darrin's 5.11.05 proforma" xfId="38"/>
    <cellStyle name="_Tenaska Comparison" xfId="39"/>
    <cellStyle name="_Value Copy 11 30 05 gas 12 09 05 AURORA at 12 14 05" xfId="40"/>
    <cellStyle name="_VC 2007GRC PC 10312007" xfId="41"/>
    <cellStyle name="_VC 6.15.06 update on 06GRC power costs.xls Chart 1" xfId="42"/>
    <cellStyle name="_VC 6.15.06 update on 06GRC power costs.xls Chart 2" xfId="43"/>
    <cellStyle name="_VC 6.15.06 update on 06GRC power costs.xls Chart 3" xfId="44"/>
    <cellStyle name="0,0&#13;&#10;NA&#13;&#10;" xfId="45"/>
    <cellStyle name="0000" xfId="46"/>
    <cellStyle name="000000" xfId="47"/>
    <cellStyle name="20% - Accent1" xfId="48"/>
    <cellStyle name="20% - Accent1 2" xfId="49"/>
    <cellStyle name="20% - Accent1 3" xfId="50"/>
    <cellStyle name="20% - Accent2" xfId="51"/>
    <cellStyle name="20% - Accent2 2" xfId="52"/>
    <cellStyle name="20% - Accent2 3" xfId="53"/>
    <cellStyle name="20% - Accent3" xfId="54"/>
    <cellStyle name="20% - Accent3 2" xfId="55"/>
    <cellStyle name="20% - Accent3 3" xfId="56"/>
    <cellStyle name="20% - Accent4" xfId="57"/>
    <cellStyle name="20% - Accent4 2" xfId="58"/>
    <cellStyle name="20% - Accent4 3" xfId="59"/>
    <cellStyle name="20% - Accent5" xfId="60"/>
    <cellStyle name="20% - Accent5 2" xfId="61"/>
    <cellStyle name="20% - Accent5 3" xfId="62"/>
    <cellStyle name="20% - Accent6" xfId="63"/>
    <cellStyle name="20% - Accent6 2" xfId="64"/>
    <cellStyle name="20% - Accent6 3" xfId="65"/>
    <cellStyle name="40% - Accent1" xfId="66"/>
    <cellStyle name="40% - Accent1 2" xfId="67"/>
    <cellStyle name="40% - Accent1 3" xfId="68"/>
    <cellStyle name="40% - Accent2" xfId="69"/>
    <cellStyle name="40% - Accent2 2" xfId="70"/>
    <cellStyle name="40% - Accent2 3" xfId="71"/>
    <cellStyle name="40% - Accent3" xfId="72"/>
    <cellStyle name="40% - Accent3 2" xfId="73"/>
    <cellStyle name="40% - Accent3 3" xfId="74"/>
    <cellStyle name="40% - Accent4" xfId="75"/>
    <cellStyle name="40% - Accent4 2" xfId="76"/>
    <cellStyle name="40% - Accent4 3" xfId="77"/>
    <cellStyle name="40% - Accent5" xfId="78"/>
    <cellStyle name="40% - Accent5 2" xfId="79"/>
    <cellStyle name="40% - Accent5 3" xfId="80"/>
    <cellStyle name="40% - Accent6" xfId="81"/>
    <cellStyle name="40% - Accent6 2" xfId="82"/>
    <cellStyle name="40% - Accent6 3" xfId="83"/>
    <cellStyle name="60% - Accent1" xfId="84"/>
    <cellStyle name="60% - Accent2" xfId="85"/>
    <cellStyle name="60% - Accent3" xfId="86"/>
    <cellStyle name="60% - Accent4" xfId="87"/>
    <cellStyle name="60% - Accent5" xfId="88"/>
    <cellStyle name="60% - Accent6" xfId="89"/>
    <cellStyle name="Accent1" xfId="90"/>
    <cellStyle name="Accent1 - 20%" xfId="91"/>
    <cellStyle name="Accent1 - 40%" xfId="92"/>
    <cellStyle name="Accent1 - 60%" xfId="93"/>
    <cellStyle name="Accent2" xfId="94"/>
    <cellStyle name="Accent2 - 20%" xfId="95"/>
    <cellStyle name="Accent2 - 40%" xfId="96"/>
    <cellStyle name="Accent2 - 60%" xfId="97"/>
    <cellStyle name="Accent3" xfId="98"/>
    <cellStyle name="Accent3 - 20%" xfId="99"/>
    <cellStyle name="Accent3 - 40%" xfId="100"/>
    <cellStyle name="Accent3 - 60%" xfId="101"/>
    <cellStyle name="Accent4" xfId="102"/>
    <cellStyle name="Accent4 - 20%" xfId="103"/>
    <cellStyle name="Accent4 - 40%" xfId="104"/>
    <cellStyle name="Accent4 - 60%" xfId="105"/>
    <cellStyle name="Accent5" xfId="106"/>
    <cellStyle name="Accent5 - 20%" xfId="107"/>
    <cellStyle name="Accent5 - 40%" xfId="108"/>
    <cellStyle name="Accent5 - 60%" xfId="109"/>
    <cellStyle name="Accent6" xfId="110"/>
    <cellStyle name="Accent6 - 20%" xfId="111"/>
    <cellStyle name="Accent6 - 40%" xfId="112"/>
    <cellStyle name="Accent6 - 60%" xfId="113"/>
    <cellStyle name="Bad" xfId="114"/>
    <cellStyle name="blank" xfId="115"/>
    <cellStyle name="Calc Currency (0)" xfId="116"/>
    <cellStyle name="Calculation" xfId="117"/>
    <cellStyle name="Check Cell" xfId="118"/>
    <cellStyle name="CheckCell" xfId="119"/>
    <cellStyle name="Comma" xfId="120"/>
    <cellStyle name="Comma [0]" xfId="121"/>
    <cellStyle name="Comma 10" xfId="122"/>
    <cellStyle name="Comma 2" xfId="123"/>
    <cellStyle name="Comma 2 2" xfId="124"/>
    <cellStyle name="Comma 3" xfId="125"/>
    <cellStyle name="Comma 3 2" xfId="126"/>
    <cellStyle name="Comma 4" xfId="127"/>
    <cellStyle name="Comma 5" xfId="128"/>
    <cellStyle name="Comma 6" xfId="129"/>
    <cellStyle name="Comma 7" xfId="130"/>
    <cellStyle name="Comma 8" xfId="131"/>
    <cellStyle name="Comma 9" xfId="132"/>
    <cellStyle name="Comma0" xfId="133"/>
    <cellStyle name="Comma0 - Style2" xfId="134"/>
    <cellStyle name="Comma0 - Style4" xfId="135"/>
    <cellStyle name="Comma0 - Style5" xfId="136"/>
    <cellStyle name="Comma0_00COS Ind Allocators" xfId="137"/>
    <cellStyle name="Comma1 - Style1" xfId="138"/>
    <cellStyle name="Copied" xfId="139"/>
    <cellStyle name="COST1" xfId="140"/>
    <cellStyle name="Curren - Style1" xfId="141"/>
    <cellStyle name="Curren - Style2" xfId="142"/>
    <cellStyle name="Curren - Style5" xfId="143"/>
    <cellStyle name="Curren - Style6" xfId="144"/>
    <cellStyle name="Currency" xfId="145"/>
    <cellStyle name="Currency [0]" xfId="146"/>
    <cellStyle name="Currency 2" xfId="147"/>
    <cellStyle name="Currency 3" xfId="148"/>
    <cellStyle name="Currency 4" xfId="149"/>
    <cellStyle name="Currency 5" xfId="150"/>
    <cellStyle name="Currency 6" xfId="151"/>
    <cellStyle name="Currency 7" xfId="152"/>
    <cellStyle name="Currency 8" xfId="153"/>
    <cellStyle name="Currency 9" xfId="154"/>
    <cellStyle name="Currency0" xfId="155"/>
    <cellStyle name="Date" xfId="156"/>
    <cellStyle name="Emphasis 1" xfId="157"/>
    <cellStyle name="Emphasis 2" xfId="158"/>
    <cellStyle name="Emphasis 3" xfId="159"/>
    <cellStyle name="Entered" xfId="160"/>
    <cellStyle name="Explanatory Text" xfId="161"/>
    <cellStyle name="Fixed" xfId="162"/>
    <cellStyle name="Fixed3 - Style3" xfId="163"/>
    <cellStyle name="Good" xfId="164"/>
    <cellStyle name="Grey" xfId="165"/>
    <cellStyle name="Header" xfId="166"/>
    <cellStyle name="Header1" xfId="167"/>
    <cellStyle name="Header2" xfId="168"/>
    <cellStyle name="Heading" xfId="169"/>
    <cellStyle name="Heading 1" xfId="170"/>
    <cellStyle name="Heading 2" xfId="171"/>
    <cellStyle name="Heading 3" xfId="172"/>
    <cellStyle name="Heading 4" xfId="173"/>
    <cellStyle name="Heading1" xfId="174"/>
    <cellStyle name="Heading2" xfId="175"/>
    <cellStyle name="Input" xfId="176"/>
    <cellStyle name="Input [yellow]" xfId="177"/>
    <cellStyle name="Input Cells" xfId="178"/>
    <cellStyle name="Input Cells Percent" xfId="179"/>
    <cellStyle name="Lines" xfId="180"/>
    <cellStyle name="LINKED" xfId="181"/>
    <cellStyle name="Linked Cell" xfId="182"/>
    <cellStyle name="modified border" xfId="183"/>
    <cellStyle name="modified border1" xfId="184"/>
    <cellStyle name="Neutral" xfId="185"/>
    <cellStyle name="no dec" xfId="186"/>
    <cellStyle name="Normal - Style1" xfId="187"/>
    <cellStyle name="Normal 10" xfId="188"/>
    <cellStyle name="Normal 11" xfId="189"/>
    <cellStyle name="Normal 12" xfId="190"/>
    <cellStyle name="Normal 2" xfId="191"/>
    <cellStyle name="Normal 2 2" xfId="192"/>
    <cellStyle name="Normal 2 2 2" xfId="193"/>
    <cellStyle name="Normal 2 2 3" xfId="194"/>
    <cellStyle name="Normal 2 3" xfId="195"/>
    <cellStyle name="Normal 2 4" xfId="196"/>
    <cellStyle name="Normal 2 5" xfId="197"/>
    <cellStyle name="Normal 2 6" xfId="198"/>
    <cellStyle name="Normal 2 7" xfId="199"/>
    <cellStyle name="Normal 3" xfId="200"/>
    <cellStyle name="Normal 3 2" xfId="201"/>
    <cellStyle name="Normal 3 3" xfId="202"/>
    <cellStyle name="Normal 3 4" xfId="203"/>
    <cellStyle name="Normal 3 5" xfId="204"/>
    <cellStyle name="Normal 3_Net Classified Plant" xfId="205"/>
    <cellStyle name="Normal 4" xfId="206"/>
    <cellStyle name="Normal 4 2" xfId="207"/>
    <cellStyle name="Normal 5" xfId="208"/>
    <cellStyle name="Normal 6" xfId="209"/>
    <cellStyle name="Normal 7" xfId="210"/>
    <cellStyle name="Normal 8" xfId="211"/>
    <cellStyle name="Normal 9" xfId="212"/>
    <cellStyle name="Note" xfId="213"/>
    <cellStyle name="Note 10" xfId="214"/>
    <cellStyle name="Note 11" xfId="215"/>
    <cellStyle name="Note 12" xfId="216"/>
    <cellStyle name="Note 5" xfId="217"/>
    <cellStyle name="Note 6" xfId="218"/>
    <cellStyle name="Note 7" xfId="219"/>
    <cellStyle name="Note 8" xfId="220"/>
    <cellStyle name="Note 9" xfId="221"/>
    <cellStyle name="Output" xfId="222"/>
    <cellStyle name="Percen - Style1" xfId="223"/>
    <cellStyle name="Percen - Style2" xfId="224"/>
    <cellStyle name="Percen - Style3" xfId="225"/>
    <cellStyle name="Percent" xfId="226"/>
    <cellStyle name="Percent (0)" xfId="227"/>
    <cellStyle name="Percent [2]" xfId="228"/>
    <cellStyle name="Percent 2" xfId="229"/>
    <cellStyle name="Percent 3" xfId="230"/>
    <cellStyle name="Percent 3 2" xfId="231"/>
    <cellStyle name="Percent 4" xfId="232"/>
    <cellStyle name="Percent 5" xfId="233"/>
    <cellStyle name="Percent 6" xfId="234"/>
    <cellStyle name="Percent 7" xfId="235"/>
    <cellStyle name="Percent 8" xfId="236"/>
    <cellStyle name="Processing" xfId="237"/>
    <cellStyle name="PSChar" xfId="238"/>
    <cellStyle name="PSDate" xfId="239"/>
    <cellStyle name="PSDec" xfId="240"/>
    <cellStyle name="PSHeading" xfId="241"/>
    <cellStyle name="PSInt" xfId="242"/>
    <cellStyle name="PSSpacer" xfId="243"/>
    <cellStyle name="purple - Style8" xfId="244"/>
    <cellStyle name="RED" xfId="245"/>
    <cellStyle name="Red - Style7" xfId="246"/>
    <cellStyle name="Report" xfId="247"/>
    <cellStyle name="Report Bar" xfId="248"/>
    <cellStyle name="Report Heading" xfId="249"/>
    <cellStyle name="Report Percent" xfId="250"/>
    <cellStyle name="Report Unit Cost" xfId="251"/>
    <cellStyle name="Reports" xfId="252"/>
    <cellStyle name="Reports Total" xfId="253"/>
    <cellStyle name="Reports Unit Cost Total" xfId="254"/>
    <cellStyle name="RevList" xfId="255"/>
    <cellStyle name="round100" xfId="256"/>
    <cellStyle name="SAPBEXaggData" xfId="257"/>
    <cellStyle name="SAPBEXaggDataEmph" xfId="258"/>
    <cellStyle name="SAPBEXaggItem" xfId="259"/>
    <cellStyle name="SAPBEXaggItemX" xfId="260"/>
    <cellStyle name="SAPBEXchaText" xfId="261"/>
    <cellStyle name="SAPBEXchaText 2" xfId="262"/>
    <cellStyle name="SAPBEXexcBad7" xfId="263"/>
    <cellStyle name="SAPBEXexcBad8" xfId="264"/>
    <cellStyle name="SAPBEXexcBad9" xfId="265"/>
    <cellStyle name="SAPBEXexcCritical4" xfId="266"/>
    <cellStyle name="SAPBEXexcCritical5" xfId="267"/>
    <cellStyle name="SAPBEXexcCritical6" xfId="268"/>
    <cellStyle name="SAPBEXexcGood1" xfId="269"/>
    <cellStyle name="SAPBEXexcGood2" xfId="270"/>
    <cellStyle name="SAPBEXexcGood3" xfId="271"/>
    <cellStyle name="SAPBEXfilterDrill" xfId="272"/>
    <cellStyle name="SAPBEXfilterItem" xfId="273"/>
    <cellStyle name="SAPBEXfilterText" xfId="274"/>
    <cellStyle name="SAPBEXformats" xfId="275"/>
    <cellStyle name="SAPBEXheaderItem" xfId="276"/>
    <cellStyle name="SAPBEXheaderText" xfId="277"/>
    <cellStyle name="SAPBEXHLevel0" xfId="278"/>
    <cellStyle name="SAPBEXHLevel0X" xfId="279"/>
    <cellStyle name="SAPBEXHLevel1" xfId="280"/>
    <cellStyle name="SAPBEXHLevel1X" xfId="281"/>
    <cellStyle name="SAPBEXHLevel2" xfId="282"/>
    <cellStyle name="SAPBEXHLevel2X" xfId="283"/>
    <cellStyle name="SAPBEXHLevel3" xfId="284"/>
    <cellStyle name="SAPBEXHLevel3X" xfId="285"/>
    <cellStyle name="SAPBEXinputData" xfId="286"/>
    <cellStyle name="SAPBEXItemHeader" xfId="287"/>
    <cellStyle name="SAPBEXresData" xfId="288"/>
    <cellStyle name="SAPBEXresDataEmph" xfId="289"/>
    <cellStyle name="SAPBEXresItem" xfId="290"/>
    <cellStyle name="SAPBEXresItemX" xfId="291"/>
    <cellStyle name="SAPBEXstdData" xfId="292"/>
    <cellStyle name="SAPBEXstdData 2" xfId="293"/>
    <cellStyle name="SAPBEXstdDataEmph" xfId="294"/>
    <cellStyle name="SAPBEXstdItem" xfId="295"/>
    <cellStyle name="SAPBEXstdItem 2" xfId="296"/>
    <cellStyle name="SAPBEXstdItemX" xfId="297"/>
    <cellStyle name="SAPBEXtitle" xfId="298"/>
    <cellStyle name="SAPBEXunassignedItem" xfId="299"/>
    <cellStyle name="SAPBEXundefined" xfId="300"/>
    <cellStyle name="shade" xfId="301"/>
    <cellStyle name="Sheet Title" xfId="302"/>
    <cellStyle name="StmtTtl1" xfId="303"/>
    <cellStyle name="StmtTtl2" xfId="304"/>
    <cellStyle name="STYL1 - Style1" xfId="305"/>
    <cellStyle name="Style 1" xfId="306"/>
    <cellStyle name="Style 1 2" xfId="307"/>
    <cellStyle name="Style 1 2 2" xfId="308"/>
    <cellStyle name="Subtotal" xfId="309"/>
    <cellStyle name="Sub-total" xfId="310"/>
    <cellStyle name="taples Plaza" xfId="311"/>
    <cellStyle name="Tickmark" xfId="312"/>
    <cellStyle name="Title" xfId="313"/>
    <cellStyle name="Title: Major" xfId="314"/>
    <cellStyle name="Title: Minor" xfId="315"/>
    <cellStyle name="Title: Worksheet" xfId="316"/>
    <cellStyle name="Total" xfId="317"/>
    <cellStyle name="Total4 - Style4" xfId="318"/>
    <cellStyle name="Warning Text" xfId="3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Monthly%20Regulatory%20Reports\2010%20IS%20and%20Balance%20Sheet%20Reports\WC\4th%20Quarter\MRM-04%20Repairs%20Removal%20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5.8515625" style="0" customWidth="1"/>
    <col min="2" max="2" width="68.57421875" style="0" customWidth="1"/>
    <col min="3" max="3" width="12.57421875" style="0" customWidth="1"/>
    <col min="4" max="4" width="11.7109375" style="0" customWidth="1"/>
    <col min="5" max="5" width="12.8515625" style="0" customWidth="1"/>
    <col min="6" max="6" width="16.00390625" style="0" hidden="1" customWidth="1"/>
    <col min="7" max="7" width="10.28125" style="0" bestFit="1" customWidth="1"/>
    <col min="8" max="8" width="12.8515625" style="0" bestFit="1" customWidth="1"/>
  </cols>
  <sheetData>
    <row r="1" spans="1:5" ht="13.5" thickBot="1">
      <c r="A1" s="1"/>
      <c r="B1" s="2"/>
      <c r="C1" s="2"/>
      <c r="D1" s="2"/>
      <c r="E1" s="3"/>
    </row>
    <row r="2" spans="1:5" ht="13.5" thickBot="1">
      <c r="A2" s="4"/>
      <c r="B2" s="4"/>
      <c r="C2" s="4"/>
      <c r="D2" s="4"/>
      <c r="E2" s="5" t="s">
        <v>47</v>
      </c>
    </row>
    <row r="3" spans="1:5" ht="12.75">
      <c r="A3" s="4"/>
      <c r="B3" s="4"/>
      <c r="C3" s="4"/>
      <c r="D3" s="4"/>
      <c r="E3" s="6"/>
    </row>
    <row r="4" spans="1:5" ht="12.75">
      <c r="A4" s="79" t="s">
        <v>14</v>
      </c>
      <c r="B4" s="79"/>
      <c r="C4" s="79"/>
      <c r="D4" s="79"/>
      <c r="E4" s="79"/>
    </row>
    <row r="5" spans="1:5" ht="12.75">
      <c r="A5" s="80" t="s">
        <v>9</v>
      </c>
      <c r="B5" s="80"/>
      <c r="C5" s="80"/>
      <c r="D5" s="80"/>
      <c r="E5" s="80"/>
    </row>
    <row r="6" spans="1:5" ht="12.75">
      <c r="A6" s="80" t="s">
        <v>5</v>
      </c>
      <c r="B6" s="80"/>
      <c r="C6" s="80"/>
      <c r="D6" s="80"/>
      <c r="E6" s="80"/>
    </row>
    <row r="7" spans="1:5" ht="12.75">
      <c r="A7" s="80" t="s">
        <v>7</v>
      </c>
      <c r="B7" s="80"/>
      <c r="C7" s="80"/>
      <c r="D7" s="80"/>
      <c r="E7" s="80"/>
    </row>
    <row r="8" spans="1:5" ht="12.75">
      <c r="A8" s="81" t="s">
        <v>15</v>
      </c>
      <c r="B8" s="81"/>
      <c r="C8" s="81"/>
      <c r="D8" s="81"/>
      <c r="E8" s="81"/>
    </row>
    <row r="9" spans="1:5" ht="12.75">
      <c r="A9" s="2"/>
      <c r="B9" s="10"/>
      <c r="C9" s="11"/>
      <c r="D9" s="2"/>
      <c r="E9" s="2"/>
    </row>
    <row r="10" spans="1:5" ht="12.75">
      <c r="A10" s="7" t="s">
        <v>16</v>
      </c>
      <c r="B10" s="2"/>
      <c r="C10" s="9"/>
      <c r="D10" s="12"/>
      <c r="E10" s="8"/>
    </row>
    <row r="11" spans="1:5" ht="12.75">
      <c r="A11" s="13" t="s">
        <v>17</v>
      </c>
      <c r="B11" s="14" t="s">
        <v>18</v>
      </c>
      <c r="C11" s="13" t="s">
        <v>19</v>
      </c>
      <c r="D11" s="13" t="s">
        <v>38</v>
      </c>
      <c r="E11" s="13" t="s">
        <v>20</v>
      </c>
    </row>
    <row r="12" spans="1:5" ht="12.75">
      <c r="A12" s="15"/>
      <c r="B12" s="10"/>
      <c r="C12" s="15"/>
      <c r="D12" s="15"/>
      <c r="E12" s="15"/>
    </row>
    <row r="13" spans="1:5" ht="12.75">
      <c r="A13" s="15">
        <v>1</v>
      </c>
      <c r="B13" s="16" t="s">
        <v>21</v>
      </c>
      <c r="C13" s="33"/>
      <c r="D13" s="33"/>
      <c r="E13" s="33"/>
    </row>
    <row r="14" spans="1:7" ht="12.75">
      <c r="A14" s="15">
        <f aca="true" t="shared" si="0" ref="A14:A20">A13+1</f>
        <v>2</v>
      </c>
      <c r="B14" s="19" t="s">
        <v>3</v>
      </c>
      <c r="C14" s="77">
        <f>Breakdown!D10</f>
        <v>8525942.400000002</v>
      </c>
      <c r="D14" s="77">
        <f>Breakdown!D14</f>
        <v>7541081.294718615</v>
      </c>
      <c r="E14" s="77">
        <f>D14-C14</f>
        <v>-984861.1052813875</v>
      </c>
      <c r="F14" s="23"/>
      <c r="G14" s="23"/>
    </row>
    <row r="15" spans="1:5" ht="12.75">
      <c r="A15" s="15">
        <f t="shared" si="0"/>
        <v>3</v>
      </c>
      <c r="B15" s="24" t="s">
        <v>23</v>
      </c>
      <c r="C15" s="25">
        <f>SUM(C14:C14)</f>
        <v>8525942.400000002</v>
      </c>
      <c r="D15" s="25">
        <f>SUM(D14:D14)</f>
        <v>7541081.294718615</v>
      </c>
      <c r="E15" s="25">
        <f>SUM(E14:E14)</f>
        <v>-984861.1052813875</v>
      </c>
    </row>
    <row r="16" spans="1:10" ht="12.75">
      <c r="A16" s="15">
        <f t="shared" si="0"/>
        <v>4</v>
      </c>
      <c r="C16" s="21"/>
      <c r="D16" s="21"/>
      <c r="E16" s="43"/>
      <c r="G16" s="18"/>
      <c r="J16" s="19"/>
    </row>
    <row r="17" spans="1:10" ht="12.75">
      <c r="A17" s="15">
        <f t="shared" si="0"/>
        <v>5</v>
      </c>
      <c r="B17" s="26" t="s">
        <v>27</v>
      </c>
      <c r="C17" s="27"/>
      <c r="D17" s="23"/>
      <c r="E17" s="44">
        <f>E15</f>
        <v>-984861.1052813875</v>
      </c>
      <c r="J17" s="19"/>
    </row>
    <row r="18" spans="1:10" ht="12.75">
      <c r="A18" s="15">
        <f t="shared" si="0"/>
        <v>6</v>
      </c>
      <c r="B18" s="28" t="s">
        <v>24</v>
      </c>
      <c r="C18" s="28"/>
      <c r="D18" s="29">
        <v>0.35</v>
      </c>
      <c r="E18" s="45">
        <f>E17*-D18</f>
        <v>344701.38684848556</v>
      </c>
      <c r="F18" s="20" t="s">
        <v>22</v>
      </c>
      <c r="H18" s="21"/>
      <c r="J18" s="22"/>
    </row>
    <row r="19" spans="1:10" ht="12.75">
      <c r="A19" s="15">
        <f t="shared" si="0"/>
        <v>7</v>
      </c>
      <c r="C19" s="21"/>
      <c r="D19" s="21"/>
      <c r="E19" s="46"/>
      <c r="F19" s="20"/>
      <c r="H19" s="21"/>
      <c r="J19" s="22"/>
    </row>
    <row r="20" spans="1:10" ht="12.75">
      <c r="A20" s="15">
        <f t="shared" si="0"/>
        <v>8</v>
      </c>
      <c r="B20" s="30" t="s">
        <v>25</v>
      </c>
      <c r="C20" s="31"/>
      <c r="D20" s="32"/>
      <c r="E20" s="58">
        <f>-E17-E18</f>
        <v>640159.7184329019</v>
      </c>
      <c r="F20" s="20"/>
      <c r="G20" s="18"/>
      <c r="H20" s="21"/>
      <c r="J20" s="22"/>
    </row>
    <row r="21" spans="1:8" ht="12.75">
      <c r="A21" s="15" t="s">
        <v>26</v>
      </c>
      <c r="E21" s="47"/>
      <c r="H21" s="19"/>
    </row>
    <row r="22" ht="12.75">
      <c r="A22" s="15"/>
    </row>
    <row r="23" ht="12.75">
      <c r="A23" s="11"/>
    </row>
    <row r="24" ht="12.75">
      <c r="A24" s="11"/>
    </row>
    <row r="27" ht="12.75">
      <c r="B27" s="33"/>
    </row>
  </sheetData>
  <sheetProtection/>
  <mergeCells count="5">
    <mergeCell ref="A4:E4"/>
    <mergeCell ref="A5:E5"/>
    <mergeCell ref="A6:E6"/>
    <mergeCell ref="A8:E8"/>
    <mergeCell ref="A7:E7"/>
  </mergeCells>
  <printOptions horizontalCentered="1"/>
  <pageMargins left="0.5" right="0.5" top="0.94" bottom="0.86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E14"/>
  <sheetViews>
    <sheetView zoomScalePageLayoutView="0" workbookViewId="0" topLeftCell="A1">
      <selection activeCell="C27" sqref="C27"/>
    </sheetView>
  </sheetViews>
  <sheetFormatPr defaultColWidth="9.140625" defaultRowHeight="12.75"/>
  <cols>
    <col min="3" max="3" width="43.140625" style="0" bestFit="1" customWidth="1"/>
    <col min="4" max="5" width="15.57421875" style="0" bestFit="1" customWidth="1"/>
  </cols>
  <sheetData>
    <row r="2" spans="3:5" ht="12.75">
      <c r="C2" s="82" t="s">
        <v>2</v>
      </c>
      <c r="D2" s="82"/>
      <c r="E2" s="82"/>
    </row>
    <row r="3" spans="3:5" ht="12.75">
      <c r="C3" s="82" t="s">
        <v>4</v>
      </c>
      <c r="D3" s="82"/>
      <c r="E3" s="82"/>
    </row>
    <row r="4" spans="3:5" ht="12.75">
      <c r="C4" s="82" t="s">
        <v>8</v>
      </c>
      <c r="D4" s="82"/>
      <c r="E4" s="82"/>
    </row>
    <row r="5" spans="3:5" ht="12.75">
      <c r="C5" s="82" t="s">
        <v>7</v>
      </c>
      <c r="D5" s="82"/>
      <c r="E5" s="82"/>
    </row>
    <row r="6" spans="3:5" ht="12.75">
      <c r="C6" s="82" t="s">
        <v>10</v>
      </c>
      <c r="D6" s="82"/>
      <c r="E6" s="82"/>
    </row>
    <row r="7" ht="12.75">
      <c r="C7" s="42"/>
    </row>
    <row r="8" ht="12.75">
      <c r="C8" s="42"/>
    </row>
    <row r="9" spans="3:5" ht="12.75">
      <c r="C9" s="17" t="s">
        <v>45</v>
      </c>
      <c r="D9" s="17"/>
      <c r="E9" s="17"/>
    </row>
    <row r="10" spans="3:4" ht="12.75">
      <c r="C10" t="s">
        <v>46</v>
      </c>
      <c r="D10" s="59">
        <f>'2010'!F9</f>
        <v>8525942.400000002</v>
      </c>
    </row>
    <row r="11" spans="3:4" ht="12.75">
      <c r="C11" t="s">
        <v>0</v>
      </c>
      <c r="D11" s="49">
        <f>'Cost Savings Analysis'!E15</f>
        <v>0.11551345987059303</v>
      </c>
    </row>
    <row r="12" spans="3:4" ht="12.75">
      <c r="C12" t="s">
        <v>1</v>
      </c>
      <c r="D12" s="59">
        <f>D10*D11</f>
        <v>984861.1052813878</v>
      </c>
    </row>
    <row r="13" ht="12.75">
      <c r="D13" s="60"/>
    </row>
    <row r="14" spans="3:5" ht="12.75">
      <c r="C14" t="s">
        <v>6</v>
      </c>
      <c r="D14" s="59">
        <f>D10*(1-D11)</f>
        <v>7541081.294718615</v>
      </c>
      <c r="E14" s="41">
        <f>(D10-D12)-D14</f>
        <v>0</v>
      </c>
    </row>
  </sheetData>
  <sheetProtection/>
  <mergeCells count="5">
    <mergeCell ref="C2:E2"/>
    <mergeCell ref="C4:E4"/>
    <mergeCell ref="C6:E6"/>
    <mergeCell ref="C3:E3"/>
    <mergeCell ref="C5:E5"/>
  </mergeCells>
  <printOptions/>
  <pageMargins left="0.7" right="0.7" top="0.75" bottom="0.75" header="0.3" footer="0.3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0"/>
  <sheetViews>
    <sheetView zoomScalePageLayoutView="0" workbookViewId="0" topLeftCell="A1">
      <selection activeCell="C46" sqref="C46"/>
    </sheetView>
  </sheetViews>
  <sheetFormatPr defaultColWidth="9.140625" defaultRowHeight="12.75"/>
  <cols>
    <col min="2" max="2" width="3.421875" style="0" customWidth="1"/>
    <col min="3" max="3" width="45.8515625" style="0" bestFit="1" customWidth="1"/>
    <col min="4" max="4" width="15.140625" style="0" bestFit="1" customWidth="1"/>
    <col min="5" max="5" width="11.8515625" style="0" bestFit="1" customWidth="1"/>
    <col min="6" max="6" width="11.57421875" style="0" bestFit="1" customWidth="1"/>
    <col min="7" max="7" width="12.57421875" style="0" bestFit="1" customWidth="1"/>
    <col min="8" max="8" width="4.421875" style="0" customWidth="1"/>
    <col min="9" max="9" width="11.28125" style="0" bestFit="1" customWidth="1"/>
  </cols>
  <sheetData>
    <row r="3" ht="15.75">
      <c r="A3" s="34" t="s">
        <v>39</v>
      </c>
    </row>
    <row r="7" ht="13.5" thickBot="1"/>
    <row r="8" spans="3:8" ht="12.75">
      <c r="C8" s="68"/>
      <c r="D8" s="69" t="s">
        <v>11</v>
      </c>
      <c r="E8" s="69" t="s">
        <v>13</v>
      </c>
      <c r="F8" s="69" t="s">
        <v>12</v>
      </c>
      <c r="G8" s="70" t="s">
        <v>28</v>
      </c>
      <c r="H8" s="66"/>
    </row>
    <row r="9" spans="3:12" ht="13.5" thickBot="1">
      <c r="C9" s="71" t="s">
        <v>41</v>
      </c>
      <c r="D9" s="72">
        <v>61787141.4043961</v>
      </c>
      <c r="E9" s="72">
        <v>9973347.202098778</v>
      </c>
      <c r="F9" s="72">
        <v>1469582.3935051134</v>
      </c>
      <c r="G9" s="73">
        <v>73230071</v>
      </c>
      <c r="H9" s="61"/>
      <c r="I9" s="65"/>
      <c r="J9" s="63"/>
      <c r="K9" s="63"/>
      <c r="L9" s="62"/>
    </row>
    <row r="10" spans="3:12" ht="13.5" thickBot="1">
      <c r="C10" s="64"/>
      <c r="D10" s="67"/>
      <c r="E10" s="67"/>
      <c r="F10" s="67"/>
      <c r="G10" s="67"/>
      <c r="H10" s="61"/>
      <c r="I10" s="65"/>
      <c r="J10" s="63"/>
      <c r="K10" s="63"/>
      <c r="L10" s="62"/>
    </row>
    <row r="11" spans="3:12" ht="12.75">
      <c r="C11" s="68"/>
      <c r="D11" s="69" t="s">
        <v>11</v>
      </c>
      <c r="E11" s="69" t="s">
        <v>13</v>
      </c>
      <c r="F11" s="69" t="s">
        <v>12</v>
      </c>
      <c r="G11" s="70" t="s">
        <v>28</v>
      </c>
      <c r="H11" s="61"/>
      <c r="I11" s="65"/>
      <c r="J11" s="63"/>
      <c r="K11" s="63"/>
      <c r="L11" s="62"/>
    </row>
    <row r="12" spans="3:13" ht="13.5" thickBot="1">
      <c r="C12" s="71" t="s">
        <v>40</v>
      </c>
      <c r="D12" s="73">
        <v>56378446.27637974</v>
      </c>
      <c r="E12" s="73">
        <v>8821291.36029365</v>
      </c>
      <c r="F12" s="73">
        <v>1330519.5633266636</v>
      </c>
      <c r="G12" s="73">
        <v>66530257.200000055</v>
      </c>
      <c r="H12" s="62"/>
      <c r="I12" s="75"/>
      <c r="J12" s="62"/>
      <c r="K12" s="62"/>
      <c r="L12" s="62"/>
      <c r="M12" s="62"/>
    </row>
    <row r="13" spans="3:9" ht="13.5" thickBot="1">
      <c r="C13" s="62"/>
      <c r="D13" s="62"/>
      <c r="E13" s="62"/>
      <c r="F13" s="62"/>
      <c r="G13" s="62"/>
      <c r="H13" s="62"/>
      <c r="I13" s="62"/>
    </row>
    <row r="14" spans="3:9" ht="12.75">
      <c r="C14" s="68"/>
      <c r="D14" s="69" t="s">
        <v>11</v>
      </c>
      <c r="E14" s="69" t="s">
        <v>13</v>
      </c>
      <c r="F14" s="69" t="s">
        <v>12</v>
      </c>
      <c r="G14" s="70" t="s">
        <v>28</v>
      </c>
      <c r="H14" s="62"/>
      <c r="I14" s="62"/>
    </row>
    <row r="15" spans="3:9" ht="13.5" thickBot="1">
      <c r="C15" s="71" t="s">
        <v>36</v>
      </c>
      <c r="D15" s="74">
        <v>0.08753755239486669</v>
      </c>
      <c r="E15" s="74">
        <v>0.11551345987059303</v>
      </c>
      <c r="F15" s="74">
        <v>0.09462744708499803</v>
      </c>
      <c r="G15" s="74">
        <v>0.0914899263172904</v>
      </c>
      <c r="H15" s="62"/>
      <c r="I15" s="62"/>
    </row>
    <row r="16" spans="3:9" ht="12.75">
      <c r="C16" s="62"/>
      <c r="D16" s="62"/>
      <c r="E16" s="62"/>
      <c r="F16" s="62"/>
      <c r="G16" s="62"/>
      <c r="H16" s="62"/>
      <c r="I16" s="62"/>
    </row>
    <row r="17" spans="3:9" ht="12.75">
      <c r="C17" s="62"/>
      <c r="D17" s="62"/>
      <c r="E17" s="62"/>
      <c r="F17" s="62"/>
      <c r="G17" s="62"/>
      <c r="H17" s="62"/>
      <c r="I17" s="62"/>
    </row>
    <row r="18" spans="3:9" ht="12.75">
      <c r="C18" s="62"/>
      <c r="D18" s="62"/>
      <c r="E18" s="62"/>
      <c r="F18" s="62"/>
      <c r="G18" s="62"/>
      <c r="H18" s="62"/>
      <c r="I18" s="62"/>
    </row>
    <row r="19" spans="3:9" ht="12.75">
      <c r="C19" s="62"/>
      <c r="I19" s="62"/>
    </row>
    <row r="20" spans="3:9" ht="12.75">
      <c r="C20" s="62"/>
      <c r="D20" s="62"/>
      <c r="E20" s="62"/>
      <c r="F20" s="62"/>
      <c r="G20" s="62"/>
      <c r="H20" s="62"/>
      <c r="I20" s="62"/>
    </row>
  </sheetData>
  <sheetProtection/>
  <printOptions/>
  <pageMargins left="0.7" right="0.7" top="0.75" bottom="0.75" header="0.3" footer="0.3"/>
  <pageSetup horizontalDpi="600" verticalDpi="6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9"/>
  <sheetViews>
    <sheetView zoomScalePageLayoutView="0" workbookViewId="0" topLeftCell="A1">
      <selection activeCell="C46" sqref="C46"/>
    </sheetView>
  </sheetViews>
  <sheetFormatPr defaultColWidth="9.140625" defaultRowHeight="12.75"/>
  <cols>
    <col min="2" max="2" width="10.7109375" style="0" bestFit="1" customWidth="1"/>
    <col min="3" max="3" width="18.140625" style="0" bestFit="1" customWidth="1"/>
    <col min="4" max="4" width="16.57421875" style="0" bestFit="1" customWidth="1"/>
    <col min="5" max="5" width="15.7109375" style="0" bestFit="1" customWidth="1"/>
    <col min="6" max="6" width="10.8515625" style="0" bestFit="1" customWidth="1"/>
  </cols>
  <sheetData>
    <row r="2" ht="12.75">
      <c r="B2" s="40" t="s">
        <v>37</v>
      </c>
    </row>
    <row r="4" spans="2:6" ht="12.75">
      <c r="B4" s="55" t="s">
        <v>29</v>
      </c>
      <c r="C4" s="35" t="s">
        <v>30</v>
      </c>
      <c r="D4" s="36"/>
      <c r="E4" s="36"/>
      <c r="F4" s="50"/>
    </row>
    <row r="5" spans="2:6" ht="12.75">
      <c r="B5" s="55" t="s">
        <v>31</v>
      </c>
      <c r="C5" s="78" t="s">
        <v>42</v>
      </c>
      <c r="D5" s="78" t="s">
        <v>43</v>
      </c>
      <c r="E5" s="78" t="s">
        <v>44</v>
      </c>
      <c r="F5" s="51" t="s">
        <v>32</v>
      </c>
    </row>
    <row r="6" spans="2:6" ht="12.75">
      <c r="B6" s="55" t="s">
        <v>33</v>
      </c>
      <c r="C6" s="37">
        <v>8888156.14</v>
      </c>
      <c r="D6" s="47"/>
      <c r="E6" s="76"/>
      <c r="F6" s="52">
        <v>8888156.14</v>
      </c>
    </row>
    <row r="7" spans="2:6" ht="12.75">
      <c r="B7" s="56" t="s">
        <v>34</v>
      </c>
      <c r="D7" s="48">
        <v>-385225.8999999994</v>
      </c>
      <c r="F7" s="53">
        <v>-385225.8999999994</v>
      </c>
    </row>
    <row r="8" spans="2:6" ht="12.75">
      <c r="B8" s="56" t="s">
        <v>35</v>
      </c>
      <c r="E8" s="48">
        <v>23012.16</v>
      </c>
      <c r="F8" s="53">
        <v>23012.16</v>
      </c>
    </row>
    <row r="9" spans="2:6" ht="12.75">
      <c r="B9" s="57" t="s">
        <v>32</v>
      </c>
      <c r="C9" s="38">
        <v>8888156.14</v>
      </c>
      <c r="D9" s="39">
        <v>-385225.8999999994</v>
      </c>
      <c r="E9" s="39">
        <v>23012.16</v>
      </c>
      <c r="F9" s="54">
        <v>8525942.400000002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Rob-zilla</dc:creator>
  <cp:keywords/>
  <dc:description/>
  <cp:lastModifiedBy>Rob-zilla</cp:lastModifiedBy>
  <cp:lastPrinted>2011-05-23T21:38:28Z</cp:lastPrinted>
  <dcterms:created xsi:type="dcterms:W3CDTF">2011-03-08T22:48:34Z</dcterms:created>
  <dcterms:modified xsi:type="dcterms:W3CDTF">2012-01-12T17:23:47Z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