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6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yan\Ryan\"/>
    </mc:Choice>
  </mc:AlternateContent>
  <xr:revisionPtr revIDLastSave="0" documentId="13_ncr:1_{BB33B60B-53BF-4A94-8D21-81966A6B4DA9}" xr6:coauthVersionLast="47" xr6:coauthVersionMax="47" xr10:uidLastSave="{00000000-0000-0000-0000-000000000000}"/>
  <bookViews>
    <workbookView xWindow="-108" yWindow="-108" windowWidth="23256" windowHeight="12576" xr2:uid="{428C44BB-35E9-4ABA-A7FB-7B92699A628D}"/>
  </bookViews>
  <sheets>
    <sheet name="Graphs" sheetId="2" r:id="rId1"/>
    <sheet name="Customer Counts" sheetId="3" r:id="rId2"/>
    <sheet name="Heating Equipment Penetration" sheetId="1" r:id="rId3"/>
    <sheet name="Peak Load" sheetId="4" r:id="rId4"/>
    <sheet name="Annual Load" sheetId="5" r:id="rId5"/>
    <sheet name="Oregon Bill Impacts" sheetId="6" r:id="rId6"/>
    <sheet name="Washington Bill Impacts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chart.v1.0" hidden="1">'Oregon Bill Impacts'!$AW$2:$AW$30</definedName>
    <definedName name="_xlchart.v1.1" hidden="1">'Oregon Bill Impacts'!$AX$1</definedName>
    <definedName name="_xlchart.v1.2" hidden="1">'Oregon Bill Impacts'!$AX$2:$AX$30</definedName>
    <definedName name="_xlchart.v1.3" hidden="1">'Oregon Bill Impacts'!$BU$2:$BU$18</definedName>
    <definedName name="_xlchart.v1.4" hidden="1">'Oregon Bill Impacts'!$BV$1</definedName>
    <definedName name="_xlchart.v1.5" hidden="1">'Oregon Bill Impacts'!$BV$2:$BV$18</definedName>
    <definedName name="_xlchart.v1.6" hidden="1">'Oregon Bill Impacts'!$BZ$1</definedName>
    <definedName name="_xlchart.v1.7" hidden="1">'Oregon Bill Impacts'!$BZ$2:$BZ$30</definedName>
    <definedName name="_xlchart.v1.8" hidden="1">'Oregon Bill Impacts'!$CC$2:$CC$30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W3" i="7" l="1"/>
  <c r="BW4" i="7"/>
  <c r="BW5" i="7"/>
  <c r="BW6" i="7"/>
  <c r="BW7" i="7"/>
  <c r="BW8" i="7"/>
  <c r="BW9" i="7"/>
  <c r="BW10" i="7"/>
  <c r="BW11" i="7"/>
  <c r="BW12" i="7"/>
  <c r="BW13" i="7"/>
  <c r="BW14" i="7"/>
  <c r="BW15" i="7"/>
  <c r="BW16" i="7"/>
  <c r="BW17" i="7"/>
  <c r="BW2" i="7"/>
  <c r="BU21" i="7" l="1"/>
  <c r="BU21" i="6"/>
  <c r="CA2" i="6" s="1" a="1"/>
  <c r="CA4" i="6" s="1"/>
  <c r="A2" i="5"/>
  <c r="CA4" i="7" l="1" a="1"/>
  <c r="CA4" i="7" s="1"/>
  <c r="CA17" i="7" a="1"/>
  <c r="CA17" i="7" s="1"/>
  <c r="CA23" i="7" a="1"/>
  <c r="CA23" i="7" s="1"/>
  <c r="CA30" i="7" a="1"/>
  <c r="CA30" i="7" s="1"/>
  <c r="CA5" i="7" a="1"/>
  <c r="CA5" i="7" s="1"/>
  <c r="CA11" i="7" a="1"/>
  <c r="CA11" i="7" s="1"/>
  <c r="CA18" i="7" a="1"/>
  <c r="CA18" i="7" s="1"/>
  <c r="CA24" i="7" a="1"/>
  <c r="CA24" i="7" s="1"/>
  <c r="CA6" i="7" a="1"/>
  <c r="CA6" i="7" s="1"/>
  <c r="CA12" i="7" a="1"/>
  <c r="CA12" i="7" s="1"/>
  <c r="CA25" i="7" a="1"/>
  <c r="CA25" i="7" s="1"/>
  <c r="CA2" i="7" a="1"/>
  <c r="CA2" i="7" s="1"/>
  <c r="CA29" i="7" a="1"/>
  <c r="CA29" i="7" s="1"/>
  <c r="CA13" i="7" a="1"/>
  <c r="CA13" i="7" s="1"/>
  <c r="CA19" i="7" a="1"/>
  <c r="CA19" i="7" s="1"/>
  <c r="CA26" i="7" a="1"/>
  <c r="CA26" i="7" s="1"/>
  <c r="CA16" i="7" a="1"/>
  <c r="CA16" i="7" s="1"/>
  <c r="CA7" i="7" a="1"/>
  <c r="CA7" i="7" s="1"/>
  <c r="CA14" i="7" a="1"/>
  <c r="CA14" i="7" s="1"/>
  <c r="CA20" i="7" a="1"/>
  <c r="CA20" i="7" s="1"/>
  <c r="CA8" i="7" a="1"/>
  <c r="CA8" i="7" s="1"/>
  <c r="CA21" i="7" a="1"/>
  <c r="CA21" i="7" s="1"/>
  <c r="CA27" i="7" a="1"/>
  <c r="CA27" i="7" s="1"/>
  <c r="CA10" i="7" a="1"/>
  <c r="CA10" i="7" s="1"/>
  <c r="CA9" i="7" a="1"/>
  <c r="CA9" i="7" s="1"/>
  <c r="CA15" i="7" a="1"/>
  <c r="CA15" i="7" s="1"/>
  <c r="CA22" i="7" a="1"/>
  <c r="CA22" i="7" s="1"/>
  <c r="CA28" i="7" a="1"/>
  <c r="CA28" i="7" s="1"/>
  <c r="CA3" i="7" a="1"/>
  <c r="CA3" i="7" s="1"/>
  <c r="CA19" i="6"/>
  <c r="CA2" i="6"/>
  <c r="CA25" i="6"/>
  <c r="CA24" i="6"/>
  <c r="CA16" i="6"/>
  <c r="CA8" i="6"/>
  <c r="CA27" i="6"/>
  <c r="CA3" i="6"/>
  <c r="CA18" i="6"/>
  <c r="CA9" i="6"/>
  <c r="CA7" i="6"/>
  <c r="CA22" i="6"/>
  <c r="CA6" i="6"/>
  <c r="CA29" i="6"/>
  <c r="CA21" i="6"/>
  <c r="CA13" i="6"/>
  <c r="CA5" i="6"/>
  <c r="CA11" i="6"/>
  <c r="CA26" i="6"/>
  <c r="CA10" i="6"/>
  <c r="CA17" i="6"/>
  <c r="CA23" i="6"/>
  <c r="CA15" i="6"/>
  <c r="CA30" i="6"/>
  <c r="CA14" i="6"/>
  <c r="CA28" i="6"/>
  <c r="CA20" i="6"/>
  <c r="CA12" i="6"/>
  <c r="CQ2" i="6" l="1"/>
  <c r="CR2" i="6"/>
  <c r="CS2" i="6"/>
  <c r="CT2" i="6"/>
  <c r="CU2" i="6"/>
  <c r="CV2" i="6"/>
  <c r="CW2" i="6"/>
  <c r="CX2" i="6"/>
  <c r="CY2" i="6"/>
  <c r="CP2" i="6" l="1"/>
  <c r="CP3" i="6" l="1"/>
  <c r="CP4" i="6" l="1"/>
  <c r="CP5" i="6" l="1"/>
  <c r="CP6" i="6" l="1"/>
  <c r="CP7" i="6" l="1"/>
  <c r="CP8" i="6" l="1"/>
  <c r="CP9" i="6" l="1"/>
  <c r="CP10" i="6" l="1"/>
  <c r="CP11" i="6" l="1"/>
  <c r="CP12" i="6" l="1"/>
  <c r="CQ3" i="6"/>
  <c r="CQ4" i="6" l="1"/>
  <c r="CP13" i="6"/>
  <c r="CR3" i="6"/>
  <c r="CR4" i="6" l="1"/>
  <c r="CQ5" i="6"/>
  <c r="CP14" i="6"/>
  <c r="CS3" i="6"/>
  <c r="CQ6" i="6" l="1"/>
  <c r="CP15" i="6"/>
  <c r="CS4" i="6"/>
  <c r="CR5" i="6"/>
  <c r="CR6" i="6" l="1"/>
  <c r="CP16" i="6"/>
  <c r="CQ7" i="6"/>
  <c r="CS5" i="6"/>
  <c r="CT3" i="6"/>
  <c r="CT4" i="6" l="1"/>
  <c r="CP17" i="6"/>
  <c r="CQ8" i="6"/>
  <c r="CS6" i="6"/>
  <c r="CR7" i="6"/>
  <c r="CS7" i="6" l="1"/>
  <c r="CQ9" i="6"/>
  <c r="CU3" i="6"/>
  <c r="CR8" i="6"/>
  <c r="CP18" i="6"/>
  <c r="CT5" i="6"/>
  <c r="CV3" i="6"/>
  <c r="CR9" i="6" l="1"/>
  <c r="CU4" i="6"/>
  <c r="CV4" i="6"/>
  <c r="CQ10" i="6"/>
  <c r="CT6" i="6"/>
  <c r="CS8" i="6"/>
  <c r="CP19" i="6"/>
  <c r="CW3" i="6"/>
  <c r="CW4" i="6" l="1"/>
  <c r="CS9" i="6"/>
  <c r="CQ11" i="6"/>
  <c r="CP20" i="6"/>
  <c r="CT7" i="6"/>
  <c r="CV5" i="6"/>
  <c r="CU5" i="6"/>
  <c r="CR10" i="6"/>
  <c r="CX3" i="6" l="1"/>
  <c r="CQ12" i="6"/>
  <c r="CU6" i="6"/>
  <c r="CT8" i="6"/>
  <c r="CP21" i="6"/>
  <c r="CR11" i="6"/>
  <c r="CS10" i="6"/>
  <c r="CV6" i="6"/>
  <c r="CW5" i="6"/>
  <c r="CY3" i="6"/>
  <c r="CU7" i="6" l="1"/>
  <c r="CS11" i="6"/>
  <c r="CQ13" i="6"/>
  <c r="CW6" i="6"/>
  <c r="CY4" i="6"/>
  <c r="CR12" i="6"/>
  <c r="CV7" i="6"/>
  <c r="CT9" i="6"/>
  <c r="CX4" i="6"/>
  <c r="CP22" i="6"/>
  <c r="CT10" i="6" l="1"/>
  <c r="CV8" i="6"/>
  <c r="CP23" i="6"/>
  <c r="CS12" i="6"/>
  <c r="CR13" i="6"/>
  <c r="CW7" i="6"/>
  <c r="CY5" i="6"/>
  <c r="CQ14" i="6"/>
  <c r="CX5" i="6"/>
  <c r="CU8" i="6"/>
  <c r="CU9" i="6" l="1"/>
  <c r="CX6" i="6"/>
  <c r="CQ15" i="6"/>
  <c r="CW8" i="6"/>
  <c r="CY6" i="6"/>
  <c r="CR14" i="6"/>
  <c r="CS13" i="6"/>
  <c r="CV9" i="6"/>
  <c r="CP24" i="6"/>
  <c r="CT11" i="6"/>
  <c r="CT12" i="6" l="1"/>
  <c r="CP25" i="6"/>
  <c r="CV10" i="6"/>
  <c r="CX7" i="6"/>
  <c r="CS14" i="6"/>
  <c r="CU10" i="6"/>
  <c r="CW9" i="6"/>
  <c r="CR15" i="6"/>
  <c r="CY7" i="6"/>
  <c r="CQ16" i="6"/>
  <c r="CS15" i="6" l="1"/>
  <c r="CT13" i="6"/>
  <c r="CQ17" i="6"/>
  <c r="CX8" i="6"/>
  <c r="CW10" i="6"/>
  <c r="CU11" i="6"/>
  <c r="CY8" i="6"/>
  <c r="CV11" i="6"/>
  <c r="CR16" i="6"/>
  <c r="CP26" i="6"/>
  <c r="CU12" i="6" l="1"/>
  <c r="CR17" i="6"/>
  <c r="CQ18" i="6"/>
  <c r="CW11" i="6"/>
  <c r="CY9" i="6"/>
  <c r="CX9" i="6"/>
  <c r="CT14" i="6"/>
  <c r="CP27" i="6"/>
  <c r="CV12" i="6"/>
  <c r="CS16" i="6"/>
  <c r="CT15" i="6" l="1"/>
  <c r="CS17" i="6"/>
  <c r="CR18" i="6"/>
  <c r="CP28" i="6"/>
  <c r="CY10" i="6"/>
  <c r="CW12" i="6"/>
  <c r="CQ19" i="6"/>
  <c r="CV13" i="6"/>
  <c r="CX10" i="6"/>
  <c r="CU13" i="6"/>
  <c r="CY11" i="6" l="1"/>
  <c r="CV14" i="6"/>
  <c r="CR19" i="6"/>
  <c r="CU14" i="6"/>
  <c r="CP29" i="6"/>
  <c r="CQ20" i="6"/>
  <c r="CX11" i="6"/>
  <c r="CS18" i="6"/>
  <c r="CW13" i="6"/>
  <c r="CT16" i="6"/>
  <c r="CX12" i="6" l="1"/>
  <c r="CU15" i="6"/>
  <c r="CY12" i="6"/>
  <c r="CW14" i="6"/>
  <c r="CR20" i="6"/>
  <c r="CS19" i="6"/>
  <c r="CT17" i="6"/>
  <c r="CQ21" i="6"/>
  <c r="CP30" i="6"/>
  <c r="CV15" i="6"/>
  <c r="CT18" i="6" l="1"/>
  <c r="CV16" i="6"/>
  <c r="CR21" i="6"/>
  <c r="CU16" i="6"/>
  <c r="CY13" i="6"/>
  <c r="CX13" i="6"/>
  <c r="CS20" i="6"/>
  <c r="CW15" i="6"/>
  <c r="CQ22" i="6"/>
  <c r="CX14" i="6" l="1"/>
  <c r="CR22" i="6"/>
  <c r="CT19" i="6"/>
  <c r="CV17" i="6"/>
  <c r="CS21" i="6"/>
  <c r="CQ23" i="6"/>
  <c r="CY14" i="6"/>
  <c r="CW16" i="6"/>
  <c r="CU17" i="6"/>
  <c r="CV18" i="6" l="1"/>
  <c r="CT20" i="6"/>
  <c r="CQ24" i="6"/>
  <c r="CU18" i="6"/>
  <c r="CR23" i="6"/>
  <c r="CW17" i="6"/>
  <c r="CS22" i="6"/>
  <c r="CY15" i="6"/>
  <c r="CX15" i="6"/>
  <c r="CS23" i="6" l="1"/>
  <c r="CX16" i="6"/>
  <c r="CQ25" i="6"/>
  <c r="CW18" i="6"/>
  <c r="CY16" i="6"/>
  <c r="CT21" i="6"/>
  <c r="CR24" i="6"/>
  <c r="CU19" i="6"/>
  <c r="CV19" i="6"/>
  <c r="CY17" i="6" l="1"/>
  <c r="CW19" i="6"/>
  <c r="CU20" i="6"/>
  <c r="CQ26" i="6"/>
  <c r="CR25" i="6"/>
  <c r="CX17" i="6"/>
  <c r="CV20" i="6"/>
  <c r="CT22" i="6"/>
  <c r="CS24" i="6"/>
  <c r="CV21" i="6" l="1"/>
  <c r="CS25" i="6"/>
  <c r="CW20" i="6"/>
  <c r="CQ27" i="6"/>
  <c r="CX18" i="6"/>
  <c r="CY18" i="6"/>
  <c r="CT23" i="6"/>
  <c r="CU21" i="6"/>
  <c r="CR26" i="6"/>
  <c r="CU22" i="6" l="1"/>
  <c r="CQ28" i="6"/>
  <c r="CT24" i="6"/>
  <c r="CR27" i="6"/>
  <c r="CY19" i="6"/>
  <c r="CW21" i="6"/>
  <c r="CS26" i="6"/>
  <c r="CX19" i="6"/>
  <c r="CV22" i="6"/>
  <c r="CX20" i="6" l="1"/>
  <c r="CT25" i="6"/>
  <c r="CY20" i="6"/>
  <c r="CS27" i="6"/>
  <c r="CQ29" i="6"/>
  <c r="CV23" i="6"/>
  <c r="CR28" i="6"/>
  <c r="CW22" i="6"/>
  <c r="CU23" i="6"/>
  <c r="CW23" i="6" l="1"/>
  <c r="CS28" i="6"/>
  <c r="CR29" i="6"/>
  <c r="CY21" i="6"/>
  <c r="CV24" i="6"/>
  <c r="CT26" i="6"/>
  <c r="CU24" i="6"/>
  <c r="CQ30" i="6"/>
  <c r="CX21" i="6"/>
  <c r="CR30" i="6" l="1"/>
  <c r="CX22" i="6"/>
  <c r="CV25" i="6"/>
  <c r="CY22" i="6"/>
  <c r="CU25" i="6"/>
  <c r="CS29" i="6"/>
  <c r="CT27" i="6"/>
  <c r="CW24" i="6"/>
  <c r="CS30" i="6" l="1"/>
  <c r="CV26" i="6"/>
  <c r="CW25" i="6"/>
  <c r="CU26" i="6"/>
  <c r="CX23" i="6"/>
  <c r="CT28" i="6"/>
  <c r="CY23" i="6"/>
  <c r="CU27" i="6" l="1"/>
  <c r="CY24" i="6"/>
  <c r="CW26" i="6"/>
  <c r="CT29" i="6"/>
  <c r="CV27" i="6"/>
  <c r="CX24" i="6"/>
  <c r="CT30" i="6" l="1"/>
  <c r="CW27" i="6"/>
  <c r="CX25" i="6"/>
  <c r="CY25" i="6"/>
  <c r="CV28" i="6"/>
  <c r="CU28" i="6"/>
  <c r="CY26" i="6" l="1"/>
  <c r="CX26" i="6"/>
  <c r="CU29" i="6"/>
  <c r="CW28" i="6"/>
  <c r="CV29" i="6"/>
  <c r="CW29" i="6" l="1"/>
  <c r="CU30" i="6"/>
  <c r="CX27" i="6"/>
  <c r="CV30" i="6"/>
  <c r="CY27" i="6"/>
  <c r="CX28" i="6" l="1"/>
  <c r="CY28" i="6"/>
  <c r="CW30" i="6"/>
  <c r="CY29" i="6" l="1"/>
  <c r="CX29" i="6"/>
  <c r="CX30" i="6" l="1"/>
  <c r="CY30" i="6"/>
  <c r="B5" i="7" l="1"/>
  <c r="AX5" i="7" s="1"/>
  <c r="BJ5" i="7" s="1"/>
  <c r="B9" i="7"/>
  <c r="AX9" i="7" s="1"/>
  <c r="BJ9" i="7" s="1"/>
  <c r="B13" i="7"/>
  <c r="AX13" i="7" s="1"/>
  <c r="BJ13" i="7" s="1"/>
  <c r="B21" i="7"/>
  <c r="AX21" i="7" s="1"/>
  <c r="BJ21" i="7" s="1"/>
  <c r="D18" i="7"/>
  <c r="AZ18" i="7" s="1"/>
  <c r="B29" i="7"/>
  <c r="AX29" i="7" s="1"/>
  <c r="BJ29" i="7" s="1"/>
  <c r="D30" i="7"/>
  <c r="AZ30" i="7" s="1"/>
  <c r="D12" i="7"/>
  <c r="AZ12" i="7" s="1"/>
  <c r="B4" i="7"/>
  <c r="AX4" i="7" s="1"/>
  <c r="BJ4" i="7" s="1"/>
  <c r="D16" i="7"/>
  <c r="AZ16" i="7" s="1"/>
  <c r="B26" i="7"/>
  <c r="AX26" i="7" s="1"/>
  <c r="BJ26" i="7" s="1"/>
  <c r="B25" i="7"/>
  <c r="AX25" i="7" s="1"/>
  <c r="BJ25" i="7" s="1"/>
  <c r="B8" i="7"/>
  <c r="AX8" i="7" s="1"/>
  <c r="BJ8" i="7" s="1"/>
  <c r="D14" i="7"/>
  <c r="AZ14" i="7" s="1"/>
  <c r="B12" i="7"/>
  <c r="AX12" i="7" s="1"/>
  <c r="BJ12" i="7" s="1"/>
  <c r="D15" i="7"/>
  <c r="AZ15" i="7" s="1"/>
  <c r="D26" i="7"/>
  <c r="AZ26" i="7" s="1"/>
  <c r="D27" i="7"/>
  <c r="AZ27" i="7" s="1"/>
  <c r="B19" i="7"/>
  <c r="AX19" i="7" s="1"/>
  <c r="BJ19" i="7" s="1"/>
  <c r="D2" i="7"/>
  <c r="AZ2" i="7" s="1"/>
  <c r="B22" i="7"/>
  <c r="AX22" i="7" s="1"/>
  <c r="BJ22" i="7" s="1"/>
  <c r="B7" i="7"/>
  <c r="AX7" i="7" s="1"/>
  <c r="BJ7" i="7" s="1"/>
  <c r="B18" i="7"/>
  <c r="AX18" i="7" s="1"/>
  <c r="BJ18" i="7" s="1"/>
  <c r="B16" i="7"/>
  <c r="AX16" i="7" s="1"/>
  <c r="BJ16" i="7" s="1"/>
  <c r="D28" i="7"/>
  <c r="AZ28" i="7" s="1"/>
  <c r="D24" i="7"/>
  <c r="AZ24" i="7" s="1"/>
  <c r="D8" i="7"/>
  <c r="AZ8" i="7" s="1"/>
  <c r="D23" i="7"/>
  <c r="AZ23" i="7" s="1"/>
  <c r="D5" i="7"/>
  <c r="AZ5" i="7" s="1"/>
  <c r="D29" i="7"/>
  <c r="AZ29" i="7" s="1"/>
  <c r="B23" i="7"/>
  <c r="AX23" i="7" s="1"/>
  <c r="BJ23" i="7" s="1"/>
  <c r="B20" i="7"/>
  <c r="AX20" i="7" s="1"/>
  <c r="BJ20" i="7" s="1"/>
  <c r="B30" i="7"/>
  <c r="AX30" i="7" s="1"/>
  <c r="BJ30" i="7" s="1"/>
  <c r="D22" i="7"/>
  <c r="AZ22" i="7" s="1"/>
  <c r="D11" i="7"/>
  <c r="AZ11" i="7" s="1"/>
  <c r="B14" i="7"/>
  <c r="AX14" i="7" s="1"/>
  <c r="BJ14" i="7" s="1"/>
  <c r="B27" i="7"/>
  <c r="AX27" i="7" s="1"/>
  <c r="BJ27" i="7" s="1"/>
  <c r="D25" i="7"/>
  <c r="AZ25" i="7" s="1"/>
  <c r="D4" i="7"/>
  <c r="AZ4" i="7" s="1"/>
  <c r="B15" i="7"/>
  <c r="AX15" i="7" s="1"/>
  <c r="BJ15" i="7" s="1"/>
  <c r="B3" i="7"/>
  <c r="AX3" i="7" s="1"/>
  <c r="BJ3" i="7" s="1"/>
  <c r="D20" i="7"/>
  <c r="AZ20" i="7" s="1"/>
  <c r="B2" i="7"/>
  <c r="AX2" i="7" s="1"/>
  <c r="BJ2" i="7" s="1"/>
  <c r="D19" i="7"/>
  <c r="AZ19" i="7" s="1"/>
  <c r="D7" i="7"/>
  <c r="AZ7" i="7" s="1"/>
  <c r="D21" i="7"/>
  <c r="AZ21" i="7" s="1"/>
  <c r="B24" i="7"/>
  <c r="AX24" i="7" s="1"/>
  <c r="BJ24" i="7" s="1"/>
  <c r="D13" i="7"/>
  <c r="AZ13" i="7" s="1"/>
  <c r="D3" i="7"/>
  <c r="AZ3" i="7" s="1"/>
  <c r="D9" i="7"/>
  <c r="AZ9" i="7" s="1"/>
  <c r="D10" i="7"/>
  <c r="AZ10" i="7" s="1"/>
  <c r="B11" i="7"/>
  <c r="AX11" i="7" s="1"/>
  <c r="BJ11" i="7" s="1"/>
  <c r="B10" i="7"/>
  <c r="AX10" i="7" s="1"/>
  <c r="BJ10" i="7" s="1"/>
  <c r="B17" i="7"/>
  <c r="AX17" i="7" s="1"/>
  <c r="BJ17" i="7" s="1"/>
  <c r="D17" i="7"/>
  <c r="AZ17" i="7" s="1"/>
  <c r="D6" i="7"/>
  <c r="AZ6" i="7" s="1"/>
  <c r="B28" i="7"/>
  <c r="AX28" i="7" s="1"/>
  <c r="BJ28" i="7" s="1"/>
  <c r="B6" i="7"/>
  <c r="AX6" i="7" s="1"/>
  <c r="BJ6" i="7" s="1"/>
  <c r="BL22" i="7" l="1"/>
  <c r="BL29" i="7"/>
  <c r="BL26" i="7"/>
  <c r="BL4" i="7"/>
  <c r="BL17" i="7"/>
  <c r="BL5" i="7"/>
  <c r="BL19" i="7"/>
  <c r="BL7" i="7"/>
  <c r="BL20" i="7"/>
  <c r="BL13" i="7"/>
  <c r="BL9" i="7"/>
  <c r="BL25" i="7"/>
  <c r="BL21" i="7"/>
  <c r="BL8" i="7"/>
  <c r="BL3" i="7"/>
  <c r="BL6" i="7"/>
  <c r="BL10" i="7"/>
  <c r="BL27" i="7"/>
  <c r="BL14" i="7"/>
  <c r="BL12" i="7"/>
  <c r="BL2" i="7"/>
  <c r="BL11" i="7"/>
  <c r="BL30" i="7"/>
  <c r="BL23" i="7"/>
  <c r="BL24" i="7"/>
  <c r="BL16" i="7"/>
  <c r="BL28" i="7"/>
  <c r="BL15" i="7"/>
  <c r="BL18" i="7"/>
  <c r="I5" i="6"/>
  <c r="DI5" i="6" s="1"/>
  <c r="I5" i="7"/>
  <c r="BE5" i="7" s="1"/>
  <c r="BQ5" i="7" s="1"/>
  <c r="F21" i="6"/>
  <c r="DF21" i="6" s="1"/>
  <c r="F21" i="7"/>
  <c r="BB21" i="7" s="1"/>
  <c r="BN21" i="7" s="1"/>
  <c r="I4" i="6"/>
  <c r="DI4" i="6" s="1"/>
  <c r="I4" i="7"/>
  <c r="BE4" i="7" s="1"/>
  <c r="BQ4" i="7" s="1"/>
  <c r="H9" i="6"/>
  <c r="DH9" i="6" s="1"/>
  <c r="H9" i="7"/>
  <c r="BD9" i="7" s="1"/>
  <c r="BP9" i="7" s="1"/>
  <c r="E2" i="6"/>
  <c r="DE2" i="6" s="1"/>
  <c r="E2" i="7"/>
  <c r="BA2" i="7" s="1"/>
  <c r="BM2" i="7" s="1"/>
  <c r="C28" i="6"/>
  <c r="DC28" i="6" s="1"/>
  <c r="C28" i="7"/>
  <c r="AY28" i="7" s="1"/>
  <c r="BK28" i="7" s="1"/>
  <c r="J8" i="6"/>
  <c r="DJ8" i="6" s="1"/>
  <c r="J8" i="7"/>
  <c r="BF8" i="7" s="1"/>
  <c r="BR8" i="7" s="1"/>
  <c r="E15" i="6"/>
  <c r="DE15" i="6" s="1"/>
  <c r="E15" i="7"/>
  <c r="BA15" i="7" s="1"/>
  <c r="BM15" i="7" s="1"/>
  <c r="C8" i="6"/>
  <c r="DC8" i="6" s="1"/>
  <c r="C8" i="7"/>
  <c r="AY8" i="7" s="1"/>
  <c r="BK8" i="7" s="1"/>
  <c r="G4" i="6"/>
  <c r="DG4" i="6" s="1"/>
  <c r="G4" i="7"/>
  <c r="BC4" i="7" s="1"/>
  <c r="BO4" i="7" s="1"/>
  <c r="H6" i="6"/>
  <c r="DH6" i="6" s="1"/>
  <c r="H6" i="7"/>
  <c r="BD6" i="7" s="1"/>
  <c r="BP6" i="7" s="1"/>
  <c r="G24" i="6"/>
  <c r="DG24" i="6" s="1"/>
  <c r="G24" i="7"/>
  <c r="BC24" i="7" s="1"/>
  <c r="BO24" i="7" s="1"/>
  <c r="H28" i="6"/>
  <c r="DH28" i="6" s="1"/>
  <c r="H28" i="7"/>
  <c r="BD28" i="7" s="1"/>
  <c r="BP28" i="7" s="1"/>
  <c r="K3" i="6"/>
  <c r="DK3" i="6" s="1"/>
  <c r="K3" i="7"/>
  <c r="BG3" i="7" s="1"/>
  <c r="BS3" i="7" s="1"/>
  <c r="I8" i="6"/>
  <c r="DI8" i="6" s="1"/>
  <c r="I8" i="7"/>
  <c r="BE8" i="7" s="1"/>
  <c r="BQ8" i="7" s="1"/>
  <c r="I24" i="6"/>
  <c r="DI24" i="6" s="1"/>
  <c r="I24" i="7"/>
  <c r="BE24" i="7" s="1"/>
  <c r="BQ24" i="7" s="1"/>
  <c r="I20" i="6"/>
  <c r="DI20" i="6" s="1"/>
  <c r="I20" i="7"/>
  <c r="BE20" i="7" s="1"/>
  <c r="BQ20" i="7" s="1"/>
  <c r="H3" i="6"/>
  <c r="DH3" i="6" s="1"/>
  <c r="H3" i="7"/>
  <c r="BD3" i="7" s="1"/>
  <c r="BP3" i="7" s="1"/>
  <c r="G22" i="6"/>
  <c r="DG22" i="6" s="1"/>
  <c r="G22" i="7"/>
  <c r="BC22" i="7" s="1"/>
  <c r="BO22" i="7" s="1"/>
  <c r="F16" i="6"/>
  <c r="DF16" i="6" s="1"/>
  <c r="F16" i="7"/>
  <c r="BB16" i="7" s="1"/>
  <c r="BN16" i="7" s="1"/>
  <c r="J29" i="6"/>
  <c r="DJ29" i="6" s="1"/>
  <c r="J29" i="7"/>
  <c r="BF29" i="7" s="1"/>
  <c r="BR29" i="7" s="1"/>
  <c r="K26" i="6"/>
  <c r="DK26" i="6" s="1"/>
  <c r="K26" i="7"/>
  <c r="BG26" i="7" s="1"/>
  <c r="BS26" i="7" s="1"/>
  <c r="J9" i="6"/>
  <c r="DJ9" i="6" s="1"/>
  <c r="J9" i="7"/>
  <c r="BF9" i="7" s="1"/>
  <c r="BR9" i="7" s="1"/>
  <c r="G19" i="6"/>
  <c r="DG19" i="6" s="1"/>
  <c r="G19" i="7"/>
  <c r="BC19" i="7" s="1"/>
  <c r="BO19" i="7" s="1"/>
  <c r="H24" i="6"/>
  <c r="DH24" i="6" s="1"/>
  <c r="H24" i="7"/>
  <c r="BD24" i="7" s="1"/>
  <c r="BP24" i="7" s="1"/>
  <c r="E29" i="6"/>
  <c r="DE29" i="6" s="1"/>
  <c r="E29" i="7"/>
  <c r="BA29" i="7" s="1"/>
  <c r="BM29" i="7" s="1"/>
  <c r="E4" i="6"/>
  <c r="DE4" i="6" s="1"/>
  <c r="E4" i="7"/>
  <c r="BA4" i="7" s="1"/>
  <c r="BM4" i="7" s="1"/>
  <c r="K29" i="6"/>
  <c r="DK29" i="6" s="1"/>
  <c r="K29" i="7"/>
  <c r="BG29" i="7" s="1"/>
  <c r="BS29" i="7" s="1"/>
  <c r="F25" i="6"/>
  <c r="DF25" i="6" s="1"/>
  <c r="F25" i="7"/>
  <c r="BB25" i="7" s="1"/>
  <c r="BN25" i="7" s="1"/>
  <c r="C10" i="6"/>
  <c r="DC10" i="6" s="1"/>
  <c r="C10" i="7"/>
  <c r="AY10" i="7" s="1"/>
  <c r="BK10" i="7" s="1"/>
  <c r="J19" i="6"/>
  <c r="DJ19" i="6" s="1"/>
  <c r="J19" i="7"/>
  <c r="BF19" i="7" s="1"/>
  <c r="BR19" i="7" s="1"/>
  <c r="C9" i="6"/>
  <c r="DC9" i="6" s="1"/>
  <c r="C9" i="7"/>
  <c r="AY9" i="7" s="1"/>
  <c r="BK9" i="7" s="1"/>
  <c r="K23" i="6"/>
  <c r="DK23" i="6" s="1"/>
  <c r="K23" i="7"/>
  <c r="BG23" i="7" s="1"/>
  <c r="BS23" i="7" s="1"/>
  <c r="K20" i="6"/>
  <c r="DK20" i="6" s="1"/>
  <c r="K20" i="7"/>
  <c r="BG20" i="7" s="1"/>
  <c r="BS20" i="7" s="1"/>
  <c r="F30" i="6"/>
  <c r="DF30" i="6" s="1"/>
  <c r="F30" i="7"/>
  <c r="BB30" i="7" s="1"/>
  <c r="BN30" i="7" s="1"/>
  <c r="K11" i="6"/>
  <c r="DK11" i="6" s="1"/>
  <c r="K11" i="7"/>
  <c r="BG11" i="7" s="1"/>
  <c r="BS11" i="7" s="1"/>
  <c r="I16" i="6"/>
  <c r="DI16" i="6" s="1"/>
  <c r="I16" i="7"/>
  <c r="BE16" i="7" s="1"/>
  <c r="BQ16" i="7" s="1"/>
  <c r="K15" i="6"/>
  <c r="DK15" i="6" s="1"/>
  <c r="K15" i="7"/>
  <c r="BG15" i="7" s="1"/>
  <c r="BS15" i="7" s="1"/>
  <c r="H17" i="6"/>
  <c r="DH17" i="6" s="1"/>
  <c r="H17" i="7"/>
  <c r="BD17" i="7" s="1"/>
  <c r="BP17" i="7" s="1"/>
  <c r="F29" i="6"/>
  <c r="DF29" i="6" s="1"/>
  <c r="F29" i="7"/>
  <c r="BB29" i="7" s="1"/>
  <c r="BN29" i="7" s="1"/>
  <c r="G30" i="6"/>
  <c r="DG30" i="6" s="1"/>
  <c r="G30" i="7"/>
  <c r="BC30" i="7" s="1"/>
  <c r="BO30" i="7" s="1"/>
  <c r="E16" i="6"/>
  <c r="DE16" i="6" s="1"/>
  <c r="E16" i="7"/>
  <c r="BA16" i="7" s="1"/>
  <c r="BM16" i="7" s="1"/>
  <c r="E11" i="6"/>
  <c r="DE11" i="6" s="1"/>
  <c r="E11" i="7"/>
  <c r="BA11" i="7" s="1"/>
  <c r="BM11" i="7" s="1"/>
  <c r="E14" i="6"/>
  <c r="DE14" i="6" s="1"/>
  <c r="E14" i="7"/>
  <c r="BA14" i="7" s="1"/>
  <c r="BM14" i="7" s="1"/>
  <c r="F10" i="6"/>
  <c r="DF10" i="6" s="1"/>
  <c r="F10" i="7"/>
  <c r="BB10" i="7" s="1"/>
  <c r="BN10" i="7" s="1"/>
  <c r="I19" i="6"/>
  <c r="DI19" i="6" s="1"/>
  <c r="I19" i="7"/>
  <c r="BE19" i="7" s="1"/>
  <c r="BQ19" i="7" s="1"/>
  <c r="C15" i="6"/>
  <c r="DC15" i="6" s="1"/>
  <c r="C15" i="7"/>
  <c r="AY15" i="7" s="1"/>
  <c r="BK15" i="7" s="1"/>
  <c r="C11" i="6"/>
  <c r="DC11" i="6" s="1"/>
  <c r="C11" i="7"/>
  <c r="AY11" i="7" s="1"/>
  <c r="BK11" i="7" s="1"/>
  <c r="I3" i="6"/>
  <c r="DI3" i="6" s="1"/>
  <c r="I3" i="7"/>
  <c r="BE3" i="7" s="1"/>
  <c r="BQ3" i="7" s="1"/>
  <c r="K7" i="6"/>
  <c r="DK7" i="6" s="1"/>
  <c r="K7" i="7"/>
  <c r="BG7" i="7" s="1"/>
  <c r="BS7" i="7" s="1"/>
  <c r="C29" i="6"/>
  <c r="DC29" i="6" s="1"/>
  <c r="C29" i="7"/>
  <c r="AY29" i="7" s="1"/>
  <c r="BK29" i="7" s="1"/>
  <c r="H2" i="6"/>
  <c r="DH2" i="6" s="1"/>
  <c r="H2" i="7"/>
  <c r="BD2" i="7" s="1"/>
  <c r="BP2" i="7" s="1"/>
  <c r="J28" i="6"/>
  <c r="DJ28" i="6" s="1"/>
  <c r="J28" i="7"/>
  <c r="BF28" i="7" s="1"/>
  <c r="BR28" i="7" s="1"/>
  <c r="C3" i="6"/>
  <c r="DC3" i="6" s="1"/>
  <c r="C3" i="7"/>
  <c r="AY3" i="7" s="1"/>
  <c r="BK3" i="7" s="1"/>
  <c r="J2" i="6"/>
  <c r="DJ2" i="6" s="1"/>
  <c r="J2" i="7"/>
  <c r="BF2" i="7" s="1"/>
  <c r="BR2" i="7" s="1"/>
  <c r="K5" i="6"/>
  <c r="DK5" i="6" s="1"/>
  <c r="K5" i="7"/>
  <c r="BG5" i="7" s="1"/>
  <c r="BS5" i="7" s="1"/>
  <c r="F20" i="6"/>
  <c r="DF20" i="6" s="1"/>
  <c r="F20" i="7"/>
  <c r="BB20" i="7" s="1"/>
  <c r="BN20" i="7" s="1"/>
  <c r="K12" i="6"/>
  <c r="DK12" i="6" s="1"/>
  <c r="K12" i="7"/>
  <c r="BG12" i="7" s="1"/>
  <c r="BS12" i="7" s="1"/>
  <c r="G17" i="6"/>
  <c r="DG17" i="6" s="1"/>
  <c r="G17" i="7"/>
  <c r="BC17" i="7" s="1"/>
  <c r="BO17" i="7" s="1"/>
  <c r="C5" i="6"/>
  <c r="DC5" i="6" s="1"/>
  <c r="C5" i="7"/>
  <c r="AY5" i="7" s="1"/>
  <c r="BK5" i="7" s="1"/>
  <c r="I14" i="6"/>
  <c r="DI14" i="6" s="1"/>
  <c r="I14" i="7"/>
  <c r="BE14" i="7" s="1"/>
  <c r="BQ14" i="7" s="1"/>
  <c r="H11" i="6"/>
  <c r="DH11" i="6" s="1"/>
  <c r="H11" i="7"/>
  <c r="BD11" i="7" s="1"/>
  <c r="BP11" i="7" s="1"/>
  <c r="F18" i="6"/>
  <c r="DF18" i="6" s="1"/>
  <c r="F18" i="7"/>
  <c r="BB18" i="7" s="1"/>
  <c r="BN18" i="7" s="1"/>
  <c r="G28" i="6"/>
  <c r="DG28" i="6" s="1"/>
  <c r="G28" i="7"/>
  <c r="BC28" i="7" s="1"/>
  <c r="BO28" i="7" s="1"/>
  <c r="E21" i="6"/>
  <c r="DE21" i="6" s="1"/>
  <c r="E21" i="7"/>
  <c r="BA21" i="7" s="1"/>
  <c r="BM21" i="7" s="1"/>
  <c r="F8" i="6"/>
  <c r="DF8" i="6" s="1"/>
  <c r="F8" i="7"/>
  <c r="BB8" i="7" s="1"/>
  <c r="BN8" i="7" s="1"/>
  <c r="C2" i="6"/>
  <c r="DC2" i="6" s="1"/>
  <c r="C2" i="7"/>
  <c r="F22" i="6"/>
  <c r="DF22" i="6" s="1"/>
  <c r="F22" i="7"/>
  <c r="BB22" i="7" s="1"/>
  <c r="BN22" i="7" s="1"/>
  <c r="J22" i="6"/>
  <c r="DJ22" i="6" s="1"/>
  <c r="J22" i="7"/>
  <c r="BF22" i="7" s="1"/>
  <c r="BR22" i="7" s="1"/>
  <c r="F12" i="6"/>
  <c r="DF12" i="6" s="1"/>
  <c r="F12" i="7"/>
  <c r="BB12" i="7" s="1"/>
  <c r="BN12" i="7" s="1"/>
  <c r="J20" i="6"/>
  <c r="DJ20" i="6" s="1"/>
  <c r="J20" i="7"/>
  <c r="BF20" i="7" s="1"/>
  <c r="BR20" i="7" s="1"/>
  <c r="G10" i="6"/>
  <c r="DG10" i="6" s="1"/>
  <c r="G10" i="7"/>
  <c r="BC10" i="7" s="1"/>
  <c r="BO10" i="7" s="1"/>
  <c r="I23" i="6"/>
  <c r="DI23" i="6" s="1"/>
  <c r="I23" i="7"/>
  <c r="BE23" i="7" s="1"/>
  <c r="BQ23" i="7" s="1"/>
  <c r="K18" i="6"/>
  <c r="DK18" i="6" s="1"/>
  <c r="K18" i="7"/>
  <c r="BG18" i="7" s="1"/>
  <c r="BS18" i="7" s="1"/>
  <c r="J23" i="6"/>
  <c r="DJ23" i="6" s="1"/>
  <c r="J23" i="7"/>
  <c r="BF23" i="7" s="1"/>
  <c r="BR23" i="7" s="1"/>
  <c r="F6" i="6"/>
  <c r="DF6" i="6" s="1"/>
  <c r="F6" i="7"/>
  <c r="BB6" i="7" s="1"/>
  <c r="BN6" i="7" s="1"/>
  <c r="C14" i="6"/>
  <c r="DC14" i="6" s="1"/>
  <c r="C14" i="7"/>
  <c r="AY14" i="7" s="1"/>
  <c r="BK14" i="7" s="1"/>
  <c r="E5" i="6"/>
  <c r="DE5" i="6" s="1"/>
  <c r="E5" i="7"/>
  <c r="BA5" i="7" s="1"/>
  <c r="BM5" i="7" s="1"/>
  <c r="F11" i="6"/>
  <c r="DF11" i="6" s="1"/>
  <c r="F11" i="7"/>
  <c r="BB11" i="7" s="1"/>
  <c r="BN11" i="7" s="1"/>
  <c r="J16" i="6"/>
  <c r="DJ16" i="6" s="1"/>
  <c r="J16" i="7"/>
  <c r="BF16" i="7" s="1"/>
  <c r="BR16" i="7" s="1"/>
  <c r="J18" i="6"/>
  <c r="DJ18" i="6" s="1"/>
  <c r="J18" i="7"/>
  <c r="BF18" i="7" s="1"/>
  <c r="BR18" i="7" s="1"/>
  <c r="I11" i="6"/>
  <c r="DI11" i="6" s="1"/>
  <c r="I11" i="7"/>
  <c r="BE11" i="7" s="1"/>
  <c r="BQ11" i="7" s="1"/>
  <c r="K30" i="6"/>
  <c r="DK30" i="6" s="1"/>
  <c r="K30" i="7"/>
  <c r="BG30" i="7" s="1"/>
  <c r="BS30" i="7" s="1"/>
  <c r="I21" i="6"/>
  <c r="DI21" i="6" s="1"/>
  <c r="I21" i="7"/>
  <c r="BE21" i="7" s="1"/>
  <c r="BQ21" i="7" s="1"/>
  <c r="I7" i="6"/>
  <c r="DI7" i="6" s="1"/>
  <c r="I7" i="7"/>
  <c r="BE7" i="7" s="1"/>
  <c r="BQ7" i="7" s="1"/>
  <c r="F5" i="6"/>
  <c r="DF5" i="6" s="1"/>
  <c r="F5" i="7"/>
  <c r="BB5" i="7" s="1"/>
  <c r="BN5" i="7" s="1"/>
  <c r="E9" i="6"/>
  <c r="DE9" i="6" s="1"/>
  <c r="E9" i="7"/>
  <c r="BA9" i="7" s="1"/>
  <c r="BM9" i="7" s="1"/>
  <c r="G21" i="6"/>
  <c r="DG21" i="6" s="1"/>
  <c r="G21" i="7"/>
  <c r="BC21" i="7" s="1"/>
  <c r="BO21" i="7" s="1"/>
  <c r="E3" i="6"/>
  <c r="DE3" i="6" s="1"/>
  <c r="E3" i="7"/>
  <c r="BA3" i="7" s="1"/>
  <c r="BM3" i="7" s="1"/>
  <c r="C13" i="6"/>
  <c r="DC13" i="6" s="1"/>
  <c r="C13" i="7"/>
  <c r="AY13" i="7" s="1"/>
  <c r="BK13" i="7" s="1"/>
  <c r="G29" i="6"/>
  <c r="DG29" i="6" s="1"/>
  <c r="G29" i="7"/>
  <c r="BC29" i="7" s="1"/>
  <c r="BO29" i="7" s="1"/>
  <c r="J17" i="6"/>
  <c r="DJ17" i="6" s="1"/>
  <c r="J17" i="7"/>
  <c r="BF17" i="7" s="1"/>
  <c r="BR17" i="7" s="1"/>
  <c r="G8" i="6"/>
  <c r="DG8" i="6" s="1"/>
  <c r="G8" i="7"/>
  <c r="BC8" i="7" s="1"/>
  <c r="BO8" i="7" s="1"/>
  <c r="E27" i="6"/>
  <c r="DE27" i="6" s="1"/>
  <c r="E27" i="7"/>
  <c r="BA27" i="7" s="1"/>
  <c r="BM27" i="7" s="1"/>
  <c r="I10" i="6"/>
  <c r="DI10" i="6" s="1"/>
  <c r="I10" i="7"/>
  <c r="BE10" i="7" s="1"/>
  <c r="BQ10" i="7" s="1"/>
  <c r="F27" i="6"/>
  <c r="DF27" i="6" s="1"/>
  <c r="F27" i="7"/>
  <c r="BB27" i="7" s="1"/>
  <c r="BN27" i="7" s="1"/>
  <c r="H13" i="6"/>
  <c r="DH13" i="6" s="1"/>
  <c r="H13" i="7"/>
  <c r="BD13" i="7" s="1"/>
  <c r="BP13" i="7" s="1"/>
  <c r="F28" i="6"/>
  <c r="DF28" i="6" s="1"/>
  <c r="F28" i="7"/>
  <c r="BB28" i="7" s="1"/>
  <c r="BN28" i="7" s="1"/>
  <c r="I17" i="6"/>
  <c r="DI17" i="6" s="1"/>
  <c r="I17" i="7"/>
  <c r="BE17" i="7" s="1"/>
  <c r="BQ17" i="7" s="1"/>
  <c r="G7" i="6"/>
  <c r="DG7" i="6" s="1"/>
  <c r="G7" i="7"/>
  <c r="BC7" i="7" s="1"/>
  <c r="BO7" i="7" s="1"/>
  <c r="H14" i="6"/>
  <c r="DH14" i="6" s="1"/>
  <c r="H14" i="7"/>
  <c r="BD14" i="7" s="1"/>
  <c r="BP14" i="7" s="1"/>
  <c r="H19" i="6"/>
  <c r="DH19" i="6" s="1"/>
  <c r="H19" i="7"/>
  <c r="BD19" i="7" s="1"/>
  <c r="BP19" i="7" s="1"/>
  <c r="G16" i="6"/>
  <c r="DG16" i="6" s="1"/>
  <c r="G16" i="7"/>
  <c r="BC16" i="7" s="1"/>
  <c r="BO16" i="7" s="1"/>
  <c r="J15" i="6"/>
  <c r="DJ15" i="6" s="1"/>
  <c r="J15" i="7"/>
  <c r="BF15" i="7" s="1"/>
  <c r="BR15" i="7" s="1"/>
  <c r="E22" i="6"/>
  <c r="DE22" i="6" s="1"/>
  <c r="E22" i="7"/>
  <c r="BA22" i="7" s="1"/>
  <c r="BM22" i="7" s="1"/>
  <c r="H8" i="6"/>
  <c r="DH8" i="6" s="1"/>
  <c r="H8" i="7"/>
  <c r="BD8" i="7" s="1"/>
  <c r="BP8" i="7" s="1"/>
  <c r="H20" i="6"/>
  <c r="DH20" i="6" s="1"/>
  <c r="H20" i="7"/>
  <c r="BD20" i="7" s="1"/>
  <c r="BP20" i="7" s="1"/>
  <c r="I9" i="6"/>
  <c r="DI9" i="6" s="1"/>
  <c r="I9" i="7"/>
  <c r="BE9" i="7" s="1"/>
  <c r="BQ9" i="7" s="1"/>
  <c r="J4" i="6"/>
  <c r="DJ4" i="6" s="1"/>
  <c r="J4" i="7"/>
  <c r="BF4" i="7" s="1"/>
  <c r="BR4" i="7" s="1"/>
  <c r="G6" i="6"/>
  <c r="DG6" i="6" s="1"/>
  <c r="G6" i="7"/>
  <c r="BC6" i="7" s="1"/>
  <c r="BO6" i="7" s="1"/>
  <c r="C7" i="6"/>
  <c r="DC7" i="6" s="1"/>
  <c r="C7" i="7"/>
  <c r="AY7" i="7" s="1"/>
  <c r="BK7" i="7" s="1"/>
  <c r="H10" i="6"/>
  <c r="DH10" i="6" s="1"/>
  <c r="H10" i="7"/>
  <c r="BD10" i="7" s="1"/>
  <c r="BP10" i="7" s="1"/>
  <c r="I15" i="6"/>
  <c r="DI15" i="6" s="1"/>
  <c r="I15" i="7"/>
  <c r="BE15" i="7" s="1"/>
  <c r="BQ15" i="7" s="1"/>
  <c r="K22" i="6"/>
  <c r="DK22" i="6" s="1"/>
  <c r="K22" i="7"/>
  <c r="BG22" i="7" s="1"/>
  <c r="BS22" i="7" s="1"/>
  <c r="J12" i="6"/>
  <c r="DJ12" i="6" s="1"/>
  <c r="J12" i="7"/>
  <c r="BF12" i="7" s="1"/>
  <c r="BR12" i="7" s="1"/>
  <c r="F24" i="6"/>
  <c r="DF24" i="6" s="1"/>
  <c r="F24" i="7"/>
  <c r="BB24" i="7" s="1"/>
  <c r="BN24" i="7" s="1"/>
  <c r="J26" i="6"/>
  <c r="DJ26" i="6" s="1"/>
  <c r="J26" i="7"/>
  <c r="BF26" i="7" s="1"/>
  <c r="BR26" i="7" s="1"/>
  <c r="G14" i="6"/>
  <c r="DG14" i="6" s="1"/>
  <c r="G14" i="7"/>
  <c r="BC14" i="7" s="1"/>
  <c r="BO14" i="7" s="1"/>
  <c r="J6" i="6"/>
  <c r="DJ6" i="6" s="1"/>
  <c r="J6" i="7"/>
  <c r="BF6" i="7" s="1"/>
  <c r="BR6" i="7" s="1"/>
  <c r="F2" i="6"/>
  <c r="DF2" i="6" s="1"/>
  <c r="F2" i="7"/>
  <c r="BB2" i="7" s="1"/>
  <c r="BN2" i="7" s="1"/>
  <c r="G20" i="6"/>
  <c r="DG20" i="6" s="1"/>
  <c r="G20" i="7"/>
  <c r="BC20" i="7" s="1"/>
  <c r="BO20" i="7" s="1"/>
  <c r="J11" i="6"/>
  <c r="DJ11" i="6" s="1"/>
  <c r="J11" i="7"/>
  <c r="BF11" i="7" s="1"/>
  <c r="BR11" i="7" s="1"/>
  <c r="H22" i="6"/>
  <c r="DH22" i="6" s="1"/>
  <c r="H22" i="7"/>
  <c r="BD22" i="7" s="1"/>
  <c r="BP22" i="7" s="1"/>
  <c r="H25" i="6"/>
  <c r="DH25" i="6" s="1"/>
  <c r="H25" i="7"/>
  <c r="BD25" i="7" s="1"/>
  <c r="BP25" i="7" s="1"/>
  <c r="J10" i="6"/>
  <c r="DJ10" i="6" s="1"/>
  <c r="J10" i="7"/>
  <c r="BF10" i="7" s="1"/>
  <c r="BR10" i="7" s="1"/>
  <c r="G13" i="6"/>
  <c r="DG13" i="6" s="1"/>
  <c r="G13" i="7"/>
  <c r="BC13" i="7" s="1"/>
  <c r="BO13" i="7" s="1"/>
  <c r="G15" i="6"/>
  <c r="DG15" i="6" s="1"/>
  <c r="G15" i="7"/>
  <c r="BC15" i="7" s="1"/>
  <c r="BO15" i="7" s="1"/>
  <c r="F19" i="6"/>
  <c r="DF19" i="6" s="1"/>
  <c r="F19" i="7"/>
  <c r="BB19" i="7" s="1"/>
  <c r="BN19" i="7" s="1"/>
  <c r="I25" i="6"/>
  <c r="DI25" i="6" s="1"/>
  <c r="I25" i="7"/>
  <c r="BE25" i="7" s="1"/>
  <c r="BQ25" i="7" s="1"/>
  <c r="E12" i="6"/>
  <c r="DE12" i="6" s="1"/>
  <c r="E12" i="7"/>
  <c r="BA12" i="7" s="1"/>
  <c r="BM12" i="7" s="1"/>
  <c r="C25" i="6"/>
  <c r="DC25" i="6" s="1"/>
  <c r="C25" i="7"/>
  <c r="AY25" i="7" s="1"/>
  <c r="BK25" i="7" s="1"/>
  <c r="K25" i="6"/>
  <c r="DK25" i="6" s="1"/>
  <c r="K25" i="7"/>
  <c r="BG25" i="7" s="1"/>
  <c r="BS25" i="7" s="1"/>
  <c r="G2" i="6"/>
  <c r="DG2" i="6" s="1"/>
  <c r="G2" i="7"/>
  <c r="BC2" i="7" s="1"/>
  <c r="BO2" i="7" s="1"/>
  <c r="J24" i="6"/>
  <c r="DJ24" i="6" s="1"/>
  <c r="J24" i="7"/>
  <c r="BF24" i="7" s="1"/>
  <c r="BR24" i="7" s="1"/>
  <c r="K4" i="6"/>
  <c r="DK4" i="6" s="1"/>
  <c r="K4" i="7"/>
  <c r="BG4" i="7" s="1"/>
  <c r="BS4" i="7" s="1"/>
  <c r="H23" i="6"/>
  <c r="DH23" i="6" s="1"/>
  <c r="H23" i="7"/>
  <c r="BD23" i="7" s="1"/>
  <c r="BP23" i="7" s="1"/>
  <c r="I28" i="6"/>
  <c r="DI28" i="6" s="1"/>
  <c r="I28" i="7"/>
  <c r="BE28" i="7" s="1"/>
  <c r="BQ28" i="7" s="1"/>
  <c r="H12" i="6"/>
  <c r="DH12" i="6" s="1"/>
  <c r="H12" i="7"/>
  <c r="BD12" i="7" s="1"/>
  <c r="BP12" i="7" s="1"/>
  <c r="C16" i="6"/>
  <c r="DC16" i="6" s="1"/>
  <c r="C16" i="7"/>
  <c r="AY16" i="7" s="1"/>
  <c r="BK16" i="7" s="1"/>
  <c r="F17" i="6"/>
  <c r="DF17" i="6" s="1"/>
  <c r="F17" i="7"/>
  <c r="BB17" i="7" s="1"/>
  <c r="BN17" i="7" s="1"/>
  <c r="H30" i="6"/>
  <c r="DH30" i="6" s="1"/>
  <c r="H30" i="7"/>
  <c r="BD30" i="7" s="1"/>
  <c r="BP30" i="7" s="1"/>
  <c r="F23" i="6"/>
  <c r="DF23" i="6" s="1"/>
  <c r="F23" i="7"/>
  <c r="BB23" i="7" s="1"/>
  <c r="BN23" i="7" s="1"/>
  <c r="I6" i="6"/>
  <c r="DI6" i="6" s="1"/>
  <c r="I6" i="7"/>
  <c r="BE6" i="7" s="1"/>
  <c r="BQ6" i="7" s="1"/>
  <c r="G18" i="6"/>
  <c r="DG18" i="6" s="1"/>
  <c r="G18" i="7"/>
  <c r="BC18" i="7" s="1"/>
  <c r="BO18" i="7" s="1"/>
  <c r="F3" i="6"/>
  <c r="DF3" i="6" s="1"/>
  <c r="F3" i="7"/>
  <c r="BB3" i="7" s="1"/>
  <c r="BN3" i="7" s="1"/>
  <c r="E26" i="6"/>
  <c r="DE26" i="6" s="1"/>
  <c r="E26" i="7"/>
  <c r="BA26" i="7" s="1"/>
  <c r="BM26" i="7" s="1"/>
  <c r="C18" i="6"/>
  <c r="DC18" i="6" s="1"/>
  <c r="C18" i="7"/>
  <c r="AY18" i="7" s="1"/>
  <c r="BK18" i="7" s="1"/>
  <c r="C23" i="6"/>
  <c r="DC23" i="6" s="1"/>
  <c r="C23" i="7"/>
  <c r="AY23" i="7" s="1"/>
  <c r="BK23" i="7" s="1"/>
  <c r="C19" i="6"/>
  <c r="DC19" i="6" s="1"/>
  <c r="C19" i="7"/>
  <c r="AY19" i="7" s="1"/>
  <c r="BK19" i="7" s="1"/>
  <c r="G5" i="6"/>
  <c r="DG5" i="6" s="1"/>
  <c r="G5" i="7"/>
  <c r="BC5" i="7" s="1"/>
  <c r="BO5" i="7" s="1"/>
  <c r="K17" i="6"/>
  <c r="DK17" i="6" s="1"/>
  <c r="K17" i="7"/>
  <c r="BG17" i="7" s="1"/>
  <c r="BS17" i="7" s="1"/>
  <c r="F4" i="6"/>
  <c r="DF4" i="6" s="1"/>
  <c r="F4" i="7"/>
  <c r="BB4" i="7" s="1"/>
  <c r="BN4" i="7" s="1"/>
  <c r="H27" i="6"/>
  <c r="DH27" i="6" s="1"/>
  <c r="H27" i="7"/>
  <c r="BD27" i="7" s="1"/>
  <c r="BP27" i="7" s="1"/>
  <c r="C6" i="6"/>
  <c r="DC6" i="6" s="1"/>
  <c r="C6" i="7"/>
  <c r="AY6" i="7" s="1"/>
  <c r="BK6" i="7" s="1"/>
  <c r="H16" i="6"/>
  <c r="DH16" i="6" s="1"/>
  <c r="H16" i="7"/>
  <c r="BD16" i="7" s="1"/>
  <c r="BP16" i="7" s="1"/>
  <c r="J21" i="6"/>
  <c r="DJ21" i="6" s="1"/>
  <c r="J21" i="7"/>
  <c r="BF21" i="7" s="1"/>
  <c r="BR21" i="7" s="1"/>
  <c r="K27" i="6"/>
  <c r="DK27" i="6" s="1"/>
  <c r="K27" i="7"/>
  <c r="BG27" i="7" s="1"/>
  <c r="BS27" i="7" s="1"/>
  <c r="E13" i="6"/>
  <c r="DE13" i="6" s="1"/>
  <c r="E13" i="7"/>
  <c r="BA13" i="7" s="1"/>
  <c r="BM13" i="7" s="1"/>
  <c r="I12" i="6"/>
  <c r="DI12" i="6" s="1"/>
  <c r="I12" i="7"/>
  <c r="BE12" i="7" s="1"/>
  <c r="BQ12" i="7" s="1"/>
  <c r="E20" i="6"/>
  <c r="DE20" i="6" s="1"/>
  <c r="E20" i="7"/>
  <c r="BA20" i="7" s="1"/>
  <c r="BM20" i="7" s="1"/>
  <c r="G12" i="6"/>
  <c r="DG12" i="6" s="1"/>
  <c r="G12" i="7"/>
  <c r="BC12" i="7" s="1"/>
  <c r="BO12" i="7" s="1"/>
  <c r="C27" i="6"/>
  <c r="DC27" i="6" s="1"/>
  <c r="C27" i="7"/>
  <c r="AY27" i="7" s="1"/>
  <c r="BK27" i="7" s="1"/>
  <c r="H18" i="6"/>
  <c r="DH18" i="6" s="1"/>
  <c r="H18" i="7"/>
  <c r="BD18" i="7" s="1"/>
  <c r="BP18" i="7" s="1"/>
  <c r="E8" i="6"/>
  <c r="DE8" i="6" s="1"/>
  <c r="E8" i="7"/>
  <c r="BA8" i="7" s="1"/>
  <c r="BM8" i="7" s="1"/>
  <c r="J7" i="6"/>
  <c r="DJ7" i="6" s="1"/>
  <c r="J7" i="7"/>
  <c r="BF7" i="7" s="1"/>
  <c r="BR7" i="7" s="1"/>
  <c r="I13" i="6"/>
  <c r="DI13" i="6" s="1"/>
  <c r="I13" i="7"/>
  <c r="BE13" i="7" s="1"/>
  <c r="BQ13" i="7" s="1"/>
  <c r="G3" i="6"/>
  <c r="DG3" i="6" s="1"/>
  <c r="G3" i="7"/>
  <c r="BC3" i="7" s="1"/>
  <c r="BO3" i="7" s="1"/>
  <c r="F14" i="6"/>
  <c r="DF14" i="6" s="1"/>
  <c r="F14" i="7"/>
  <c r="BB14" i="7" s="1"/>
  <c r="BN14" i="7" s="1"/>
  <c r="J5" i="6"/>
  <c r="DJ5" i="6" s="1"/>
  <c r="J5" i="7"/>
  <c r="BF5" i="7" s="1"/>
  <c r="BR5" i="7" s="1"/>
  <c r="K9" i="6"/>
  <c r="DK9" i="6" s="1"/>
  <c r="K9" i="7"/>
  <c r="BG9" i="7" s="1"/>
  <c r="BS9" i="7" s="1"/>
  <c r="H21" i="6"/>
  <c r="DH21" i="6" s="1"/>
  <c r="H21" i="7"/>
  <c r="BD21" i="7" s="1"/>
  <c r="BP21" i="7" s="1"/>
  <c r="H29" i="6"/>
  <c r="DH29" i="6" s="1"/>
  <c r="H29" i="7"/>
  <c r="BD29" i="7" s="1"/>
  <c r="BP29" i="7" s="1"/>
  <c r="G9" i="6"/>
  <c r="DG9" i="6" s="1"/>
  <c r="G9" i="7"/>
  <c r="BC9" i="7" s="1"/>
  <c r="BO9" i="7" s="1"/>
  <c r="I22" i="6"/>
  <c r="DI22" i="6" s="1"/>
  <c r="I22" i="7"/>
  <c r="BE22" i="7" s="1"/>
  <c r="BQ22" i="7" s="1"/>
  <c r="C30" i="6"/>
  <c r="DC30" i="6" s="1"/>
  <c r="C30" i="7"/>
  <c r="AY30" i="7" s="1"/>
  <c r="BK30" i="7" s="1"/>
  <c r="G27" i="6"/>
  <c r="DG27" i="6" s="1"/>
  <c r="G27" i="7"/>
  <c r="BC27" i="7" s="1"/>
  <c r="BO27" i="7" s="1"/>
  <c r="E24" i="6"/>
  <c r="DE24" i="6" s="1"/>
  <c r="E24" i="7"/>
  <c r="BA24" i="7" s="1"/>
  <c r="BM24" i="7" s="1"/>
  <c r="K16" i="6"/>
  <c r="DK16" i="6" s="1"/>
  <c r="K16" i="7"/>
  <c r="BG16" i="7" s="1"/>
  <c r="BS16" i="7" s="1"/>
  <c r="G11" i="6"/>
  <c r="DG11" i="6" s="1"/>
  <c r="G11" i="7"/>
  <c r="BC11" i="7" s="1"/>
  <c r="BO11" i="7" s="1"/>
  <c r="J25" i="6"/>
  <c r="DJ25" i="6" s="1"/>
  <c r="J25" i="7"/>
  <c r="BF25" i="7" s="1"/>
  <c r="BR25" i="7" s="1"/>
  <c r="C22" i="6"/>
  <c r="DC22" i="6" s="1"/>
  <c r="C22" i="7"/>
  <c r="AY22" i="7" s="1"/>
  <c r="BK22" i="7" s="1"/>
  <c r="J3" i="6"/>
  <c r="DJ3" i="6" s="1"/>
  <c r="J3" i="7"/>
  <c r="BF3" i="7" s="1"/>
  <c r="BR3" i="7" s="1"/>
  <c r="F26" i="6"/>
  <c r="DF26" i="6" s="1"/>
  <c r="F26" i="7"/>
  <c r="BB26" i="7" s="1"/>
  <c r="BN26" i="7" s="1"/>
  <c r="H7" i="6"/>
  <c r="DH7" i="6" s="1"/>
  <c r="H7" i="7"/>
  <c r="BD7" i="7" s="1"/>
  <c r="BP7" i="7" s="1"/>
  <c r="J30" i="6"/>
  <c r="DJ30" i="6" s="1"/>
  <c r="J30" i="7"/>
  <c r="BF30" i="7" s="1"/>
  <c r="BR30" i="7" s="1"/>
  <c r="E25" i="6"/>
  <c r="DE25" i="6" s="1"/>
  <c r="E25" i="7"/>
  <c r="BA25" i="7" s="1"/>
  <c r="BM25" i="7" s="1"/>
  <c r="G25" i="6"/>
  <c r="DG25" i="6" s="1"/>
  <c r="G25" i="7"/>
  <c r="BC25" i="7" s="1"/>
  <c r="BO25" i="7" s="1"/>
  <c r="E10" i="6"/>
  <c r="DE10" i="6" s="1"/>
  <c r="E10" i="7"/>
  <c r="BA10" i="7" s="1"/>
  <c r="BM10" i="7" s="1"/>
  <c r="K21" i="6"/>
  <c r="DK21" i="6" s="1"/>
  <c r="K21" i="7"/>
  <c r="BG21" i="7" s="1"/>
  <c r="BS21" i="7" s="1"/>
  <c r="K28" i="6"/>
  <c r="DK28" i="6" s="1"/>
  <c r="K28" i="7"/>
  <c r="BG28" i="7" s="1"/>
  <c r="BS28" i="7" s="1"/>
  <c r="I2" i="6"/>
  <c r="DI2" i="6" s="1"/>
  <c r="I2" i="7"/>
  <c r="BE2" i="7" s="1"/>
  <c r="BQ2" i="7" s="1"/>
  <c r="H26" i="6"/>
  <c r="DH26" i="6" s="1"/>
  <c r="H26" i="7"/>
  <c r="BD26" i="7" s="1"/>
  <c r="BP26" i="7" s="1"/>
  <c r="C17" i="6"/>
  <c r="DC17" i="6" s="1"/>
  <c r="C17" i="7"/>
  <c r="AY17" i="7" s="1"/>
  <c r="BK17" i="7" s="1"/>
  <c r="G23" i="6"/>
  <c r="DG23" i="6" s="1"/>
  <c r="G23" i="7"/>
  <c r="BC23" i="7" s="1"/>
  <c r="BO23" i="7" s="1"/>
  <c r="J14" i="6"/>
  <c r="DJ14" i="6" s="1"/>
  <c r="J14" i="7"/>
  <c r="BF14" i="7" s="1"/>
  <c r="BR14" i="7" s="1"/>
  <c r="C20" i="6"/>
  <c r="DC20" i="6" s="1"/>
  <c r="C20" i="7"/>
  <c r="AY20" i="7" s="1"/>
  <c r="BK20" i="7" s="1"/>
  <c r="E23" i="6"/>
  <c r="DE23" i="6" s="1"/>
  <c r="E23" i="7"/>
  <c r="BA23" i="7" s="1"/>
  <c r="BM23" i="7" s="1"/>
  <c r="E28" i="6"/>
  <c r="DE28" i="6" s="1"/>
  <c r="E28" i="7"/>
  <c r="BA28" i="7" s="1"/>
  <c r="BM28" i="7" s="1"/>
  <c r="E6" i="6"/>
  <c r="DE6" i="6" s="1"/>
  <c r="E6" i="7"/>
  <c r="BA6" i="7" s="1"/>
  <c r="BM6" i="7" s="1"/>
  <c r="C4" i="6"/>
  <c r="DC4" i="6" s="1"/>
  <c r="C4" i="7"/>
  <c r="AY4" i="7" s="1"/>
  <c r="BK4" i="7" s="1"/>
  <c r="C24" i="6"/>
  <c r="DC24" i="6" s="1"/>
  <c r="C24" i="7"/>
  <c r="AY24" i="7" s="1"/>
  <c r="BK24" i="7" s="1"/>
  <c r="K10" i="6"/>
  <c r="DK10" i="6" s="1"/>
  <c r="K10" i="7"/>
  <c r="BG10" i="7" s="1"/>
  <c r="BS10" i="7" s="1"/>
  <c r="C26" i="6"/>
  <c r="DC26" i="6" s="1"/>
  <c r="C26" i="7"/>
  <c r="AY26" i="7" s="1"/>
  <c r="BK26" i="7" s="1"/>
  <c r="H5" i="6"/>
  <c r="DH5" i="6" s="1"/>
  <c r="H5" i="7"/>
  <c r="BD5" i="7" s="1"/>
  <c r="BP5" i="7" s="1"/>
  <c r="G26" i="6"/>
  <c r="DG26" i="6" s="1"/>
  <c r="G26" i="7"/>
  <c r="BC26" i="7" s="1"/>
  <c r="BO26" i="7" s="1"/>
  <c r="I30" i="6"/>
  <c r="DI30" i="6" s="1"/>
  <c r="I30" i="7"/>
  <c r="BE30" i="7" s="1"/>
  <c r="BQ30" i="7" s="1"/>
  <c r="F9" i="6"/>
  <c r="DF9" i="6" s="1"/>
  <c r="F9" i="7"/>
  <c r="BB9" i="7" s="1"/>
  <c r="BN9" i="7" s="1"/>
  <c r="J13" i="6"/>
  <c r="DJ13" i="6" s="1"/>
  <c r="J13" i="7"/>
  <c r="BF13" i="7" s="1"/>
  <c r="BR13" i="7" s="1"/>
  <c r="K14" i="6"/>
  <c r="DK14" i="6" s="1"/>
  <c r="K14" i="7"/>
  <c r="BG14" i="7" s="1"/>
  <c r="BS14" i="7" s="1"/>
  <c r="H4" i="6"/>
  <c r="DH4" i="6" s="1"/>
  <c r="H4" i="7"/>
  <c r="BD4" i="7" s="1"/>
  <c r="BP4" i="7" s="1"/>
  <c r="K8" i="6"/>
  <c r="DK8" i="6" s="1"/>
  <c r="K8" i="7"/>
  <c r="BG8" i="7" s="1"/>
  <c r="BS8" i="7" s="1"/>
  <c r="E7" i="6"/>
  <c r="DE7" i="6" s="1"/>
  <c r="E7" i="7"/>
  <c r="BA7" i="7" s="1"/>
  <c r="BM7" i="7" s="1"/>
  <c r="E19" i="6"/>
  <c r="DE19" i="6" s="1"/>
  <c r="E19" i="7"/>
  <c r="BA19" i="7" s="1"/>
  <c r="BM19" i="7" s="1"/>
  <c r="K6" i="6"/>
  <c r="DK6" i="6" s="1"/>
  <c r="K6" i="7"/>
  <c r="BG6" i="7" s="1"/>
  <c r="BS6" i="7" s="1"/>
  <c r="C21" i="6"/>
  <c r="DC21" i="6" s="1"/>
  <c r="C21" i="7"/>
  <c r="AY21" i="7" s="1"/>
  <c r="BK21" i="7" s="1"/>
  <c r="F7" i="6"/>
  <c r="DF7" i="6" s="1"/>
  <c r="F7" i="7"/>
  <c r="BB7" i="7" s="1"/>
  <c r="BN7" i="7" s="1"/>
  <c r="E30" i="6"/>
  <c r="DE30" i="6" s="1"/>
  <c r="E30" i="7"/>
  <c r="BA30" i="7" s="1"/>
  <c r="BM30" i="7" s="1"/>
  <c r="E17" i="6"/>
  <c r="DE17" i="6" s="1"/>
  <c r="E17" i="7"/>
  <c r="BA17" i="7" s="1"/>
  <c r="BM17" i="7" s="1"/>
  <c r="H15" i="6"/>
  <c r="DH15" i="6" s="1"/>
  <c r="H15" i="7"/>
  <c r="BD15" i="7" s="1"/>
  <c r="BP15" i="7" s="1"/>
  <c r="J27" i="6"/>
  <c r="DJ27" i="6" s="1"/>
  <c r="J27" i="7"/>
  <c r="BF27" i="7" s="1"/>
  <c r="BR27" i="7" s="1"/>
  <c r="I27" i="6"/>
  <c r="DI27" i="6" s="1"/>
  <c r="I27" i="7"/>
  <c r="BE27" i="7" s="1"/>
  <c r="BQ27" i="7" s="1"/>
  <c r="I26" i="6"/>
  <c r="DI26" i="6" s="1"/>
  <c r="I26" i="7"/>
  <c r="BE26" i="7" s="1"/>
  <c r="BQ26" i="7" s="1"/>
  <c r="K2" i="6"/>
  <c r="DK2" i="6" s="1"/>
  <c r="K2" i="7"/>
  <c r="BG2" i="7" s="1"/>
  <c r="BS2" i="7" s="1"/>
  <c r="E18" i="6"/>
  <c r="DE18" i="6" s="1"/>
  <c r="E18" i="7"/>
  <c r="BA18" i="7" s="1"/>
  <c r="BM18" i="7" s="1"/>
  <c r="K24" i="6"/>
  <c r="DK24" i="6" s="1"/>
  <c r="K24" i="7"/>
  <c r="BG24" i="7" s="1"/>
  <c r="BS24" i="7" s="1"/>
  <c r="F13" i="6"/>
  <c r="DF13" i="6" s="1"/>
  <c r="F13" i="7"/>
  <c r="BB13" i="7" s="1"/>
  <c r="BN13" i="7" s="1"/>
  <c r="K19" i="6"/>
  <c r="DK19" i="6" s="1"/>
  <c r="K19" i="7"/>
  <c r="BG19" i="7" s="1"/>
  <c r="BS19" i="7" s="1"/>
  <c r="I18" i="6"/>
  <c r="DI18" i="6" s="1"/>
  <c r="I18" i="7"/>
  <c r="BE18" i="7" s="1"/>
  <c r="BQ18" i="7" s="1"/>
  <c r="K13" i="6"/>
  <c r="DK13" i="6" s="1"/>
  <c r="K13" i="7"/>
  <c r="BG13" i="7" s="1"/>
  <c r="BS13" i="7" s="1"/>
  <c r="I29" i="6"/>
  <c r="DI29" i="6" s="1"/>
  <c r="I29" i="7"/>
  <c r="BE29" i="7" s="1"/>
  <c r="BQ29" i="7" s="1"/>
  <c r="C12" i="6"/>
  <c r="DC12" i="6" s="1"/>
  <c r="C12" i="7"/>
  <c r="AY12" i="7" s="1"/>
  <c r="BK12" i="7" s="1"/>
  <c r="F15" i="6"/>
  <c r="DF15" i="6" s="1"/>
  <c r="F15" i="7"/>
  <c r="BB15" i="7" s="1"/>
  <c r="BN15" i="7" s="1"/>
  <c r="D7" i="6"/>
  <c r="DD7" i="6" s="1"/>
  <c r="B15" i="6"/>
  <c r="DB15" i="6" s="1"/>
  <c r="DN15" i="6" s="1"/>
  <c r="D11" i="6"/>
  <c r="DD11" i="6" s="1"/>
  <c r="D29" i="6"/>
  <c r="DD29" i="6" s="1"/>
  <c r="D26" i="6"/>
  <c r="DD26" i="6" s="1"/>
  <c r="D30" i="6"/>
  <c r="DD30" i="6" s="1"/>
  <c r="B13" i="6"/>
  <c r="DB13" i="6" s="1"/>
  <c r="DN13" i="6" s="1"/>
  <c r="D17" i="6"/>
  <c r="DD17" i="6" s="1"/>
  <c r="D3" i="6"/>
  <c r="DD3" i="6" s="1"/>
  <c r="D23" i="6"/>
  <c r="DD23" i="6" s="1"/>
  <c r="B26" i="6"/>
  <c r="DB26" i="6" s="1"/>
  <c r="DN26" i="6" s="1"/>
  <c r="B29" i="6"/>
  <c r="DB29" i="6" s="1"/>
  <c r="DN29" i="6" s="1"/>
  <c r="D6" i="6"/>
  <c r="DD6" i="6" s="1"/>
  <c r="D20" i="6"/>
  <c r="DD20" i="6" s="1"/>
  <c r="D24" i="6"/>
  <c r="DD24" i="6" s="1"/>
  <c r="D16" i="6"/>
  <c r="DD16" i="6" s="1"/>
  <c r="B10" i="6"/>
  <c r="DB10" i="6" s="1"/>
  <c r="DN10" i="6" s="1"/>
  <c r="D25" i="6"/>
  <c r="DD25" i="6" s="1"/>
  <c r="B11" i="6"/>
  <c r="DB11" i="6" s="1"/>
  <c r="DN11" i="6" s="1"/>
  <c r="B17" i="6"/>
  <c r="DB17" i="6" s="1"/>
  <c r="DN17" i="6" s="1"/>
  <c r="D28" i="6"/>
  <c r="DD28" i="6" s="1"/>
  <c r="B18" i="6"/>
  <c r="DB18" i="6" s="1"/>
  <c r="DN18" i="6" s="1"/>
  <c r="D15" i="6"/>
  <c r="DD15" i="6" s="1"/>
  <c r="B4" i="6"/>
  <c r="DB4" i="6" s="1"/>
  <c r="DN4" i="6" s="1"/>
  <c r="D18" i="6"/>
  <c r="DD18" i="6" s="1"/>
  <c r="B9" i="6"/>
  <c r="DB9" i="6" s="1"/>
  <c r="DN9" i="6" s="1"/>
  <c r="B24" i="6"/>
  <c r="DB24" i="6" s="1"/>
  <c r="DN24" i="6" s="1"/>
  <c r="D19" i="6"/>
  <c r="DD19" i="6" s="1"/>
  <c r="B30" i="6"/>
  <c r="B20" i="6"/>
  <c r="DB20" i="6" s="1"/>
  <c r="DN20" i="6" s="1"/>
  <c r="D8" i="6"/>
  <c r="DD8" i="6" s="1"/>
  <c r="B7" i="6"/>
  <c r="DB7" i="6" s="1"/>
  <c r="DN7" i="6" s="1"/>
  <c r="B19" i="6"/>
  <c r="DB19" i="6" s="1"/>
  <c r="DN19" i="6" s="1"/>
  <c r="B6" i="6"/>
  <c r="DB6" i="6" s="1"/>
  <c r="DN6" i="6" s="1"/>
  <c r="D21" i="6"/>
  <c r="DD21" i="6" s="1"/>
  <c r="B28" i="6"/>
  <c r="DB28" i="6" s="1"/>
  <c r="DN28" i="6" s="1"/>
  <c r="D10" i="6"/>
  <c r="DD10" i="6" s="1"/>
  <c r="DP10" i="6" s="1"/>
  <c r="D9" i="6"/>
  <c r="DD9" i="6" s="1"/>
  <c r="DP9" i="6" s="1"/>
  <c r="D4" i="6"/>
  <c r="DD4" i="6" s="1"/>
  <c r="B22" i="6"/>
  <c r="DB22" i="6" s="1"/>
  <c r="DN22" i="6" s="1"/>
  <c r="D27" i="6"/>
  <c r="DD27" i="6" s="1"/>
  <c r="B12" i="6"/>
  <c r="DB12" i="6" s="1"/>
  <c r="DN12" i="6" s="1"/>
  <c r="D14" i="6"/>
  <c r="DD14" i="6" s="1"/>
  <c r="D12" i="6"/>
  <c r="DD12" i="6" s="1"/>
  <c r="B3" i="6"/>
  <c r="DB3" i="6" s="1"/>
  <c r="DN3" i="6" s="1"/>
  <c r="B27" i="6"/>
  <c r="DB27" i="6" s="1"/>
  <c r="DN27" i="6" s="1"/>
  <c r="B14" i="6"/>
  <c r="DB14" i="6" s="1"/>
  <c r="DN14" i="6" s="1"/>
  <c r="B23" i="6"/>
  <c r="DB23" i="6" s="1"/>
  <c r="DN23" i="6" s="1"/>
  <c r="B16" i="6"/>
  <c r="DB16" i="6" s="1"/>
  <c r="DN16" i="6" s="1"/>
  <c r="B8" i="6"/>
  <c r="DB8" i="6" s="1"/>
  <c r="DN8" i="6" s="1"/>
  <c r="B21" i="6"/>
  <c r="DB21" i="6" s="1"/>
  <c r="DN21" i="6" s="1"/>
  <c r="B5" i="6"/>
  <c r="DB5" i="6" s="1"/>
  <c r="DN5" i="6" s="1"/>
  <c r="D13" i="6"/>
  <c r="DD13" i="6" s="1"/>
  <c r="D22" i="6"/>
  <c r="DD22" i="6" s="1"/>
  <c r="D5" i="6"/>
  <c r="DD5" i="6" s="1"/>
  <c r="B25" i="6"/>
  <c r="DB25" i="6" s="1"/>
  <c r="DN25" i="6" s="1"/>
  <c r="D2" i="6"/>
  <c r="DD2" i="6" s="1"/>
  <c r="B2" i="6"/>
  <c r="DB2" i="6" s="1"/>
  <c r="DN2" i="6" s="1"/>
  <c r="AU2" i="6"/>
  <c r="AT2" i="6"/>
  <c r="AS2" i="6"/>
  <c r="AR2" i="6"/>
  <c r="AQ2" i="6"/>
  <c r="AP2" i="6"/>
  <c r="AO2" i="6"/>
  <c r="AN2" i="6"/>
  <c r="AM2" i="6"/>
  <c r="AL2" i="6"/>
  <c r="BZ19" i="7" l="1" a="1"/>
  <c r="BZ19" i="7" s="1"/>
  <c r="BZ12" i="7" a="1"/>
  <c r="BZ12" i="7" s="1"/>
  <c r="BZ15" i="7" a="1"/>
  <c r="BZ15" i="7" s="1"/>
  <c r="BZ17" i="7" a="1"/>
  <c r="BZ17" i="7" s="1"/>
  <c r="BZ14" i="7" a="1"/>
  <c r="BZ14" i="7" s="1"/>
  <c r="BZ28" i="7" a="1"/>
  <c r="BZ28" i="7" s="1"/>
  <c r="BZ5" i="7" a="1"/>
  <c r="BZ5" i="7" s="1"/>
  <c r="BZ27" i="7" a="1"/>
  <c r="BZ27" i="7" s="1"/>
  <c r="BZ16" i="7" a="1"/>
  <c r="BZ16" i="7" s="1"/>
  <c r="BZ30" i="7" a="1"/>
  <c r="BZ30" i="7" s="1"/>
  <c r="BZ22" i="7" a="1"/>
  <c r="BZ22" i="7" s="1"/>
  <c r="BZ4" i="7" a="1"/>
  <c r="BZ4" i="7" s="1"/>
  <c r="BZ24" i="7" a="1"/>
  <c r="BZ24" i="7" s="1"/>
  <c r="BZ26" i="7" a="1"/>
  <c r="BZ26" i="7" s="1"/>
  <c r="BZ2" i="7" a="1"/>
  <c r="BZ2" i="7" s="1"/>
  <c r="BZ3" i="7" a="1"/>
  <c r="BZ3" i="7" s="1"/>
  <c r="BZ7" i="7" a="1"/>
  <c r="BZ7" i="7" s="1"/>
  <c r="BZ29" i="7" a="1"/>
  <c r="BZ29" i="7" s="1"/>
  <c r="BZ20" i="7" a="1"/>
  <c r="BZ20" i="7" s="1"/>
  <c r="BZ8" i="7" a="1"/>
  <c r="BZ8" i="7" s="1"/>
  <c r="BZ21" i="7" a="1"/>
  <c r="BZ21" i="7" s="1"/>
  <c r="BZ11" i="7" a="1"/>
  <c r="BZ11" i="7" s="1"/>
  <c r="BZ10" i="7" a="1"/>
  <c r="BZ10" i="7" s="1"/>
  <c r="BZ9" i="7" a="1"/>
  <c r="BZ9" i="7" s="1"/>
  <c r="BZ13" i="7" a="1"/>
  <c r="BZ13" i="7" s="1"/>
  <c r="BZ25" i="7" a="1"/>
  <c r="BZ25" i="7" s="1"/>
  <c r="BZ6" i="7" a="1"/>
  <c r="BZ6" i="7" s="1"/>
  <c r="BZ18" i="7" a="1"/>
  <c r="BZ18" i="7" s="1"/>
  <c r="BZ23" i="7" a="1"/>
  <c r="BZ23" i="7" s="1"/>
  <c r="AY2" i="7"/>
  <c r="BK2" i="7" s="1"/>
  <c r="DQ10" i="6"/>
  <c r="DB30" i="6"/>
  <c r="DN30" i="6" s="1"/>
  <c r="DW10" i="6"/>
  <c r="DW6" i="6"/>
  <c r="DV3" i="6"/>
  <c r="DW9" i="6"/>
  <c r="DW16" i="6"/>
  <c r="DO6" i="6"/>
  <c r="DP5" i="6"/>
  <c r="DU29" i="6"/>
  <c r="DQ17" i="6"/>
  <c r="DT4" i="6"/>
  <c r="DO27" i="6"/>
  <c r="DU27" i="6"/>
  <c r="DW19" i="6"/>
  <c r="DR7" i="6"/>
  <c r="DQ7" i="6"/>
  <c r="DT5" i="6"/>
  <c r="DO4" i="6"/>
  <c r="DT7" i="6"/>
  <c r="DV25" i="6"/>
  <c r="DT29" i="6"/>
  <c r="DR4" i="6"/>
  <c r="DO23" i="6"/>
  <c r="DR17" i="6"/>
  <c r="DS25" i="6"/>
  <c r="DW17" i="6"/>
  <c r="DW4" i="6"/>
  <c r="DP22" i="6"/>
  <c r="DR13" i="6"/>
  <c r="DU26" i="6"/>
  <c r="DQ28" i="6"/>
  <c r="DS23" i="6"/>
  <c r="DW28" i="6"/>
  <c r="DQ25" i="6"/>
  <c r="DU22" i="6"/>
  <c r="DU13" i="6"/>
  <c r="DQ13" i="6"/>
  <c r="DS5" i="6"/>
  <c r="DQ26" i="6"/>
  <c r="DR23" i="6"/>
  <c r="DT12" i="6"/>
  <c r="DV24" i="6"/>
  <c r="DQ12" i="6"/>
  <c r="DS13" i="6"/>
  <c r="DV11" i="6"/>
  <c r="DW22" i="6"/>
  <c r="DW13" i="6"/>
  <c r="DQ23" i="6"/>
  <c r="DO17" i="6"/>
  <c r="DO22" i="6"/>
  <c r="DV5" i="6"/>
  <c r="DV7" i="6"/>
  <c r="DU28" i="6"/>
  <c r="DT22" i="6"/>
  <c r="DR28" i="6"/>
  <c r="DR5" i="6"/>
  <c r="DQ5" i="6"/>
  <c r="DW7" i="6"/>
  <c r="DQ29" i="6"/>
  <c r="DS4" i="6"/>
  <c r="DO28" i="6"/>
  <c r="DU25" i="6"/>
  <c r="DV4" i="6"/>
  <c r="DQ22" i="6"/>
  <c r="DP25" i="6"/>
  <c r="DP23" i="6"/>
  <c r="DO13" i="6"/>
  <c r="DW24" i="6"/>
  <c r="DQ19" i="6"/>
  <c r="DW14" i="6"/>
  <c r="DS26" i="6"/>
  <c r="DO24" i="6"/>
  <c r="DW21" i="6"/>
  <c r="DQ24" i="6"/>
  <c r="DO19" i="6"/>
  <c r="DR3" i="6"/>
  <c r="DV10" i="6"/>
  <c r="DS3" i="6"/>
  <c r="DT16" i="6"/>
  <c r="DU10" i="6"/>
  <c r="DS14" i="6"/>
  <c r="DT19" i="6"/>
  <c r="DO3" i="6"/>
  <c r="DU19" i="6"/>
  <c r="DQ16" i="6"/>
  <c r="DO10" i="6"/>
  <c r="DV26" i="6"/>
  <c r="DR19" i="6"/>
  <c r="DP4" i="6"/>
  <c r="DO16" i="6"/>
  <c r="DT3" i="6"/>
  <c r="DW3" i="6"/>
  <c r="DR15" i="6"/>
  <c r="DU18" i="6"/>
  <c r="DQ18" i="6"/>
  <c r="DV13" i="6"/>
  <c r="DT26" i="6"/>
  <c r="DR14" i="6"/>
  <c r="DV21" i="6"/>
  <c r="DT23" i="6"/>
  <c r="DR24" i="6"/>
  <c r="DT10" i="6"/>
  <c r="DO12" i="6"/>
  <c r="DT15" i="6"/>
  <c r="DO21" i="6"/>
  <c r="DR9" i="6"/>
  <c r="DO26" i="6"/>
  <c r="DV14" i="6"/>
  <c r="DR26" i="6"/>
  <c r="DS11" i="6"/>
  <c r="DT21" i="6"/>
  <c r="DO25" i="6"/>
  <c r="DO7" i="6"/>
  <c r="DU17" i="6"/>
  <c r="DS29" i="6"/>
  <c r="DS6" i="6"/>
  <c r="DU11" i="6"/>
  <c r="DT11" i="6"/>
  <c r="DW26" i="6"/>
  <c r="DP13" i="6"/>
  <c r="DT13" i="6"/>
  <c r="DP12" i="6"/>
  <c r="DP19" i="6"/>
  <c r="DP16" i="6"/>
  <c r="DP17" i="6"/>
  <c r="DP29" i="6"/>
  <c r="DV27" i="6"/>
  <c r="DO20" i="6"/>
  <c r="DS27" i="6"/>
  <c r="DQ8" i="6"/>
  <c r="DQ20" i="6"/>
  <c r="DS18" i="6"/>
  <c r="DW25" i="6"/>
  <c r="DT25" i="6"/>
  <c r="DR2" i="6"/>
  <c r="DU9" i="6"/>
  <c r="DV15" i="6"/>
  <c r="DS7" i="6"/>
  <c r="DR27" i="6"/>
  <c r="DV17" i="6"/>
  <c r="DS21" i="6"/>
  <c r="DU21" i="6"/>
  <c r="DV16" i="6"/>
  <c r="DR6" i="6"/>
  <c r="DS10" i="6"/>
  <c r="DR22" i="6"/>
  <c r="DS28" i="6"/>
  <c r="DO5" i="6"/>
  <c r="DW5" i="6"/>
  <c r="DT2" i="6"/>
  <c r="DO11" i="6"/>
  <c r="DQ14" i="6"/>
  <c r="DR29" i="6"/>
  <c r="DW11" i="6"/>
  <c r="DO9" i="6"/>
  <c r="DW29" i="6"/>
  <c r="DS19" i="6"/>
  <c r="DR16" i="6"/>
  <c r="DU24" i="6"/>
  <c r="DS24" i="6"/>
  <c r="DQ15" i="6"/>
  <c r="DT9" i="6"/>
  <c r="DP14" i="6"/>
  <c r="DP21" i="6"/>
  <c r="DP8" i="6"/>
  <c r="DP15" i="6"/>
  <c r="DP24" i="6"/>
  <c r="DP11" i="6"/>
  <c r="DW2" i="6"/>
  <c r="DW8" i="6"/>
  <c r="DQ6" i="6"/>
  <c r="DU2" i="6"/>
  <c r="DT18" i="6"/>
  <c r="DU12" i="6"/>
  <c r="DO18" i="6"/>
  <c r="DU6" i="6"/>
  <c r="DS15" i="6"/>
  <c r="DV6" i="6"/>
  <c r="DV12" i="6"/>
  <c r="DT20" i="6"/>
  <c r="DS16" i="6"/>
  <c r="DQ9" i="6"/>
  <c r="DR11" i="6"/>
  <c r="DV23" i="6"/>
  <c r="DV20" i="6"/>
  <c r="DO2" i="6"/>
  <c r="DR18" i="6"/>
  <c r="DS17" i="6"/>
  <c r="DV2" i="6"/>
  <c r="DO29" i="6"/>
  <c r="DO15" i="6"/>
  <c r="DQ11" i="6"/>
  <c r="DT17" i="6"/>
  <c r="DV19" i="6"/>
  <c r="DQ4" i="6"/>
  <c r="DV9" i="6"/>
  <c r="DS22" i="6"/>
  <c r="DU8" i="6"/>
  <c r="DT6" i="6"/>
  <c r="DV8" i="6"/>
  <c r="DU4" i="6"/>
  <c r="DP20" i="6"/>
  <c r="DT8" i="6"/>
  <c r="DQ27" i="6"/>
  <c r="DW18" i="6"/>
  <c r="DR12" i="6"/>
  <c r="DR8" i="6"/>
  <c r="DW12" i="6"/>
  <c r="DW15" i="6"/>
  <c r="DW20" i="6"/>
  <c r="DR21" i="6"/>
  <c r="DP2" i="6"/>
  <c r="DP27" i="6"/>
  <c r="DP18" i="6"/>
  <c r="DP28" i="6"/>
  <c r="DP6" i="6"/>
  <c r="DP3" i="6"/>
  <c r="DP26" i="6"/>
  <c r="DP7" i="6"/>
  <c r="DS9" i="6"/>
  <c r="DS12" i="6"/>
  <c r="DW27" i="6"/>
  <c r="DT27" i="6"/>
  <c r="DS2" i="6"/>
  <c r="DS20" i="6"/>
  <c r="DU15" i="6"/>
  <c r="DT14" i="6"/>
  <c r="DS8" i="6"/>
  <c r="DQ3" i="6"/>
  <c r="DU7" i="6"/>
  <c r="DV18" i="6"/>
  <c r="DO14" i="6"/>
  <c r="DU23" i="6"/>
  <c r="DV22" i="6"/>
  <c r="DQ21" i="6"/>
  <c r="DU14" i="6"/>
  <c r="DR20" i="6"/>
  <c r="DV28" i="6"/>
  <c r="DU3" i="6"/>
  <c r="DR10" i="6"/>
  <c r="DU16" i="6"/>
  <c r="DW23" i="6"/>
  <c r="DR25" i="6"/>
  <c r="DT24" i="6"/>
  <c r="DV29" i="6"/>
  <c r="DU20" i="6"/>
  <c r="DT28" i="6"/>
  <c r="DO8" i="6"/>
  <c r="DQ2" i="6"/>
  <c r="DU5" i="6"/>
  <c r="BB2" i="6"/>
  <c r="BD2" i="6"/>
  <c r="BG2" i="6"/>
  <c r="BE2" i="6"/>
  <c r="AY2" i="6"/>
  <c r="BF2" i="6"/>
  <c r="AX2" i="6"/>
  <c r="AZ2" i="6"/>
  <c r="BC2" i="6"/>
  <c r="BA2" i="6"/>
  <c r="DV30" i="6" l="1"/>
  <c r="DW30" i="6"/>
  <c r="DT30" i="6"/>
  <c r="DO30" i="6"/>
  <c r="DS30" i="6"/>
  <c r="DR30" i="6"/>
  <c r="DQ30" i="6"/>
  <c r="DP30" i="6"/>
  <c r="DU30" i="6"/>
  <c r="BJ2" i="6"/>
  <c r="BL2" i="6"/>
  <c r="BR2" i="6"/>
  <c r="BQ2" i="6"/>
  <c r="BK2" i="6"/>
  <c r="BS2" i="6"/>
  <c r="BM2" i="6"/>
  <c r="BP2" i="6"/>
  <c r="BO2" i="6"/>
  <c r="BN2" i="6"/>
  <c r="AL4" i="6" l="1"/>
  <c r="AX4" i="6" s="1"/>
  <c r="AL3" i="6"/>
  <c r="AX3" i="6" s="1"/>
  <c r="AM3" i="6"/>
  <c r="AY3" i="6" s="1"/>
  <c r="BK3" i="6" l="1"/>
  <c r="BJ3" i="6"/>
  <c r="BJ4" i="6"/>
  <c r="AN4" i="6"/>
  <c r="AZ4" i="6" s="1"/>
  <c r="BL4" i="6" s="1"/>
  <c r="AL5" i="6"/>
  <c r="AX5" i="6" s="1"/>
  <c r="AM4" i="6"/>
  <c r="AY4" i="6" s="1"/>
  <c r="BK4" i="6" s="1"/>
  <c r="AN3" i="6"/>
  <c r="AZ3" i="6" s="1"/>
  <c r="AO3" i="6"/>
  <c r="BA3" i="6" s="1"/>
  <c r="BM3" i="6" s="1"/>
  <c r="BL3" i="6" l="1"/>
  <c r="BJ5" i="6"/>
  <c r="AL6" i="6"/>
  <c r="AX6" i="6" s="1"/>
  <c r="AN6" i="6"/>
  <c r="AZ6" i="6" s="1"/>
  <c r="AN5" i="6"/>
  <c r="AZ5" i="6" s="1"/>
  <c r="BL5" i="6" s="1"/>
  <c r="AM5" i="6"/>
  <c r="AY5" i="6" s="1"/>
  <c r="AO4" i="6"/>
  <c r="BA4" i="6" s="1"/>
  <c r="BM4" i="6" s="1"/>
  <c r="BK5" i="6" l="1"/>
  <c r="BJ6" i="6"/>
  <c r="BL6" i="6"/>
  <c r="AN7" i="6"/>
  <c r="AZ7" i="6" s="1"/>
  <c r="AM6" i="6"/>
  <c r="AY6" i="6" s="1"/>
  <c r="BK6" i="6" s="1"/>
  <c r="AL7" i="6"/>
  <c r="AX7" i="6" s="1"/>
  <c r="AO5" i="6"/>
  <c r="BA5" i="6" s="1"/>
  <c r="BM5" i="6" s="1"/>
  <c r="AP3" i="6"/>
  <c r="BB3" i="6" s="1"/>
  <c r="BN3" i="6" s="1"/>
  <c r="BL7" i="6" l="1"/>
  <c r="BJ7" i="6"/>
  <c r="AM7" i="6"/>
  <c r="AY7" i="6" s="1"/>
  <c r="AO6" i="6"/>
  <c r="BA6" i="6" s="1"/>
  <c r="BM6" i="6" s="1"/>
  <c r="AR3" i="6"/>
  <c r="BD3" i="6" s="1"/>
  <c r="BP3" i="6" s="1"/>
  <c r="AL8" i="6"/>
  <c r="AX8" i="6" s="1"/>
  <c r="AN8" i="6"/>
  <c r="AZ8" i="6" s="1"/>
  <c r="AQ3" i="6"/>
  <c r="BC3" i="6" s="1"/>
  <c r="AP4" i="6"/>
  <c r="BB4" i="6" s="1"/>
  <c r="BN4" i="6" s="1"/>
  <c r="BK7" i="6" l="1"/>
  <c r="BO3" i="6"/>
  <c r="BL8" i="6"/>
  <c r="BJ8" i="6"/>
  <c r="AN9" i="6"/>
  <c r="AZ9" i="6" s="1"/>
  <c r="AP5" i="6"/>
  <c r="BB5" i="6" s="1"/>
  <c r="BN5" i="6" s="1"/>
  <c r="AL9" i="6"/>
  <c r="AX9" i="6" s="1"/>
  <c r="AO7" i="6"/>
  <c r="BA7" i="6" s="1"/>
  <c r="BM7" i="6" s="1"/>
  <c r="AM8" i="6"/>
  <c r="AY8" i="6" s="1"/>
  <c r="BK8" i="6" s="1"/>
  <c r="AQ4" i="6"/>
  <c r="BC4" i="6" s="1"/>
  <c r="AR4" i="6"/>
  <c r="BD4" i="6" s="1"/>
  <c r="BP4" i="6" s="1"/>
  <c r="BO4" i="6" l="1"/>
  <c r="BL9" i="6"/>
  <c r="BJ9" i="6"/>
  <c r="AP6" i="6"/>
  <c r="BB6" i="6" s="1"/>
  <c r="BN6" i="6" s="1"/>
  <c r="AS3" i="6"/>
  <c r="BE3" i="6" s="1"/>
  <c r="BQ3" i="6" s="1"/>
  <c r="AO8" i="6"/>
  <c r="BA8" i="6" s="1"/>
  <c r="BM8" i="6" s="1"/>
  <c r="AQ5" i="6"/>
  <c r="BC5" i="6" s="1"/>
  <c r="AL10" i="6"/>
  <c r="AX10" i="6" s="1"/>
  <c r="AN10" i="6"/>
  <c r="AZ10" i="6" s="1"/>
  <c r="AR5" i="6"/>
  <c r="BD5" i="6" s="1"/>
  <c r="BP5" i="6" s="1"/>
  <c r="AM9" i="6"/>
  <c r="AY9" i="6" s="1"/>
  <c r="BK9" i="6" l="1"/>
  <c r="BO5" i="6"/>
  <c r="BL10" i="6"/>
  <c r="BJ10" i="6"/>
  <c r="AR6" i="6"/>
  <c r="BD6" i="6" s="1"/>
  <c r="BP6" i="6" s="1"/>
  <c r="AQ6" i="6"/>
  <c r="BC6" i="6" s="1"/>
  <c r="AS4" i="6"/>
  <c r="BE4" i="6" s="1"/>
  <c r="BQ4" i="6" s="1"/>
  <c r="AN11" i="6"/>
  <c r="AZ11" i="6" s="1"/>
  <c r="AP7" i="6"/>
  <c r="BB7" i="6" s="1"/>
  <c r="BN7" i="6" s="1"/>
  <c r="AM10" i="6"/>
  <c r="AY10" i="6" s="1"/>
  <c r="BK10" i="6" s="1"/>
  <c r="AT3" i="6"/>
  <c r="AL11" i="6"/>
  <c r="AX11" i="6" s="1"/>
  <c r="AO9" i="6"/>
  <c r="BA9" i="6" s="1"/>
  <c r="BM9" i="6" s="1"/>
  <c r="BF3" i="6" l="1"/>
  <c r="BR3" i="6" s="1"/>
  <c r="BO6" i="6"/>
  <c r="BJ11" i="6"/>
  <c r="BL11" i="6"/>
  <c r="AN12" i="6"/>
  <c r="AZ12" i="6" s="1"/>
  <c r="AO10" i="6"/>
  <c r="BA10" i="6" s="1"/>
  <c r="BM10" i="6" s="1"/>
  <c r="AS5" i="6"/>
  <c r="BE5" i="6" s="1"/>
  <c r="BQ5" i="6" s="1"/>
  <c r="AM11" i="6"/>
  <c r="AY11" i="6" s="1"/>
  <c r="BK11" i="6" s="1"/>
  <c r="AL12" i="6"/>
  <c r="AX12" i="6" s="1"/>
  <c r="AP8" i="6"/>
  <c r="BB8" i="6" s="1"/>
  <c r="BN8" i="6" s="1"/>
  <c r="AU3" i="6"/>
  <c r="BG3" i="6" s="1"/>
  <c r="BS3" i="6" s="1"/>
  <c r="AT4" i="6"/>
  <c r="AR7" i="6"/>
  <c r="BD7" i="6" s="1"/>
  <c r="BP7" i="6" s="1"/>
  <c r="BF4" i="6" l="1"/>
  <c r="BR4" i="6" s="1"/>
  <c r="BJ12" i="6"/>
  <c r="BL12" i="6"/>
  <c r="AS6" i="6"/>
  <c r="BE6" i="6" s="1"/>
  <c r="BQ6" i="6" s="1"/>
  <c r="AT5" i="6"/>
  <c r="AP9" i="6"/>
  <c r="BB9" i="6" s="1"/>
  <c r="BN9" i="6" s="1"/>
  <c r="AM12" i="6"/>
  <c r="AY12" i="6" s="1"/>
  <c r="BK12" i="6" s="1"/>
  <c r="AO11" i="6"/>
  <c r="BA11" i="6" s="1"/>
  <c r="BM11" i="6" s="1"/>
  <c r="AU4" i="6"/>
  <c r="BG4" i="6" s="1"/>
  <c r="BS4" i="6" s="1"/>
  <c r="AR8" i="6"/>
  <c r="BD8" i="6" s="1"/>
  <c r="BP8" i="6" s="1"/>
  <c r="AL13" i="6"/>
  <c r="AX13" i="6" s="1"/>
  <c r="AN13" i="6"/>
  <c r="AZ13" i="6" s="1"/>
  <c r="BF5" i="6" l="1"/>
  <c r="BR5" i="6" s="1"/>
  <c r="BL13" i="6"/>
  <c r="BJ13" i="6"/>
  <c r="AL14" i="6"/>
  <c r="AX14" i="6" s="1"/>
  <c r="AM13" i="6"/>
  <c r="AY13" i="6" s="1"/>
  <c r="BK13" i="6" s="1"/>
  <c r="AT6" i="6"/>
  <c r="AU5" i="6"/>
  <c r="BG5" i="6" s="1"/>
  <c r="BS5" i="6" s="1"/>
  <c r="AN14" i="6"/>
  <c r="AZ14" i="6" s="1"/>
  <c r="AR9" i="6"/>
  <c r="BD9" i="6" s="1"/>
  <c r="BP9" i="6" s="1"/>
  <c r="AS7" i="6"/>
  <c r="BE7" i="6" s="1"/>
  <c r="BQ7" i="6" s="1"/>
  <c r="AO12" i="6"/>
  <c r="BA12" i="6" s="1"/>
  <c r="BM12" i="6" s="1"/>
  <c r="AP10" i="6"/>
  <c r="BB10" i="6" s="1"/>
  <c r="BN10" i="6" s="1"/>
  <c r="BF6" i="6" l="1"/>
  <c r="BR6" i="6" s="1"/>
  <c r="BL14" i="6"/>
  <c r="BJ14" i="6"/>
  <c r="AO13" i="6"/>
  <c r="BA13" i="6" s="1"/>
  <c r="BM13" i="6" s="1"/>
  <c r="AM14" i="6"/>
  <c r="AY14" i="6" s="1"/>
  <c r="BK14" i="6" s="1"/>
  <c r="AN15" i="6"/>
  <c r="AZ15" i="6" s="1"/>
  <c r="AU6" i="6"/>
  <c r="BG6" i="6" s="1"/>
  <c r="BS6" i="6" s="1"/>
  <c r="AS8" i="6"/>
  <c r="BE8" i="6" s="1"/>
  <c r="BQ8" i="6" s="1"/>
  <c r="AP11" i="6"/>
  <c r="BB11" i="6" s="1"/>
  <c r="BN11" i="6" s="1"/>
  <c r="AT7" i="6"/>
  <c r="BF7" i="6" s="1"/>
  <c r="BR7" i="6" s="1"/>
  <c r="AR10" i="6"/>
  <c r="BD10" i="6" s="1"/>
  <c r="BP10" i="6" s="1"/>
  <c r="AL15" i="6"/>
  <c r="AX15" i="6" s="1"/>
  <c r="BL15" i="6" l="1"/>
  <c r="BJ15" i="6"/>
  <c r="AR11" i="6"/>
  <c r="BD11" i="6" s="1"/>
  <c r="BP11" i="6" s="1"/>
  <c r="AP12" i="6"/>
  <c r="BB12" i="6" s="1"/>
  <c r="BN12" i="6" s="1"/>
  <c r="AN16" i="6"/>
  <c r="AZ16" i="6" s="1"/>
  <c r="AL16" i="6"/>
  <c r="AX16" i="6" s="1"/>
  <c r="AT8" i="6"/>
  <c r="BF8" i="6" s="1"/>
  <c r="BR8" i="6" s="1"/>
  <c r="AU7" i="6"/>
  <c r="BG7" i="6" s="1"/>
  <c r="BS7" i="6" s="1"/>
  <c r="AM15" i="6"/>
  <c r="AY15" i="6" s="1"/>
  <c r="BK15" i="6" s="1"/>
  <c r="AS9" i="6"/>
  <c r="BE9" i="6" s="1"/>
  <c r="BQ9" i="6" s="1"/>
  <c r="AO14" i="6"/>
  <c r="BA14" i="6" s="1"/>
  <c r="BM14" i="6" s="1"/>
  <c r="BL16" i="6" l="1"/>
  <c r="BJ16" i="6"/>
  <c r="AO15" i="6"/>
  <c r="BA15" i="6" s="1"/>
  <c r="BM15" i="6" s="1"/>
  <c r="AU8" i="6"/>
  <c r="BG8" i="6" s="1"/>
  <c r="BS8" i="6" s="1"/>
  <c r="AL17" i="6"/>
  <c r="AX17" i="6" s="1"/>
  <c r="AP13" i="6"/>
  <c r="BB13" i="6" s="1"/>
  <c r="BN13" i="6" s="1"/>
  <c r="AS10" i="6"/>
  <c r="BE10" i="6" s="1"/>
  <c r="BQ10" i="6" s="1"/>
  <c r="AN17" i="6"/>
  <c r="AZ17" i="6" s="1"/>
  <c r="AR12" i="6"/>
  <c r="BD12" i="6" s="1"/>
  <c r="BP12" i="6" s="1"/>
  <c r="AM16" i="6"/>
  <c r="AY16" i="6" s="1"/>
  <c r="BK16" i="6" s="1"/>
  <c r="AT9" i="6"/>
  <c r="BF9" i="6" s="1"/>
  <c r="BR9" i="6" s="1"/>
  <c r="BJ17" i="6" l="1"/>
  <c r="BL17" i="6"/>
  <c r="AN18" i="6"/>
  <c r="AZ18" i="6" s="1"/>
  <c r="AT10" i="6"/>
  <c r="BF10" i="6" s="1"/>
  <c r="BR10" i="6" s="1"/>
  <c r="AU9" i="6"/>
  <c r="BG9" i="6" s="1"/>
  <c r="BS9" i="6" s="1"/>
  <c r="AM17" i="6"/>
  <c r="AY17" i="6" s="1"/>
  <c r="BK17" i="6" s="1"/>
  <c r="AP14" i="6"/>
  <c r="BB14" i="6" s="1"/>
  <c r="BN14" i="6" s="1"/>
  <c r="AR13" i="6"/>
  <c r="BD13" i="6" s="1"/>
  <c r="BP13" i="6" s="1"/>
  <c r="AS11" i="6"/>
  <c r="BE11" i="6" s="1"/>
  <c r="BQ11" i="6" s="1"/>
  <c r="AL18" i="6"/>
  <c r="AX18" i="6" s="1"/>
  <c r="AO16" i="6"/>
  <c r="BA16" i="6" s="1"/>
  <c r="BM16" i="6" s="1"/>
  <c r="BL18" i="6" l="1"/>
  <c r="BJ18" i="6"/>
  <c r="AM18" i="6"/>
  <c r="AY18" i="6" s="1"/>
  <c r="BK18" i="6" s="1"/>
  <c r="AL19" i="6"/>
  <c r="AX19" i="6" s="1"/>
  <c r="AP15" i="6"/>
  <c r="BB15" i="6" s="1"/>
  <c r="BN15" i="6" s="1"/>
  <c r="AN19" i="6"/>
  <c r="AZ19" i="6" s="1"/>
  <c r="AS12" i="6"/>
  <c r="BE12" i="6" s="1"/>
  <c r="BQ12" i="6" s="1"/>
  <c r="AR14" i="6"/>
  <c r="BD14" i="6" s="1"/>
  <c r="BP14" i="6" s="1"/>
  <c r="AO17" i="6"/>
  <c r="BA17" i="6" s="1"/>
  <c r="BM17" i="6" s="1"/>
  <c r="AU10" i="6"/>
  <c r="BG10" i="6" s="1"/>
  <c r="BS10" i="6" s="1"/>
  <c r="AT11" i="6"/>
  <c r="BF11" i="6" s="1"/>
  <c r="BR11" i="6" s="1"/>
  <c r="BL19" i="6" l="1"/>
  <c r="BJ19" i="6"/>
  <c r="AN20" i="6"/>
  <c r="AZ20" i="6" s="1"/>
  <c r="AO18" i="6"/>
  <c r="BA18" i="6" s="1"/>
  <c r="BM18" i="6" s="1"/>
  <c r="AR15" i="6"/>
  <c r="BD15" i="6" s="1"/>
  <c r="BP15" i="6" s="1"/>
  <c r="AT12" i="6"/>
  <c r="BF12" i="6" s="1"/>
  <c r="BR12" i="6" s="1"/>
  <c r="AP16" i="6"/>
  <c r="BB16" i="6" s="1"/>
  <c r="BN16" i="6" s="1"/>
  <c r="AM19" i="6"/>
  <c r="AY19" i="6" s="1"/>
  <c r="BK19" i="6" s="1"/>
  <c r="AS13" i="6"/>
  <c r="BE13" i="6" s="1"/>
  <c r="BQ13" i="6" s="1"/>
  <c r="AL20" i="6"/>
  <c r="AX20" i="6" s="1"/>
  <c r="AU11" i="6"/>
  <c r="BG11" i="6" s="1"/>
  <c r="BS11" i="6" s="1"/>
  <c r="BL20" i="6" l="1"/>
  <c r="BJ20" i="6"/>
  <c r="AS14" i="6"/>
  <c r="BE14" i="6" s="1"/>
  <c r="BQ14" i="6" s="1"/>
  <c r="AO19" i="6"/>
  <c r="BA19" i="6" s="1"/>
  <c r="BM19" i="6" s="1"/>
  <c r="AU12" i="6"/>
  <c r="BG12" i="6" s="1"/>
  <c r="BS12" i="6" s="1"/>
  <c r="AP17" i="6"/>
  <c r="BB17" i="6" s="1"/>
  <c r="BN17" i="6" s="1"/>
  <c r="AM20" i="6"/>
  <c r="AY20" i="6" s="1"/>
  <c r="BK20" i="6" s="1"/>
  <c r="AT13" i="6"/>
  <c r="BF13" i="6" s="1"/>
  <c r="BR13" i="6" s="1"/>
  <c r="AR16" i="6"/>
  <c r="BD16" i="6" s="1"/>
  <c r="BP16" i="6" s="1"/>
  <c r="AN21" i="6"/>
  <c r="AZ21" i="6" s="1"/>
  <c r="AL21" i="6"/>
  <c r="AX21" i="6" s="1"/>
  <c r="BJ21" i="6" l="1"/>
  <c r="BL21" i="6"/>
  <c r="AP18" i="6"/>
  <c r="BB18" i="6" s="1"/>
  <c r="BN18" i="6" s="1"/>
  <c r="AR17" i="6"/>
  <c r="BD17" i="6" s="1"/>
  <c r="BP17" i="6" s="1"/>
  <c r="AO20" i="6"/>
  <c r="BA20" i="6" s="1"/>
  <c r="BM20" i="6" s="1"/>
  <c r="AL22" i="6"/>
  <c r="AX22" i="6" s="1"/>
  <c r="AT14" i="6"/>
  <c r="BF14" i="6" s="1"/>
  <c r="BR14" i="6" s="1"/>
  <c r="AU13" i="6"/>
  <c r="BG13" i="6" s="1"/>
  <c r="BS13" i="6" s="1"/>
  <c r="AS15" i="6"/>
  <c r="BE15" i="6" s="1"/>
  <c r="BQ15" i="6" s="1"/>
  <c r="AN22" i="6"/>
  <c r="AZ22" i="6" s="1"/>
  <c r="AM21" i="6"/>
  <c r="AY21" i="6" s="1"/>
  <c r="BK21" i="6" s="1"/>
  <c r="BL22" i="6" l="1"/>
  <c r="BJ22" i="6"/>
  <c r="AO21" i="6"/>
  <c r="BA21" i="6" s="1"/>
  <c r="BM21" i="6" s="1"/>
  <c r="AM22" i="6"/>
  <c r="AY22" i="6" s="1"/>
  <c r="BK22" i="6" s="1"/>
  <c r="AS16" i="6"/>
  <c r="BE16" i="6" s="1"/>
  <c r="BQ16" i="6" s="1"/>
  <c r="AP19" i="6"/>
  <c r="BB19" i="6" s="1"/>
  <c r="BN19" i="6" s="1"/>
  <c r="AT15" i="6"/>
  <c r="BF15" i="6" s="1"/>
  <c r="BR15" i="6" s="1"/>
  <c r="AN23" i="6"/>
  <c r="AZ23" i="6" s="1"/>
  <c r="AU14" i="6"/>
  <c r="BG14" i="6" s="1"/>
  <c r="BS14" i="6" s="1"/>
  <c r="AL23" i="6"/>
  <c r="AX23" i="6" s="1"/>
  <c r="AR18" i="6"/>
  <c r="BD18" i="6" s="1"/>
  <c r="BP18" i="6" s="1"/>
  <c r="BL23" i="6" l="1"/>
  <c r="BJ23" i="6"/>
  <c r="AS17" i="6"/>
  <c r="BE17" i="6" s="1"/>
  <c r="BQ17" i="6" s="1"/>
  <c r="AU15" i="6"/>
  <c r="BG15" i="6" s="1"/>
  <c r="BS15" i="6" s="1"/>
  <c r="AO22" i="6"/>
  <c r="BA22" i="6" s="1"/>
  <c r="BM22" i="6" s="1"/>
  <c r="AM23" i="6"/>
  <c r="AY23" i="6" s="1"/>
  <c r="BK23" i="6" s="1"/>
  <c r="AR19" i="6"/>
  <c r="BD19" i="6" s="1"/>
  <c r="BP19" i="6" s="1"/>
  <c r="AT16" i="6"/>
  <c r="BF16" i="6" s="1"/>
  <c r="BR16" i="6" s="1"/>
  <c r="AN24" i="6"/>
  <c r="AZ24" i="6" s="1"/>
  <c r="AL24" i="6"/>
  <c r="AX24" i="6" s="1"/>
  <c r="AP20" i="6"/>
  <c r="BB20" i="6" s="1"/>
  <c r="BN20" i="6" s="1"/>
  <c r="BL24" i="6" l="1"/>
  <c r="BJ24" i="6"/>
  <c r="AN25" i="6"/>
  <c r="AZ25" i="6" s="1"/>
  <c r="AR20" i="6"/>
  <c r="BD20" i="6" s="1"/>
  <c r="BP20" i="6" s="1"/>
  <c r="AL25" i="6"/>
  <c r="AX25" i="6" s="1"/>
  <c r="AO23" i="6"/>
  <c r="BA23" i="6" s="1"/>
  <c r="BM23" i="6" s="1"/>
  <c r="AS18" i="6"/>
  <c r="BE18" i="6" s="1"/>
  <c r="BQ18" i="6" s="1"/>
  <c r="AT17" i="6"/>
  <c r="BF17" i="6" s="1"/>
  <c r="BR17" i="6" s="1"/>
  <c r="AM24" i="6"/>
  <c r="AY24" i="6" s="1"/>
  <c r="BK24" i="6" s="1"/>
  <c r="AU16" i="6"/>
  <c r="BG16" i="6" s="1"/>
  <c r="BS16" i="6" s="1"/>
  <c r="AP21" i="6"/>
  <c r="BB21" i="6" s="1"/>
  <c r="BN21" i="6" s="1"/>
  <c r="BL25" i="6" l="1"/>
  <c r="BJ25" i="6"/>
  <c r="AU17" i="6"/>
  <c r="BG17" i="6" s="1"/>
  <c r="BS17" i="6" s="1"/>
  <c r="AN26" i="6"/>
  <c r="AZ26" i="6" s="1"/>
  <c r="AP22" i="6"/>
  <c r="BB22" i="6" s="1"/>
  <c r="BN22" i="6" s="1"/>
  <c r="AM25" i="6"/>
  <c r="AY25" i="6" s="1"/>
  <c r="BK25" i="6" s="1"/>
  <c r="AS19" i="6"/>
  <c r="BE19" i="6" s="1"/>
  <c r="BQ19" i="6" s="1"/>
  <c r="AO24" i="6"/>
  <c r="BA24" i="6" s="1"/>
  <c r="BM24" i="6" s="1"/>
  <c r="AR21" i="6"/>
  <c r="BD21" i="6" s="1"/>
  <c r="BP21" i="6" s="1"/>
  <c r="AT18" i="6"/>
  <c r="BF18" i="6" s="1"/>
  <c r="BR18" i="6" s="1"/>
  <c r="AL26" i="6"/>
  <c r="AX26" i="6" s="1"/>
  <c r="BL26" i="6" l="1"/>
  <c r="BJ26" i="6"/>
  <c r="AP23" i="6"/>
  <c r="BB23" i="6" s="1"/>
  <c r="BN23" i="6" s="1"/>
  <c r="AT19" i="6"/>
  <c r="BF19" i="6" s="1"/>
  <c r="BR19" i="6" s="1"/>
  <c r="AO25" i="6"/>
  <c r="BA25" i="6" s="1"/>
  <c r="BM25" i="6" s="1"/>
  <c r="AM26" i="6"/>
  <c r="AY26" i="6" s="1"/>
  <c r="BK26" i="6" s="1"/>
  <c r="AS20" i="6"/>
  <c r="BE20" i="6" s="1"/>
  <c r="BQ20" i="6" s="1"/>
  <c r="AN27" i="6"/>
  <c r="AZ27" i="6" s="1"/>
  <c r="AL27" i="6"/>
  <c r="AX27" i="6" s="1"/>
  <c r="AU18" i="6"/>
  <c r="BG18" i="6" s="1"/>
  <c r="BS18" i="6" s="1"/>
  <c r="AR22" i="6"/>
  <c r="BD22" i="6" s="1"/>
  <c r="BP22" i="6" s="1"/>
  <c r="BL27" i="6" l="1"/>
  <c r="BJ27" i="6"/>
  <c r="AU19" i="6"/>
  <c r="BG19" i="6" s="1"/>
  <c r="BS19" i="6" s="1"/>
  <c r="AM27" i="6"/>
  <c r="AY27" i="6" s="1"/>
  <c r="BK27" i="6" s="1"/>
  <c r="AT20" i="6"/>
  <c r="BF20" i="6" s="1"/>
  <c r="BR20" i="6" s="1"/>
  <c r="AL28" i="6"/>
  <c r="AX28" i="6" s="1"/>
  <c r="AS21" i="6"/>
  <c r="BE21" i="6" s="1"/>
  <c r="BQ21" i="6" s="1"/>
  <c r="AN28" i="6"/>
  <c r="AZ28" i="6" s="1"/>
  <c r="AR23" i="6"/>
  <c r="BD23" i="6" s="1"/>
  <c r="BP23" i="6" s="1"/>
  <c r="AO26" i="6"/>
  <c r="BA26" i="6" s="1"/>
  <c r="BM26" i="6" s="1"/>
  <c r="AP24" i="6"/>
  <c r="BB24" i="6" s="1"/>
  <c r="BN24" i="6" s="1"/>
  <c r="BL28" i="6" l="1"/>
  <c r="BJ28" i="6"/>
  <c r="AR24" i="6"/>
  <c r="BD24" i="6" s="1"/>
  <c r="BP24" i="6" s="1"/>
  <c r="AS22" i="6"/>
  <c r="BE22" i="6" s="1"/>
  <c r="BQ22" i="6" s="1"/>
  <c r="AT21" i="6"/>
  <c r="BF21" i="6" s="1"/>
  <c r="BR21" i="6" s="1"/>
  <c r="AP25" i="6"/>
  <c r="BB25" i="6" s="1"/>
  <c r="BN25" i="6" s="1"/>
  <c r="AN29" i="6"/>
  <c r="AZ29" i="6" s="1"/>
  <c r="AL29" i="6"/>
  <c r="AX29" i="6" s="1"/>
  <c r="AM28" i="6"/>
  <c r="AY28" i="6" s="1"/>
  <c r="BK28" i="6" s="1"/>
  <c r="AU20" i="6"/>
  <c r="BG20" i="6" s="1"/>
  <c r="BS20" i="6" s="1"/>
  <c r="AO27" i="6"/>
  <c r="BA27" i="6" s="1"/>
  <c r="BM27" i="6" s="1"/>
  <c r="BJ29" i="6" l="1"/>
  <c r="BL29" i="6"/>
  <c r="AT22" i="6"/>
  <c r="BF22" i="6" s="1"/>
  <c r="BR22" i="6" s="1"/>
  <c r="AR25" i="6"/>
  <c r="BD25" i="6" s="1"/>
  <c r="BP25" i="6" s="1"/>
  <c r="AU21" i="6"/>
  <c r="BG21" i="6" s="1"/>
  <c r="BS21" i="6" s="1"/>
  <c r="AL30" i="6"/>
  <c r="AX30" i="6" s="1"/>
  <c r="AP26" i="6"/>
  <c r="BB26" i="6" s="1"/>
  <c r="BN26" i="6" s="1"/>
  <c r="AO28" i="6"/>
  <c r="BA28" i="6" s="1"/>
  <c r="BM28" i="6" s="1"/>
  <c r="AN30" i="6"/>
  <c r="AZ30" i="6" s="1"/>
  <c r="AS23" i="6"/>
  <c r="BE23" i="6" s="1"/>
  <c r="BQ23" i="6" s="1"/>
  <c r="AM29" i="6"/>
  <c r="AY29" i="6" s="1"/>
  <c r="BK29" i="6" s="1"/>
  <c r="BL30" i="6" l="1"/>
  <c r="BJ30" i="6"/>
  <c r="AP27" i="6"/>
  <c r="BB27" i="6" s="1"/>
  <c r="BN27" i="6" s="1"/>
  <c r="AM30" i="6"/>
  <c r="AY30" i="6" s="1"/>
  <c r="BK30" i="6" s="1"/>
  <c r="AS24" i="6"/>
  <c r="BE24" i="6" s="1"/>
  <c r="BQ24" i="6" s="1"/>
  <c r="AR26" i="6"/>
  <c r="BD26" i="6" s="1"/>
  <c r="BP26" i="6" s="1"/>
  <c r="AO29" i="6"/>
  <c r="BA29" i="6" s="1"/>
  <c r="BM29" i="6" s="1"/>
  <c r="AU22" i="6"/>
  <c r="BG22" i="6" s="1"/>
  <c r="BS22" i="6" s="1"/>
  <c r="AT23" i="6"/>
  <c r="BF23" i="6" s="1"/>
  <c r="BR23" i="6" s="1"/>
  <c r="AU23" i="6" l="1"/>
  <c r="BG23" i="6" s="1"/>
  <c r="BS23" i="6" s="1"/>
  <c r="AS25" i="6"/>
  <c r="BE25" i="6" s="1"/>
  <c r="BQ25" i="6" s="1"/>
  <c r="AP28" i="6"/>
  <c r="BB28" i="6" s="1"/>
  <c r="BN28" i="6" s="1"/>
  <c r="AR27" i="6"/>
  <c r="BD27" i="6" s="1"/>
  <c r="BP27" i="6" s="1"/>
  <c r="AO30" i="6"/>
  <c r="BA30" i="6" s="1"/>
  <c r="BM30" i="6" s="1"/>
  <c r="AT24" i="6"/>
  <c r="BF24" i="6" s="1"/>
  <c r="BR24" i="6" l="1"/>
  <c r="AT25" i="6"/>
  <c r="BF25" i="6" s="1"/>
  <c r="BR25" i="6" s="1"/>
  <c r="AP29" i="6"/>
  <c r="BB29" i="6" s="1"/>
  <c r="BN29" i="6" s="1"/>
  <c r="AU24" i="6"/>
  <c r="BG24" i="6" s="1"/>
  <c r="BS24" i="6" s="1"/>
  <c r="AR28" i="6"/>
  <c r="BD28" i="6" s="1"/>
  <c r="AS26" i="6"/>
  <c r="BE26" i="6" s="1"/>
  <c r="BQ26" i="6" s="1"/>
  <c r="BP28" i="6" l="1"/>
  <c r="AU25" i="6"/>
  <c r="BG25" i="6" s="1"/>
  <c r="BS25" i="6" s="1"/>
  <c r="AS27" i="6"/>
  <c r="BE27" i="6" s="1"/>
  <c r="BQ27" i="6" s="1"/>
  <c r="AP30" i="6"/>
  <c r="BB30" i="6" s="1"/>
  <c r="BN30" i="6" s="1"/>
  <c r="AR29" i="6"/>
  <c r="BD29" i="6" s="1"/>
  <c r="BP29" i="6" s="1"/>
  <c r="AT26" i="6"/>
  <c r="BF26" i="6" s="1"/>
  <c r="BR26" i="6" l="1"/>
  <c r="AU26" i="6"/>
  <c r="BG26" i="6" s="1"/>
  <c r="BS26" i="6" s="1"/>
  <c r="AS28" i="6"/>
  <c r="BE28" i="6" s="1"/>
  <c r="BQ28" i="6" s="1"/>
  <c r="AR30" i="6"/>
  <c r="BD30" i="6" s="1"/>
  <c r="AT27" i="6"/>
  <c r="BF27" i="6" s="1"/>
  <c r="BR27" i="6" s="1"/>
  <c r="BP30" i="6" l="1"/>
  <c r="AS29" i="6"/>
  <c r="BE29" i="6" s="1"/>
  <c r="BQ29" i="6" s="1"/>
  <c r="AU27" i="6"/>
  <c r="BG27" i="6" s="1"/>
  <c r="BS27" i="6" s="1"/>
  <c r="AT28" i="6"/>
  <c r="BF28" i="6" s="1"/>
  <c r="BR28" i="6" l="1"/>
  <c r="AT29" i="6"/>
  <c r="BF29" i="6" s="1"/>
  <c r="BR29" i="6" s="1"/>
  <c r="AS30" i="6"/>
  <c r="BE30" i="6" s="1"/>
  <c r="BQ30" i="6" s="1"/>
  <c r="AU28" i="6"/>
  <c r="BG28" i="6" s="1"/>
  <c r="BS28" i="6" s="1"/>
  <c r="AT30" i="6" l="1"/>
  <c r="BF30" i="6" s="1"/>
  <c r="AU29" i="6"/>
  <c r="BG29" i="6" s="1"/>
  <c r="BS29" i="6" s="1"/>
  <c r="BR30" i="6" l="1"/>
  <c r="BZ2" i="6" a="1"/>
  <c r="AU30" i="6"/>
  <c r="BG30" i="6" s="1"/>
  <c r="BS30" i="6" s="1"/>
  <c r="BZ4" i="6" l="1"/>
  <c r="BZ5" i="6"/>
  <c r="BZ3" i="6"/>
  <c r="BZ2" i="6"/>
  <c r="BZ12" i="6"/>
  <c r="BZ13" i="6"/>
  <c r="BZ27" i="6"/>
  <c r="BZ10" i="6"/>
  <c r="BZ22" i="6"/>
  <c r="BZ20" i="6"/>
  <c r="BZ21" i="6"/>
  <c r="BZ8" i="6"/>
  <c r="BZ18" i="6"/>
  <c r="BZ28" i="6"/>
  <c r="BZ29" i="6"/>
  <c r="BZ16" i="6"/>
  <c r="BZ26" i="6"/>
  <c r="BZ30" i="6"/>
  <c r="BZ9" i="6"/>
  <c r="BZ11" i="6"/>
  <c r="BZ23" i="6"/>
  <c r="BZ25" i="6"/>
  <c r="BZ14" i="6"/>
  <c r="BZ6" i="6"/>
  <c r="BZ24" i="6"/>
  <c r="BZ19" i="6"/>
  <c r="BZ15" i="6"/>
  <c r="BZ7" i="6"/>
  <c r="BZ17" i="6"/>
  <c r="AQ7" i="6" l="1"/>
  <c r="BC7" i="6" s="1"/>
  <c r="BO7" i="6" l="1"/>
  <c r="AQ8" i="6"/>
  <c r="BC8" i="6" s="1"/>
  <c r="BO8" i="6" l="1"/>
  <c r="AQ9" i="6"/>
  <c r="BC9" i="6" s="1"/>
  <c r="BO9" i="6" l="1"/>
  <c r="AQ10" i="6"/>
  <c r="BC10" i="6" s="1"/>
  <c r="BO10" i="6" l="1"/>
  <c r="AQ11" i="6"/>
  <c r="BC11" i="6" s="1"/>
  <c r="BO11" i="6" l="1"/>
  <c r="AQ12" i="6"/>
  <c r="BC12" i="6" s="1"/>
  <c r="BO12" i="6" l="1"/>
  <c r="AQ13" i="6"/>
  <c r="BC13" i="6" s="1"/>
  <c r="BO13" i="6" l="1"/>
  <c r="AQ14" i="6"/>
  <c r="BC14" i="6" s="1"/>
  <c r="BO14" i="6" l="1"/>
  <c r="AQ15" i="6"/>
  <c r="BC15" i="6" s="1"/>
  <c r="BO15" i="6" l="1"/>
  <c r="AQ16" i="6"/>
  <c r="BC16" i="6" s="1"/>
  <c r="BO16" i="6" s="1"/>
  <c r="AQ17" i="6" l="1"/>
  <c r="BC17" i="6" s="1"/>
  <c r="BO17" i="6" s="1"/>
  <c r="AQ18" i="6" l="1"/>
  <c r="BC18" i="6" s="1"/>
  <c r="BO18" i="6" s="1"/>
  <c r="AQ19" i="6" l="1"/>
  <c r="BC19" i="6" s="1"/>
  <c r="BO19" i="6" s="1"/>
  <c r="AQ20" i="6" l="1"/>
  <c r="BC20" i="6" s="1"/>
  <c r="BO20" i="6" s="1"/>
  <c r="AQ21" i="6" l="1"/>
  <c r="BC21" i="6" s="1"/>
  <c r="BO21" i="6" s="1"/>
  <c r="AQ22" i="6" l="1"/>
  <c r="BC22" i="6" s="1"/>
  <c r="BO22" i="6" s="1"/>
  <c r="AQ23" i="6" l="1"/>
  <c r="BC23" i="6" s="1"/>
  <c r="BO23" i="6" s="1"/>
  <c r="AQ24" i="6" l="1"/>
  <c r="BC24" i="6" s="1"/>
  <c r="BO24" i="6" s="1"/>
  <c r="AQ25" i="6" l="1"/>
  <c r="BC25" i="6" s="1"/>
  <c r="BO25" i="6" s="1"/>
  <c r="AQ26" i="6" l="1"/>
  <c r="BC26" i="6" s="1"/>
  <c r="BO26" i="6" s="1"/>
  <c r="AQ27" i="6" l="1"/>
  <c r="BC27" i="6" s="1"/>
  <c r="BO27" i="6" s="1"/>
  <c r="AQ28" i="6" l="1"/>
  <c r="BC28" i="6" s="1"/>
  <c r="BO28" i="6" s="1"/>
  <c r="AQ29" i="6" l="1"/>
  <c r="BC29" i="6" s="1"/>
  <c r="BO29" i="6" s="1"/>
  <c r="AQ30" i="6" l="1"/>
  <c r="BC30" i="6" s="1"/>
  <c r="BO30" i="6" s="1"/>
  <c r="L35" i="5" l="1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34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2" i="5"/>
  <c r="K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AY34" i="5" l="1"/>
  <c r="AZ34" i="5"/>
  <c r="BA34" i="5"/>
  <c r="BB34" i="5"/>
  <c r="BC34" i="5"/>
  <c r="BD34" i="5"/>
  <c r="BE34" i="5"/>
  <c r="BF34" i="5"/>
  <c r="BG34" i="5"/>
  <c r="BH34" i="5"/>
  <c r="AY35" i="5"/>
  <c r="AZ35" i="5"/>
  <c r="BA35" i="5"/>
  <c r="BB35" i="5"/>
  <c r="BC35" i="5"/>
  <c r="BD35" i="5"/>
  <c r="BE35" i="5"/>
  <c r="BF35" i="5"/>
  <c r="BG35" i="5"/>
  <c r="BH35" i="5"/>
  <c r="AY36" i="5"/>
  <c r="AZ36" i="5"/>
  <c r="BA36" i="5"/>
  <c r="BB36" i="5"/>
  <c r="BC36" i="5"/>
  <c r="BD36" i="5"/>
  <c r="BE36" i="5"/>
  <c r="BF36" i="5"/>
  <c r="BG36" i="5"/>
  <c r="BH36" i="5"/>
  <c r="AY37" i="5"/>
  <c r="AZ37" i="5"/>
  <c r="BA37" i="5"/>
  <c r="BB37" i="5"/>
  <c r="BC37" i="5"/>
  <c r="BD37" i="5"/>
  <c r="BE37" i="5"/>
  <c r="BF37" i="5"/>
  <c r="BG37" i="5"/>
  <c r="BH37" i="5"/>
  <c r="AY38" i="5"/>
  <c r="AZ38" i="5"/>
  <c r="BA38" i="5"/>
  <c r="BB38" i="5"/>
  <c r="BC38" i="5"/>
  <c r="BD38" i="5"/>
  <c r="BE38" i="5"/>
  <c r="BF38" i="5"/>
  <c r="BG38" i="5"/>
  <c r="BH38" i="5"/>
  <c r="AY39" i="5"/>
  <c r="AZ39" i="5"/>
  <c r="BA39" i="5"/>
  <c r="BB39" i="5"/>
  <c r="BC39" i="5"/>
  <c r="BD39" i="5"/>
  <c r="BE39" i="5"/>
  <c r="BF39" i="5"/>
  <c r="BG39" i="5"/>
  <c r="BH39" i="5"/>
  <c r="AY40" i="5"/>
  <c r="AZ40" i="5"/>
  <c r="BA40" i="5"/>
  <c r="BB40" i="5"/>
  <c r="BC40" i="5"/>
  <c r="BD40" i="5"/>
  <c r="BE40" i="5"/>
  <c r="BF40" i="5"/>
  <c r="BG40" i="5"/>
  <c r="BH40" i="5"/>
  <c r="AY41" i="5"/>
  <c r="AZ41" i="5"/>
  <c r="BA41" i="5"/>
  <c r="BB41" i="5"/>
  <c r="BC41" i="5"/>
  <c r="BD41" i="5"/>
  <c r="BE41" i="5"/>
  <c r="BF41" i="5"/>
  <c r="BG41" i="5"/>
  <c r="BH41" i="5"/>
  <c r="AY42" i="5"/>
  <c r="AZ42" i="5"/>
  <c r="BA42" i="5"/>
  <c r="BB42" i="5"/>
  <c r="BC42" i="5"/>
  <c r="BD42" i="5"/>
  <c r="BE42" i="5"/>
  <c r="BF42" i="5"/>
  <c r="BG42" i="5"/>
  <c r="BH42" i="5"/>
  <c r="AY43" i="5"/>
  <c r="AZ43" i="5"/>
  <c r="BA43" i="5"/>
  <c r="BB43" i="5"/>
  <c r="BC43" i="5"/>
  <c r="BD43" i="5"/>
  <c r="BE43" i="5"/>
  <c r="BF43" i="5"/>
  <c r="BG43" i="5"/>
  <c r="BH43" i="5"/>
  <c r="AY44" i="5"/>
  <c r="AZ44" i="5"/>
  <c r="BA44" i="5"/>
  <c r="BB44" i="5"/>
  <c r="BC44" i="5"/>
  <c r="BD44" i="5"/>
  <c r="BE44" i="5"/>
  <c r="BF44" i="5"/>
  <c r="BG44" i="5"/>
  <c r="BH44" i="5"/>
  <c r="AY45" i="5"/>
  <c r="AZ45" i="5"/>
  <c r="BA45" i="5"/>
  <c r="BB45" i="5"/>
  <c r="BC45" i="5"/>
  <c r="BD45" i="5"/>
  <c r="BE45" i="5"/>
  <c r="BF45" i="5"/>
  <c r="BG45" i="5"/>
  <c r="BH45" i="5"/>
  <c r="AY46" i="5"/>
  <c r="AZ46" i="5"/>
  <c r="BA46" i="5"/>
  <c r="BB46" i="5"/>
  <c r="BC46" i="5"/>
  <c r="BD46" i="5"/>
  <c r="BE46" i="5"/>
  <c r="BF46" i="5"/>
  <c r="BG46" i="5"/>
  <c r="BH46" i="5"/>
  <c r="AY47" i="5"/>
  <c r="AZ47" i="5"/>
  <c r="BA47" i="5"/>
  <c r="BB47" i="5"/>
  <c r="BC47" i="5"/>
  <c r="BD47" i="5"/>
  <c r="BE47" i="5"/>
  <c r="BF47" i="5"/>
  <c r="BG47" i="5"/>
  <c r="BH47" i="5"/>
  <c r="AY48" i="5"/>
  <c r="AZ48" i="5"/>
  <c r="BA48" i="5"/>
  <c r="BB48" i="5"/>
  <c r="BC48" i="5"/>
  <c r="BD48" i="5"/>
  <c r="BE48" i="5"/>
  <c r="BF48" i="5"/>
  <c r="BG48" i="5"/>
  <c r="BH48" i="5"/>
  <c r="AY49" i="5"/>
  <c r="AZ49" i="5"/>
  <c r="BA49" i="5"/>
  <c r="BB49" i="5"/>
  <c r="BC49" i="5"/>
  <c r="BD49" i="5"/>
  <c r="BE49" i="5"/>
  <c r="BF49" i="5"/>
  <c r="BG49" i="5"/>
  <c r="BH49" i="5"/>
  <c r="AY50" i="5"/>
  <c r="AZ50" i="5"/>
  <c r="BA50" i="5"/>
  <c r="BB50" i="5"/>
  <c r="BC50" i="5"/>
  <c r="BD50" i="5"/>
  <c r="BE50" i="5"/>
  <c r="BF50" i="5"/>
  <c r="BG50" i="5"/>
  <c r="BH50" i="5"/>
  <c r="AY51" i="5"/>
  <c r="AZ51" i="5"/>
  <c r="BA51" i="5"/>
  <c r="BB51" i="5"/>
  <c r="BC51" i="5"/>
  <c r="BD51" i="5"/>
  <c r="BE51" i="5"/>
  <c r="BF51" i="5"/>
  <c r="BG51" i="5"/>
  <c r="BH51" i="5"/>
  <c r="AY52" i="5"/>
  <c r="AZ52" i="5"/>
  <c r="BA52" i="5"/>
  <c r="BB52" i="5"/>
  <c r="BC52" i="5"/>
  <c r="BD52" i="5"/>
  <c r="BE52" i="5"/>
  <c r="BF52" i="5"/>
  <c r="BG52" i="5"/>
  <c r="BH52" i="5"/>
  <c r="AY53" i="5"/>
  <c r="AZ53" i="5"/>
  <c r="BA53" i="5"/>
  <c r="BB53" i="5"/>
  <c r="BC53" i="5"/>
  <c r="BD53" i="5"/>
  <c r="BE53" i="5"/>
  <c r="BF53" i="5"/>
  <c r="BG53" i="5"/>
  <c r="BH53" i="5"/>
  <c r="AY54" i="5"/>
  <c r="AZ54" i="5"/>
  <c r="BA54" i="5"/>
  <c r="BB54" i="5"/>
  <c r="BC54" i="5"/>
  <c r="BD54" i="5"/>
  <c r="BE54" i="5"/>
  <c r="BF54" i="5"/>
  <c r="BG54" i="5"/>
  <c r="BH54" i="5"/>
  <c r="AY55" i="5"/>
  <c r="AZ55" i="5"/>
  <c r="BA55" i="5"/>
  <c r="BB55" i="5"/>
  <c r="BC55" i="5"/>
  <c r="BD55" i="5"/>
  <c r="BE55" i="5"/>
  <c r="BF55" i="5"/>
  <c r="BG55" i="5"/>
  <c r="BH55" i="5"/>
  <c r="AY56" i="5"/>
  <c r="AZ56" i="5"/>
  <c r="BA56" i="5"/>
  <c r="BB56" i="5"/>
  <c r="BC56" i="5"/>
  <c r="BD56" i="5"/>
  <c r="BE56" i="5"/>
  <c r="BF56" i="5"/>
  <c r="BG56" i="5"/>
  <c r="BH56" i="5"/>
  <c r="AY57" i="5"/>
  <c r="AZ57" i="5"/>
  <c r="BA57" i="5"/>
  <c r="BB57" i="5"/>
  <c r="BC57" i="5"/>
  <c r="BD57" i="5"/>
  <c r="BE57" i="5"/>
  <c r="BF57" i="5"/>
  <c r="BG57" i="5"/>
  <c r="BH57" i="5"/>
  <c r="AY58" i="5"/>
  <c r="AZ58" i="5"/>
  <c r="BA58" i="5"/>
  <c r="BB58" i="5"/>
  <c r="BC58" i="5"/>
  <c r="BD58" i="5"/>
  <c r="BE58" i="5"/>
  <c r="BF58" i="5"/>
  <c r="BG58" i="5"/>
  <c r="BH58" i="5"/>
  <c r="AY59" i="5"/>
  <c r="AZ59" i="5"/>
  <c r="BA59" i="5"/>
  <c r="BB59" i="5"/>
  <c r="BC59" i="5"/>
  <c r="BD59" i="5"/>
  <c r="BE59" i="5"/>
  <c r="BF59" i="5"/>
  <c r="BG59" i="5"/>
  <c r="BH59" i="5"/>
  <c r="AY60" i="5"/>
  <c r="AZ60" i="5"/>
  <c r="BA60" i="5"/>
  <c r="BB60" i="5"/>
  <c r="BC60" i="5"/>
  <c r="BD60" i="5"/>
  <c r="BE60" i="5"/>
  <c r="BF60" i="5"/>
  <c r="BG60" i="5"/>
  <c r="BH60" i="5"/>
  <c r="AY61" i="5"/>
  <c r="AZ61" i="5"/>
  <c r="BA61" i="5"/>
  <c r="BB61" i="5"/>
  <c r="BC61" i="5"/>
  <c r="BD61" i="5"/>
  <c r="BE61" i="5"/>
  <c r="BF61" i="5"/>
  <c r="BG61" i="5"/>
  <c r="BH61" i="5"/>
  <c r="AZ33" i="5"/>
  <c r="BA33" i="5"/>
  <c r="BB33" i="5"/>
  <c r="BC33" i="5"/>
  <c r="BD33" i="5"/>
  <c r="BE33" i="5"/>
  <c r="BF33" i="5"/>
  <c r="BG33" i="5"/>
  <c r="BH33" i="5"/>
  <c r="AY33" i="5"/>
  <c r="AN33" i="5"/>
  <c r="AO33" i="5"/>
  <c r="AP33" i="5"/>
  <c r="AQ33" i="5"/>
  <c r="AR33" i="5"/>
  <c r="AS33" i="5"/>
  <c r="AT33" i="5"/>
  <c r="AU33" i="5"/>
  <c r="AV33" i="5"/>
  <c r="AN34" i="5"/>
  <c r="AO34" i="5"/>
  <c r="AP34" i="5"/>
  <c r="AQ34" i="5"/>
  <c r="AR34" i="5"/>
  <c r="AS34" i="5"/>
  <c r="AT34" i="5"/>
  <c r="AU34" i="5"/>
  <c r="AV34" i="5"/>
  <c r="AN35" i="5"/>
  <c r="AO35" i="5"/>
  <c r="AP35" i="5"/>
  <c r="AQ35" i="5"/>
  <c r="AR35" i="5"/>
  <c r="AS35" i="5"/>
  <c r="AT35" i="5"/>
  <c r="AU35" i="5"/>
  <c r="AV35" i="5"/>
  <c r="AN36" i="5"/>
  <c r="AO36" i="5"/>
  <c r="AP36" i="5"/>
  <c r="AQ36" i="5"/>
  <c r="AR36" i="5"/>
  <c r="AS36" i="5"/>
  <c r="AT36" i="5"/>
  <c r="AU36" i="5"/>
  <c r="AV36" i="5"/>
  <c r="AN37" i="5"/>
  <c r="AO37" i="5"/>
  <c r="AP37" i="5"/>
  <c r="AQ37" i="5"/>
  <c r="AR37" i="5"/>
  <c r="AS37" i="5"/>
  <c r="AT37" i="5"/>
  <c r="AU37" i="5"/>
  <c r="AV37" i="5"/>
  <c r="AN38" i="5"/>
  <c r="AO38" i="5"/>
  <c r="AP38" i="5"/>
  <c r="AQ38" i="5"/>
  <c r="AR38" i="5"/>
  <c r="AS38" i="5"/>
  <c r="AT38" i="5"/>
  <c r="AU38" i="5"/>
  <c r="AV38" i="5"/>
  <c r="AN39" i="5"/>
  <c r="AO39" i="5"/>
  <c r="AP39" i="5"/>
  <c r="AQ39" i="5"/>
  <c r="AR39" i="5"/>
  <c r="AS39" i="5"/>
  <c r="AT39" i="5"/>
  <c r="AU39" i="5"/>
  <c r="AV39" i="5"/>
  <c r="AN40" i="5"/>
  <c r="AO40" i="5"/>
  <c r="AP40" i="5"/>
  <c r="AQ40" i="5"/>
  <c r="AR40" i="5"/>
  <c r="AS40" i="5"/>
  <c r="AT40" i="5"/>
  <c r="AU40" i="5"/>
  <c r="AV40" i="5"/>
  <c r="AN41" i="5"/>
  <c r="AO41" i="5"/>
  <c r="AP41" i="5"/>
  <c r="AQ41" i="5"/>
  <c r="AR41" i="5"/>
  <c r="AS41" i="5"/>
  <c r="AT41" i="5"/>
  <c r="AU41" i="5"/>
  <c r="AV41" i="5"/>
  <c r="AN42" i="5"/>
  <c r="AO42" i="5"/>
  <c r="AP42" i="5"/>
  <c r="AQ42" i="5"/>
  <c r="AR42" i="5"/>
  <c r="AS42" i="5"/>
  <c r="AT42" i="5"/>
  <c r="AU42" i="5"/>
  <c r="AV42" i="5"/>
  <c r="AN43" i="5"/>
  <c r="AO43" i="5"/>
  <c r="AP43" i="5"/>
  <c r="AQ43" i="5"/>
  <c r="AR43" i="5"/>
  <c r="AS43" i="5"/>
  <c r="AT43" i="5"/>
  <c r="AU43" i="5"/>
  <c r="AV43" i="5"/>
  <c r="AN44" i="5"/>
  <c r="AO44" i="5"/>
  <c r="AP44" i="5"/>
  <c r="AQ44" i="5"/>
  <c r="AR44" i="5"/>
  <c r="AS44" i="5"/>
  <c r="AT44" i="5"/>
  <c r="AU44" i="5"/>
  <c r="AV44" i="5"/>
  <c r="AN45" i="5"/>
  <c r="AO45" i="5"/>
  <c r="AP45" i="5"/>
  <c r="AQ45" i="5"/>
  <c r="AR45" i="5"/>
  <c r="AS45" i="5"/>
  <c r="AT45" i="5"/>
  <c r="AU45" i="5"/>
  <c r="AV45" i="5"/>
  <c r="AN46" i="5"/>
  <c r="AO46" i="5"/>
  <c r="AP46" i="5"/>
  <c r="AQ46" i="5"/>
  <c r="AR46" i="5"/>
  <c r="AS46" i="5"/>
  <c r="AT46" i="5"/>
  <c r="AU46" i="5"/>
  <c r="AV46" i="5"/>
  <c r="AN47" i="5"/>
  <c r="AO47" i="5"/>
  <c r="AP47" i="5"/>
  <c r="AQ47" i="5"/>
  <c r="AR47" i="5"/>
  <c r="AS47" i="5"/>
  <c r="AT47" i="5"/>
  <c r="AU47" i="5"/>
  <c r="AV47" i="5"/>
  <c r="AN48" i="5"/>
  <c r="AO48" i="5"/>
  <c r="AP48" i="5"/>
  <c r="AQ48" i="5"/>
  <c r="AR48" i="5"/>
  <c r="AS48" i="5"/>
  <c r="AT48" i="5"/>
  <c r="AU48" i="5"/>
  <c r="AV48" i="5"/>
  <c r="AN49" i="5"/>
  <c r="AO49" i="5"/>
  <c r="AP49" i="5"/>
  <c r="AQ49" i="5"/>
  <c r="AR49" i="5"/>
  <c r="AS49" i="5"/>
  <c r="AT49" i="5"/>
  <c r="AU49" i="5"/>
  <c r="AV49" i="5"/>
  <c r="AN50" i="5"/>
  <c r="AO50" i="5"/>
  <c r="AP50" i="5"/>
  <c r="AQ50" i="5"/>
  <c r="AR50" i="5"/>
  <c r="AS50" i="5"/>
  <c r="AT50" i="5"/>
  <c r="AU50" i="5"/>
  <c r="AV50" i="5"/>
  <c r="AN51" i="5"/>
  <c r="AO51" i="5"/>
  <c r="AP51" i="5"/>
  <c r="AQ51" i="5"/>
  <c r="AR51" i="5"/>
  <c r="AS51" i="5"/>
  <c r="AT51" i="5"/>
  <c r="AU51" i="5"/>
  <c r="AV51" i="5"/>
  <c r="AN52" i="5"/>
  <c r="AO52" i="5"/>
  <c r="AP52" i="5"/>
  <c r="AQ52" i="5"/>
  <c r="AR52" i="5"/>
  <c r="AS52" i="5"/>
  <c r="AT52" i="5"/>
  <c r="AU52" i="5"/>
  <c r="AV52" i="5"/>
  <c r="AN53" i="5"/>
  <c r="AO53" i="5"/>
  <c r="AP53" i="5"/>
  <c r="AQ53" i="5"/>
  <c r="AR53" i="5"/>
  <c r="AS53" i="5"/>
  <c r="AT53" i="5"/>
  <c r="AU53" i="5"/>
  <c r="AV53" i="5"/>
  <c r="AN54" i="5"/>
  <c r="AO54" i="5"/>
  <c r="AP54" i="5"/>
  <c r="AQ54" i="5"/>
  <c r="AR54" i="5"/>
  <c r="AS54" i="5"/>
  <c r="AT54" i="5"/>
  <c r="AU54" i="5"/>
  <c r="AV54" i="5"/>
  <c r="AN55" i="5"/>
  <c r="AO55" i="5"/>
  <c r="AP55" i="5"/>
  <c r="AQ55" i="5"/>
  <c r="AR55" i="5"/>
  <c r="AS55" i="5"/>
  <c r="AT55" i="5"/>
  <c r="AU55" i="5"/>
  <c r="AV55" i="5"/>
  <c r="AN56" i="5"/>
  <c r="AO56" i="5"/>
  <c r="AP56" i="5"/>
  <c r="AQ56" i="5"/>
  <c r="AR56" i="5"/>
  <c r="AS56" i="5"/>
  <c r="AT56" i="5"/>
  <c r="AU56" i="5"/>
  <c r="AV56" i="5"/>
  <c r="AN57" i="5"/>
  <c r="AO57" i="5"/>
  <c r="AP57" i="5"/>
  <c r="AQ57" i="5"/>
  <c r="AR57" i="5"/>
  <c r="AS57" i="5"/>
  <c r="AT57" i="5"/>
  <c r="AU57" i="5"/>
  <c r="AV57" i="5"/>
  <c r="AN58" i="5"/>
  <c r="AO58" i="5"/>
  <c r="AP58" i="5"/>
  <c r="AQ58" i="5"/>
  <c r="AR58" i="5"/>
  <c r="AS58" i="5"/>
  <c r="AT58" i="5"/>
  <c r="AU58" i="5"/>
  <c r="AV58" i="5"/>
  <c r="AN59" i="5"/>
  <c r="AO59" i="5"/>
  <c r="AP59" i="5"/>
  <c r="AQ59" i="5"/>
  <c r="AR59" i="5"/>
  <c r="AS59" i="5"/>
  <c r="AT59" i="5"/>
  <c r="AU59" i="5"/>
  <c r="AV59" i="5"/>
  <c r="AN60" i="5"/>
  <c r="AO60" i="5"/>
  <c r="AP60" i="5"/>
  <c r="AQ60" i="5"/>
  <c r="AR60" i="5"/>
  <c r="AS60" i="5"/>
  <c r="AT60" i="5"/>
  <c r="AU60" i="5"/>
  <c r="AV60" i="5"/>
  <c r="AN61" i="5"/>
  <c r="AO61" i="5"/>
  <c r="AP61" i="5"/>
  <c r="AQ61" i="5"/>
  <c r="AR61" i="5"/>
  <c r="AS61" i="5"/>
  <c r="AT61" i="5"/>
  <c r="AU61" i="5"/>
  <c r="AV61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33" i="5"/>
  <c r="AB33" i="5"/>
  <c r="AC33" i="5"/>
  <c r="AD33" i="5"/>
  <c r="AE33" i="5"/>
  <c r="AF33" i="5"/>
  <c r="AG33" i="5"/>
  <c r="AH33" i="5"/>
  <c r="AI33" i="5"/>
  <c r="AJ33" i="5"/>
  <c r="AB34" i="5"/>
  <c r="AC34" i="5"/>
  <c r="AD34" i="5"/>
  <c r="AE34" i="5"/>
  <c r="AF34" i="5"/>
  <c r="AG34" i="5"/>
  <c r="AH34" i="5"/>
  <c r="AI34" i="5"/>
  <c r="AJ34" i="5"/>
  <c r="AB35" i="5"/>
  <c r="AC35" i="5"/>
  <c r="AD35" i="5"/>
  <c r="AE35" i="5"/>
  <c r="AF35" i="5"/>
  <c r="AG35" i="5"/>
  <c r="AH35" i="5"/>
  <c r="AI35" i="5"/>
  <c r="AJ35" i="5"/>
  <c r="AB36" i="5"/>
  <c r="AC36" i="5"/>
  <c r="AD36" i="5"/>
  <c r="AE36" i="5"/>
  <c r="AF36" i="5"/>
  <c r="AG36" i="5"/>
  <c r="AH36" i="5"/>
  <c r="AI36" i="5"/>
  <c r="AJ36" i="5"/>
  <c r="AB37" i="5"/>
  <c r="AC37" i="5"/>
  <c r="AD37" i="5"/>
  <c r="AE37" i="5"/>
  <c r="AF37" i="5"/>
  <c r="AG37" i="5"/>
  <c r="AH37" i="5"/>
  <c r="AI37" i="5"/>
  <c r="AJ37" i="5"/>
  <c r="AB38" i="5"/>
  <c r="AC38" i="5"/>
  <c r="AD38" i="5"/>
  <c r="AE38" i="5"/>
  <c r="AF38" i="5"/>
  <c r="AG38" i="5"/>
  <c r="AH38" i="5"/>
  <c r="AI38" i="5"/>
  <c r="AJ38" i="5"/>
  <c r="AB39" i="5"/>
  <c r="AC39" i="5"/>
  <c r="AD39" i="5"/>
  <c r="AE39" i="5"/>
  <c r="AF39" i="5"/>
  <c r="AG39" i="5"/>
  <c r="AH39" i="5"/>
  <c r="AI39" i="5"/>
  <c r="AJ39" i="5"/>
  <c r="AB40" i="5"/>
  <c r="AC40" i="5"/>
  <c r="AD40" i="5"/>
  <c r="AE40" i="5"/>
  <c r="AF40" i="5"/>
  <c r="AG40" i="5"/>
  <c r="AH40" i="5"/>
  <c r="AI40" i="5"/>
  <c r="AJ40" i="5"/>
  <c r="AB41" i="5"/>
  <c r="AC41" i="5"/>
  <c r="AD41" i="5"/>
  <c r="AE41" i="5"/>
  <c r="AF41" i="5"/>
  <c r="AG41" i="5"/>
  <c r="AH41" i="5"/>
  <c r="AI41" i="5"/>
  <c r="AJ41" i="5"/>
  <c r="AB42" i="5"/>
  <c r="AC42" i="5"/>
  <c r="AD42" i="5"/>
  <c r="AE42" i="5"/>
  <c r="AF42" i="5"/>
  <c r="AG42" i="5"/>
  <c r="AH42" i="5"/>
  <c r="AI42" i="5"/>
  <c r="AJ42" i="5"/>
  <c r="AB43" i="5"/>
  <c r="AC43" i="5"/>
  <c r="AD43" i="5"/>
  <c r="AE43" i="5"/>
  <c r="AF43" i="5"/>
  <c r="AG43" i="5"/>
  <c r="AH43" i="5"/>
  <c r="AI43" i="5"/>
  <c r="AJ43" i="5"/>
  <c r="AB44" i="5"/>
  <c r="AC44" i="5"/>
  <c r="AD44" i="5"/>
  <c r="AE44" i="5"/>
  <c r="AF44" i="5"/>
  <c r="AG44" i="5"/>
  <c r="AH44" i="5"/>
  <c r="AI44" i="5"/>
  <c r="AJ44" i="5"/>
  <c r="AB45" i="5"/>
  <c r="AC45" i="5"/>
  <c r="AD45" i="5"/>
  <c r="AE45" i="5"/>
  <c r="AF45" i="5"/>
  <c r="AG45" i="5"/>
  <c r="AH45" i="5"/>
  <c r="AI45" i="5"/>
  <c r="AJ45" i="5"/>
  <c r="AB46" i="5"/>
  <c r="AC46" i="5"/>
  <c r="AD46" i="5"/>
  <c r="AE46" i="5"/>
  <c r="AF46" i="5"/>
  <c r="AG46" i="5"/>
  <c r="AH46" i="5"/>
  <c r="AI46" i="5"/>
  <c r="AJ46" i="5"/>
  <c r="AB47" i="5"/>
  <c r="AC47" i="5"/>
  <c r="AD47" i="5"/>
  <c r="AE47" i="5"/>
  <c r="AF47" i="5"/>
  <c r="AG47" i="5"/>
  <c r="AH47" i="5"/>
  <c r="AI47" i="5"/>
  <c r="AJ47" i="5"/>
  <c r="AB48" i="5"/>
  <c r="AC48" i="5"/>
  <c r="AD48" i="5"/>
  <c r="AE48" i="5"/>
  <c r="AF48" i="5"/>
  <c r="AG48" i="5"/>
  <c r="AH48" i="5"/>
  <c r="AI48" i="5"/>
  <c r="AJ48" i="5"/>
  <c r="AB49" i="5"/>
  <c r="AC49" i="5"/>
  <c r="AD49" i="5"/>
  <c r="AE49" i="5"/>
  <c r="AF49" i="5"/>
  <c r="AG49" i="5"/>
  <c r="AH49" i="5"/>
  <c r="AI49" i="5"/>
  <c r="AJ49" i="5"/>
  <c r="AB50" i="5"/>
  <c r="AC50" i="5"/>
  <c r="AD50" i="5"/>
  <c r="AE50" i="5"/>
  <c r="AF50" i="5"/>
  <c r="AG50" i="5"/>
  <c r="AH50" i="5"/>
  <c r="AI50" i="5"/>
  <c r="AJ50" i="5"/>
  <c r="AB51" i="5"/>
  <c r="AC51" i="5"/>
  <c r="AD51" i="5"/>
  <c r="AE51" i="5"/>
  <c r="AF51" i="5"/>
  <c r="AG51" i="5"/>
  <c r="AH51" i="5"/>
  <c r="AI51" i="5"/>
  <c r="AJ51" i="5"/>
  <c r="AB52" i="5"/>
  <c r="AC52" i="5"/>
  <c r="AD52" i="5"/>
  <c r="AE52" i="5"/>
  <c r="AF52" i="5"/>
  <c r="AG52" i="5"/>
  <c r="AH52" i="5"/>
  <c r="AI52" i="5"/>
  <c r="AJ52" i="5"/>
  <c r="AB53" i="5"/>
  <c r="AC53" i="5"/>
  <c r="AD53" i="5"/>
  <c r="AE53" i="5"/>
  <c r="AF53" i="5"/>
  <c r="AG53" i="5"/>
  <c r="AH53" i="5"/>
  <c r="AI53" i="5"/>
  <c r="AJ53" i="5"/>
  <c r="AB54" i="5"/>
  <c r="AC54" i="5"/>
  <c r="AD54" i="5"/>
  <c r="AE54" i="5"/>
  <c r="AF54" i="5"/>
  <c r="AG54" i="5"/>
  <c r="AH54" i="5"/>
  <c r="AI54" i="5"/>
  <c r="AJ54" i="5"/>
  <c r="AB55" i="5"/>
  <c r="AC55" i="5"/>
  <c r="AD55" i="5"/>
  <c r="AE55" i="5"/>
  <c r="AF55" i="5"/>
  <c r="AG55" i="5"/>
  <c r="AH55" i="5"/>
  <c r="AI55" i="5"/>
  <c r="AJ55" i="5"/>
  <c r="AB56" i="5"/>
  <c r="AC56" i="5"/>
  <c r="AD56" i="5"/>
  <c r="AE56" i="5"/>
  <c r="AF56" i="5"/>
  <c r="AG56" i="5"/>
  <c r="AH56" i="5"/>
  <c r="AI56" i="5"/>
  <c r="AJ56" i="5"/>
  <c r="AB57" i="5"/>
  <c r="AC57" i="5"/>
  <c r="AD57" i="5"/>
  <c r="AE57" i="5"/>
  <c r="AF57" i="5"/>
  <c r="AG57" i="5"/>
  <c r="AH57" i="5"/>
  <c r="AI57" i="5"/>
  <c r="AJ57" i="5"/>
  <c r="AB58" i="5"/>
  <c r="AC58" i="5"/>
  <c r="AD58" i="5"/>
  <c r="AE58" i="5"/>
  <c r="AF58" i="5"/>
  <c r="AG58" i="5"/>
  <c r="AH58" i="5"/>
  <c r="AI58" i="5"/>
  <c r="AJ58" i="5"/>
  <c r="AB59" i="5"/>
  <c r="AC59" i="5"/>
  <c r="AD59" i="5"/>
  <c r="AE59" i="5"/>
  <c r="AF59" i="5"/>
  <c r="AG59" i="5"/>
  <c r="AH59" i="5"/>
  <c r="AI59" i="5"/>
  <c r="AJ59" i="5"/>
  <c r="AB60" i="5"/>
  <c r="AC60" i="5"/>
  <c r="AD60" i="5"/>
  <c r="AE60" i="5"/>
  <c r="AF60" i="5"/>
  <c r="AG60" i="5"/>
  <c r="AH60" i="5"/>
  <c r="AI60" i="5"/>
  <c r="AJ60" i="5"/>
  <c r="AB61" i="5"/>
  <c r="AC61" i="5"/>
  <c r="AD61" i="5"/>
  <c r="AE61" i="5"/>
  <c r="AF61" i="5"/>
  <c r="AG61" i="5"/>
  <c r="AH61" i="5"/>
  <c r="AI61" i="5"/>
  <c r="AJ61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33" i="5"/>
  <c r="O34" i="5"/>
  <c r="P34" i="5"/>
  <c r="Q34" i="5"/>
  <c r="R34" i="5"/>
  <c r="S34" i="5"/>
  <c r="T34" i="5"/>
  <c r="U34" i="5"/>
  <c r="V34" i="5"/>
  <c r="W34" i="5"/>
  <c r="X34" i="5"/>
  <c r="O35" i="5"/>
  <c r="P35" i="5"/>
  <c r="Q35" i="5"/>
  <c r="R35" i="5"/>
  <c r="S35" i="5"/>
  <c r="T35" i="5"/>
  <c r="U35" i="5"/>
  <c r="V35" i="5"/>
  <c r="W35" i="5"/>
  <c r="X35" i="5"/>
  <c r="O36" i="5"/>
  <c r="P36" i="5"/>
  <c r="Q36" i="5"/>
  <c r="R36" i="5"/>
  <c r="S36" i="5"/>
  <c r="T36" i="5"/>
  <c r="U36" i="5"/>
  <c r="V36" i="5"/>
  <c r="W36" i="5"/>
  <c r="X36" i="5"/>
  <c r="O37" i="5"/>
  <c r="P37" i="5"/>
  <c r="Q37" i="5"/>
  <c r="R37" i="5"/>
  <c r="S37" i="5"/>
  <c r="T37" i="5"/>
  <c r="U37" i="5"/>
  <c r="V37" i="5"/>
  <c r="W37" i="5"/>
  <c r="X37" i="5"/>
  <c r="O38" i="5"/>
  <c r="P38" i="5"/>
  <c r="Q38" i="5"/>
  <c r="R38" i="5"/>
  <c r="S38" i="5"/>
  <c r="T38" i="5"/>
  <c r="U38" i="5"/>
  <c r="V38" i="5"/>
  <c r="W38" i="5"/>
  <c r="X38" i="5"/>
  <c r="O39" i="5"/>
  <c r="P39" i="5"/>
  <c r="Q39" i="5"/>
  <c r="R39" i="5"/>
  <c r="S39" i="5"/>
  <c r="T39" i="5"/>
  <c r="U39" i="5"/>
  <c r="V39" i="5"/>
  <c r="W39" i="5"/>
  <c r="X39" i="5"/>
  <c r="O40" i="5"/>
  <c r="P40" i="5"/>
  <c r="Q40" i="5"/>
  <c r="R40" i="5"/>
  <c r="S40" i="5"/>
  <c r="T40" i="5"/>
  <c r="U40" i="5"/>
  <c r="V40" i="5"/>
  <c r="W40" i="5"/>
  <c r="X40" i="5"/>
  <c r="O41" i="5"/>
  <c r="P41" i="5"/>
  <c r="Q41" i="5"/>
  <c r="R41" i="5"/>
  <c r="S41" i="5"/>
  <c r="T41" i="5"/>
  <c r="U41" i="5"/>
  <c r="V41" i="5"/>
  <c r="W41" i="5"/>
  <c r="X41" i="5"/>
  <c r="O42" i="5"/>
  <c r="P42" i="5"/>
  <c r="Q42" i="5"/>
  <c r="R42" i="5"/>
  <c r="S42" i="5"/>
  <c r="T42" i="5"/>
  <c r="U42" i="5"/>
  <c r="V42" i="5"/>
  <c r="W42" i="5"/>
  <c r="X42" i="5"/>
  <c r="O43" i="5"/>
  <c r="P43" i="5"/>
  <c r="Q43" i="5"/>
  <c r="R43" i="5"/>
  <c r="S43" i="5"/>
  <c r="T43" i="5"/>
  <c r="U43" i="5"/>
  <c r="V43" i="5"/>
  <c r="W43" i="5"/>
  <c r="X43" i="5"/>
  <c r="O44" i="5"/>
  <c r="P44" i="5"/>
  <c r="Q44" i="5"/>
  <c r="R44" i="5"/>
  <c r="S44" i="5"/>
  <c r="T44" i="5"/>
  <c r="U44" i="5"/>
  <c r="V44" i="5"/>
  <c r="W44" i="5"/>
  <c r="X44" i="5"/>
  <c r="O45" i="5"/>
  <c r="P45" i="5"/>
  <c r="Q45" i="5"/>
  <c r="R45" i="5"/>
  <c r="S45" i="5"/>
  <c r="T45" i="5"/>
  <c r="U45" i="5"/>
  <c r="V45" i="5"/>
  <c r="W45" i="5"/>
  <c r="X45" i="5"/>
  <c r="O46" i="5"/>
  <c r="P46" i="5"/>
  <c r="Q46" i="5"/>
  <c r="R46" i="5"/>
  <c r="S46" i="5"/>
  <c r="T46" i="5"/>
  <c r="U46" i="5"/>
  <c r="V46" i="5"/>
  <c r="W46" i="5"/>
  <c r="X46" i="5"/>
  <c r="O47" i="5"/>
  <c r="P47" i="5"/>
  <c r="Q47" i="5"/>
  <c r="R47" i="5"/>
  <c r="S47" i="5"/>
  <c r="T47" i="5"/>
  <c r="U47" i="5"/>
  <c r="V47" i="5"/>
  <c r="W47" i="5"/>
  <c r="X47" i="5"/>
  <c r="O48" i="5"/>
  <c r="P48" i="5"/>
  <c r="Q48" i="5"/>
  <c r="R48" i="5"/>
  <c r="S48" i="5"/>
  <c r="T48" i="5"/>
  <c r="U48" i="5"/>
  <c r="V48" i="5"/>
  <c r="W48" i="5"/>
  <c r="X48" i="5"/>
  <c r="O49" i="5"/>
  <c r="P49" i="5"/>
  <c r="Q49" i="5"/>
  <c r="R49" i="5"/>
  <c r="S49" i="5"/>
  <c r="T49" i="5"/>
  <c r="U49" i="5"/>
  <c r="V49" i="5"/>
  <c r="W49" i="5"/>
  <c r="X49" i="5"/>
  <c r="O50" i="5"/>
  <c r="P50" i="5"/>
  <c r="Q50" i="5"/>
  <c r="R50" i="5"/>
  <c r="S50" i="5"/>
  <c r="T50" i="5"/>
  <c r="U50" i="5"/>
  <c r="V50" i="5"/>
  <c r="W50" i="5"/>
  <c r="X50" i="5"/>
  <c r="O51" i="5"/>
  <c r="P51" i="5"/>
  <c r="Q51" i="5"/>
  <c r="R51" i="5"/>
  <c r="S51" i="5"/>
  <c r="T51" i="5"/>
  <c r="U51" i="5"/>
  <c r="V51" i="5"/>
  <c r="W51" i="5"/>
  <c r="X51" i="5"/>
  <c r="O52" i="5"/>
  <c r="P52" i="5"/>
  <c r="Q52" i="5"/>
  <c r="R52" i="5"/>
  <c r="S52" i="5"/>
  <c r="T52" i="5"/>
  <c r="U52" i="5"/>
  <c r="V52" i="5"/>
  <c r="W52" i="5"/>
  <c r="X52" i="5"/>
  <c r="O53" i="5"/>
  <c r="P53" i="5"/>
  <c r="Q53" i="5"/>
  <c r="R53" i="5"/>
  <c r="S53" i="5"/>
  <c r="T53" i="5"/>
  <c r="U53" i="5"/>
  <c r="V53" i="5"/>
  <c r="W53" i="5"/>
  <c r="X53" i="5"/>
  <c r="O54" i="5"/>
  <c r="P54" i="5"/>
  <c r="Q54" i="5"/>
  <c r="R54" i="5"/>
  <c r="S54" i="5"/>
  <c r="T54" i="5"/>
  <c r="U54" i="5"/>
  <c r="V54" i="5"/>
  <c r="W54" i="5"/>
  <c r="X54" i="5"/>
  <c r="O55" i="5"/>
  <c r="P55" i="5"/>
  <c r="Q55" i="5"/>
  <c r="R55" i="5"/>
  <c r="S55" i="5"/>
  <c r="T55" i="5"/>
  <c r="U55" i="5"/>
  <c r="V55" i="5"/>
  <c r="W55" i="5"/>
  <c r="X55" i="5"/>
  <c r="O56" i="5"/>
  <c r="P56" i="5"/>
  <c r="Q56" i="5"/>
  <c r="R56" i="5"/>
  <c r="S56" i="5"/>
  <c r="T56" i="5"/>
  <c r="U56" i="5"/>
  <c r="V56" i="5"/>
  <c r="W56" i="5"/>
  <c r="X56" i="5"/>
  <c r="O57" i="5"/>
  <c r="P57" i="5"/>
  <c r="Q57" i="5"/>
  <c r="R57" i="5"/>
  <c r="S57" i="5"/>
  <c r="T57" i="5"/>
  <c r="U57" i="5"/>
  <c r="V57" i="5"/>
  <c r="W57" i="5"/>
  <c r="X57" i="5"/>
  <c r="O58" i="5"/>
  <c r="P58" i="5"/>
  <c r="Q58" i="5"/>
  <c r="R58" i="5"/>
  <c r="S58" i="5"/>
  <c r="T58" i="5"/>
  <c r="U58" i="5"/>
  <c r="V58" i="5"/>
  <c r="W58" i="5"/>
  <c r="X58" i="5"/>
  <c r="O59" i="5"/>
  <c r="P59" i="5"/>
  <c r="Q59" i="5"/>
  <c r="R59" i="5"/>
  <c r="S59" i="5"/>
  <c r="T59" i="5"/>
  <c r="U59" i="5"/>
  <c r="V59" i="5"/>
  <c r="W59" i="5"/>
  <c r="X59" i="5"/>
  <c r="O60" i="5"/>
  <c r="P60" i="5"/>
  <c r="Q60" i="5"/>
  <c r="R60" i="5"/>
  <c r="S60" i="5"/>
  <c r="T60" i="5"/>
  <c r="U60" i="5"/>
  <c r="V60" i="5"/>
  <c r="W60" i="5"/>
  <c r="X60" i="5"/>
  <c r="O61" i="5"/>
  <c r="P61" i="5"/>
  <c r="Q61" i="5"/>
  <c r="R61" i="5"/>
  <c r="S61" i="5"/>
  <c r="T61" i="5"/>
  <c r="U61" i="5"/>
  <c r="V61" i="5"/>
  <c r="W61" i="5"/>
  <c r="X61" i="5"/>
  <c r="P33" i="5"/>
  <c r="Q33" i="5"/>
  <c r="R33" i="5"/>
  <c r="S33" i="5"/>
  <c r="T33" i="5"/>
  <c r="U33" i="5"/>
  <c r="V33" i="5"/>
  <c r="W33" i="5"/>
  <c r="X33" i="5"/>
  <c r="O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33" i="5"/>
  <c r="AY3" i="5"/>
  <c r="AZ3" i="5"/>
  <c r="BA3" i="5"/>
  <c r="BB3" i="5"/>
  <c r="BC3" i="5"/>
  <c r="BD3" i="5"/>
  <c r="BE3" i="5"/>
  <c r="BF3" i="5"/>
  <c r="BG3" i="5"/>
  <c r="BH3" i="5"/>
  <c r="AY4" i="5"/>
  <c r="AZ4" i="5"/>
  <c r="BA4" i="5"/>
  <c r="BB4" i="5"/>
  <c r="BC4" i="5"/>
  <c r="BD4" i="5"/>
  <c r="BE4" i="5"/>
  <c r="BF4" i="5"/>
  <c r="BG4" i="5"/>
  <c r="BH4" i="5"/>
  <c r="AY5" i="5"/>
  <c r="AZ5" i="5"/>
  <c r="BA5" i="5"/>
  <c r="BB5" i="5"/>
  <c r="BC5" i="5"/>
  <c r="BD5" i="5"/>
  <c r="BE5" i="5"/>
  <c r="BF5" i="5"/>
  <c r="BG5" i="5"/>
  <c r="BH5" i="5"/>
  <c r="AY6" i="5"/>
  <c r="AZ6" i="5"/>
  <c r="BA6" i="5"/>
  <c r="BB6" i="5"/>
  <c r="BC6" i="5"/>
  <c r="BD6" i="5"/>
  <c r="BE6" i="5"/>
  <c r="BF6" i="5"/>
  <c r="BG6" i="5"/>
  <c r="BH6" i="5"/>
  <c r="AY7" i="5"/>
  <c r="AZ7" i="5"/>
  <c r="BA7" i="5"/>
  <c r="BB7" i="5"/>
  <c r="BC7" i="5"/>
  <c r="BD7" i="5"/>
  <c r="BE7" i="5"/>
  <c r="BF7" i="5"/>
  <c r="BG7" i="5"/>
  <c r="BH7" i="5"/>
  <c r="AY8" i="5"/>
  <c r="AZ8" i="5"/>
  <c r="BA8" i="5"/>
  <c r="BB8" i="5"/>
  <c r="BC8" i="5"/>
  <c r="BD8" i="5"/>
  <c r="BE8" i="5"/>
  <c r="BF8" i="5"/>
  <c r="BG8" i="5"/>
  <c r="BH8" i="5"/>
  <c r="AY9" i="5"/>
  <c r="AZ9" i="5"/>
  <c r="BA9" i="5"/>
  <c r="BB9" i="5"/>
  <c r="BC9" i="5"/>
  <c r="BD9" i="5"/>
  <c r="BE9" i="5"/>
  <c r="BF9" i="5"/>
  <c r="BG9" i="5"/>
  <c r="BH9" i="5"/>
  <c r="AY10" i="5"/>
  <c r="AZ10" i="5"/>
  <c r="BA10" i="5"/>
  <c r="BB10" i="5"/>
  <c r="BC10" i="5"/>
  <c r="BD10" i="5"/>
  <c r="BE10" i="5"/>
  <c r="BF10" i="5"/>
  <c r="BG10" i="5"/>
  <c r="BH10" i="5"/>
  <c r="AY11" i="5"/>
  <c r="AZ11" i="5"/>
  <c r="BA11" i="5"/>
  <c r="BB11" i="5"/>
  <c r="BC11" i="5"/>
  <c r="BD11" i="5"/>
  <c r="BE11" i="5"/>
  <c r="BF11" i="5"/>
  <c r="BG11" i="5"/>
  <c r="BH11" i="5"/>
  <c r="AY12" i="5"/>
  <c r="AZ12" i="5"/>
  <c r="BA12" i="5"/>
  <c r="BB12" i="5"/>
  <c r="BC12" i="5"/>
  <c r="BD12" i="5"/>
  <c r="BE12" i="5"/>
  <c r="BF12" i="5"/>
  <c r="BG12" i="5"/>
  <c r="BH12" i="5"/>
  <c r="AY13" i="5"/>
  <c r="AZ13" i="5"/>
  <c r="BA13" i="5"/>
  <c r="BB13" i="5"/>
  <c r="BC13" i="5"/>
  <c r="BD13" i="5"/>
  <c r="BE13" i="5"/>
  <c r="BF13" i="5"/>
  <c r="BG13" i="5"/>
  <c r="BH13" i="5"/>
  <c r="AY14" i="5"/>
  <c r="AZ14" i="5"/>
  <c r="BA14" i="5"/>
  <c r="BB14" i="5"/>
  <c r="BC14" i="5"/>
  <c r="BD14" i="5"/>
  <c r="BE14" i="5"/>
  <c r="BF14" i="5"/>
  <c r="BG14" i="5"/>
  <c r="BH14" i="5"/>
  <c r="AY15" i="5"/>
  <c r="AZ15" i="5"/>
  <c r="BA15" i="5"/>
  <c r="BB15" i="5"/>
  <c r="BC15" i="5"/>
  <c r="BD15" i="5"/>
  <c r="BE15" i="5"/>
  <c r="BF15" i="5"/>
  <c r="BG15" i="5"/>
  <c r="BH15" i="5"/>
  <c r="AY16" i="5"/>
  <c r="AZ16" i="5"/>
  <c r="BA16" i="5"/>
  <c r="BB16" i="5"/>
  <c r="BC16" i="5"/>
  <c r="BD16" i="5"/>
  <c r="BE16" i="5"/>
  <c r="BF16" i="5"/>
  <c r="BG16" i="5"/>
  <c r="BH16" i="5"/>
  <c r="AY17" i="5"/>
  <c r="AZ17" i="5"/>
  <c r="BA17" i="5"/>
  <c r="BB17" i="5"/>
  <c r="BC17" i="5"/>
  <c r="BD17" i="5"/>
  <c r="BE17" i="5"/>
  <c r="BF17" i="5"/>
  <c r="BG17" i="5"/>
  <c r="BH17" i="5"/>
  <c r="AY18" i="5"/>
  <c r="AZ18" i="5"/>
  <c r="BA18" i="5"/>
  <c r="BB18" i="5"/>
  <c r="BC18" i="5"/>
  <c r="BD18" i="5"/>
  <c r="BE18" i="5"/>
  <c r="BF18" i="5"/>
  <c r="BG18" i="5"/>
  <c r="BH18" i="5"/>
  <c r="AY19" i="5"/>
  <c r="AZ19" i="5"/>
  <c r="BA19" i="5"/>
  <c r="BB19" i="5"/>
  <c r="BC19" i="5"/>
  <c r="BD19" i="5"/>
  <c r="BE19" i="5"/>
  <c r="BF19" i="5"/>
  <c r="BG19" i="5"/>
  <c r="BH19" i="5"/>
  <c r="AY20" i="5"/>
  <c r="AZ20" i="5"/>
  <c r="BA20" i="5"/>
  <c r="BB20" i="5"/>
  <c r="BC20" i="5"/>
  <c r="BD20" i="5"/>
  <c r="BE20" i="5"/>
  <c r="BF20" i="5"/>
  <c r="BG20" i="5"/>
  <c r="BH20" i="5"/>
  <c r="AY21" i="5"/>
  <c r="AZ21" i="5"/>
  <c r="BA21" i="5"/>
  <c r="BB21" i="5"/>
  <c r="BC21" i="5"/>
  <c r="BD21" i="5"/>
  <c r="BE21" i="5"/>
  <c r="BF21" i="5"/>
  <c r="BG21" i="5"/>
  <c r="BH21" i="5"/>
  <c r="AY22" i="5"/>
  <c r="AZ22" i="5"/>
  <c r="BA22" i="5"/>
  <c r="BB22" i="5"/>
  <c r="BC22" i="5"/>
  <c r="BD22" i="5"/>
  <c r="BE22" i="5"/>
  <c r="BF22" i="5"/>
  <c r="BG22" i="5"/>
  <c r="BH22" i="5"/>
  <c r="AY23" i="5"/>
  <c r="AZ23" i="5"/>
  <c r="BA23" i="5"/>
  <c r="BB23" i="5"/>
  <c r="BC23" i="5"/>
  <c r="BD23" i="5"/>
  <c r="BE23" i="5"/>
  <c r="BF23" i="5"/>
  <c r="BG23" i="5"/>
  <c r="BH23" i="5"/>
  <c r="AY24" i="5"/>
  <c r="AZ24" i="5"/>
  <c r="BA24" i="5"/>
  <c r="BB24" i="5"/>
  <c r="BC24" i="5"/>
  <c r="BD24" i="5"/>
  <c r="BE24" i="5"/>
  <c r="BF24" i="5"/>
  <c r="BG24" i="5"/>
  <c r="BH24" i="5"/>
  <c r="AY25" i="5"/>
  <c r="AZ25" i="5"/>
  <c r="BA25" i="5"/>
  <c r="BB25" i="5"/>
  <c r="BC25" i="5"/>
  <c r="BD25" i="5"/>
  <c r="BE25" i="5"/>
  <c r="BF25" i="5"/>
  <c r="BG25" i="5"/>
  <c r="BH25" i="5"/>
  <c r="AY26" i="5"/>
  <c r="AZ26" i="5"/>
  <c r="BA26" i="5"/>
  <c r="BB26" i="5"/>
  <c r="BC26" i="5"/>
  <c r="BD26" i="5"/>
  <c r="BE26" i="5"/>
  <c r="BF26" i="5"/>
  <c r="BG26" i="5"/>
  <c r="BH26" i="5"/>
  <c r="AY27" i="5"/>
  <c r="AZ27" i="5"/>
  <c r="BA27" i="5"/>
  <c r="BB27" i="5"/>
  <c r="BC27" i="5"/>
  <c r="BD27" i="5"/>
  <c r="BE27" i="5"/>
  <c r="BF27" i="5"/>
  <c r="BG27" i="5"/>
  <c r="BH27" i="5"/>
  <c r="AY28" i="5"/>
  <c r="AZ28" i="5"/>
  <c r="BA28" i="5"/>
  <c r="BB28" i="5"/>
  <c r="BC28" i="5"/>
  <c r="BD28" i="5"/>
  <c r="BE28" i="5"/>
  <c r="BF28" i="5"/>
  <c r="BG28" i="5"/>
  <c r="BH28" i="5"/>
  <c r="AY29" i="5"/>
  <c r="AZ29" i="5"/>
  <c r="BA29" i="5"/>
  <c r="BB29" i="5"/>
  <c r="BC29" i="5"/>
  <c r="BD29" i="5"/>
  <c r="BE29" i="5"/>
  <c r="BF29" i="5"/>
  <c r="BG29" i="5"/>
  <c r="BH29" i="5"/>
  <c r="AY30" i="5"/>
  <c r="AZ30" i="5"/>
  <c r="BA30" i="5"/>
  <c r="BB30" i="5"/>
  <c r="BC30" i="5"/>
  <c r="BD30" i="5"/>
  <c r="BE30" i="5"/>
  <c r="BF30" i="5"/>
  <c r="BG30" i="5"/>
  <c r="BH30" i="5"/>
  <c r="AZ2" i="5"/>
  <c r="BA2" i="5"/>
  <c r="BB2" i="5"/>
  <c r="BC2" i="5"/>
  <c r="BD2" i="5"/>
  <c r="BE2" i="5"/>
  <c r="BF2" i="5"/>
  <c r="BG2" i="5"/>
  <c r="BH2" i="5"/>
  <c r="AY2" i="5"/>
  <c r="O30" i="5"/>
  <c r="P30" i="5"/>
  <c r="Q30" i="5"/>
  <c r="R30" i="5"/>
  <c r="S30" i="5"/>
  <c r="T30" i="5"/>
  <c r="U30" i="5"/>
  <c r="V30" i="5"/>
  <c r="W30" i="5"/>
  <c r="X30" i="5"/>
  <c r="AA30" i="5"/>
  <c r="AB30" i="5"/>
  <c r="AC30" i="5"/>
  <c r="AD30" i="5"/>
  <c r="AE30" i="5"/>
  <c r="AF30" i="5"/>
  <c r="AG30" i="5"/>
  <c r="AH30" i="5"/>
  <c r="AI30" i="5"/>
  <c r="AJ30" i="5"/>
  <c r="AM3" i="5"/>
  <c r="AN3" i="5"/>
  <c r="AO3" i="5"/>
  <c r="AP3" i="5"/>
  <c r="AQ3" i="5"/>
  <c r="AR3" i="5"/>
  <c r="AS3" i="5"/>
  <c r="AT3" i="5"/>
  <c r="AU3" i="5"/>
  <c r="AV3" i="5"/>
  <c r="AM4" i="5"/>
  <c r="AN4" i="5"/>
  <c r="AO4" i="5"/>
  <c r="AP4" i="5"/>
  <c r="AQ4" i="5"/>
  <c r="AR4" i="5"/>
  <c r="AS4" i="5"/>
  <c r="AT4" i="5"/>
  <c r="AU4" i="5"/>
  <c r="AV4" i="5"/>
  <c r="AM5" i="5"/>
  <c r="AN5" i="5"/>
  <c r="AO5" i="5"/>
  <c r="AP5" i="5"/>
  <c r="AQ5" i="5"/>
  <c r="AR5" i="5"/>
  <c r="AS5" i="5"/>
  <c r="AT5" i="5"/>
  <c r="AU5" i="5"/>
  <c r="AV5" i="5"/>
  <c r="AM6" i="5"/>
  <c r="AN6" i="5"/>
  <c r="AO6" i="5"/>
  <c r="AP6" i="5"/>
  <c r="AQ6" i="5"/>
  <c r="AR6" i="5"/>
  <c r="AS6" i="5"/>
  <c r="AT6" i="5"/>
  <c r="AU6" i="5"/>
  <c r="AV6" i="5"/>
  <c r="AM7" i="5"/>
  <c r="AN7" i="5"/>
  <c r="AO7" i="5"/>
  <c r="AP7" i="5"/>
  <c r="AQ7" i="5"/>
  <c r="AR7" i="5"/>
  <c r="AS7" i="5"/>
  <c r="AT7" i="5"/>
  <c r="AU7" i="5"/>
  <c r="AV7" i="5"/>
  <c r="AM8" i="5"/>
  <c r="AN8" i="5"/>
  <c r="AO8" i="5"/>
  <c r="AP8" i="5"/>
  <c r="AQ8" i="5"/>
  <c r="AR8" i="5"/>
  <c r="AS8" i="5"/>
  <c r="AT8" i="5"/>
  <c r="AU8" i="5"/>
  <c r="AV8" i="5"/>
  <c r="AM9" i="5"/>
  <c r="AN9" i="5"/>
  <c r="AO9" i="5"/>
  <c r="AP9" i="5"/>
  <c r="AQ9" i="5"/>
  <c r="AR9" i="5"/>
  <c r="AS9" i="5"/>
  <c r="AT9" i="5"/>
  <c r="AU9" i="5"/>
  <c r="AV9" i="5"/>
  <c r="AM10" i="5"/>
  <c r="AN10" i="5"/>
  <c r="AO10" i="5"/>
  <c r="AP10" i="5"/>
  <c r="AQ10" i="5"/>
  <c r="AR10" i="5"/>
  <c r="AS10" i="5"/>
  <c r="AT10" i="5"/>
  <c r="AU10" i="5"/>
  <c r="AV10" i="5"/>
  <c r="AM11" i="5"/>
  <c r="AN11" i="5"/>
  <c r="AO11" i="5"/>
  <c r="AP11" i="5"/>
  <c r="AQ11" i="5"/>
  <c r="AR11" i="5"/>
  <c r="AS11" i="5"/>
  <c r="AT11" i="5"/>
  <c r="AU11" i="5"/>
  <c r="AV11" i="5"/>
  <c r="AM12" i="5"/>
  <c r="AN12" i="5"/>
  <c r="AO12" i="5"/>
  <c r="AP12" i="5"/>
  <c r="AQ12" i="5"/>
  <c r="AR12" i="5"/>
  <c r="AS12" i="5"/>
  <c r="AT12" i="5"/>
  <c r="AU12" i="5"/>
  <c r="AV12" i="5"/>
  <c r="AM13" i="5"/>
  <c r="AN13" i="5"/>
  <c r="AO13" i="5"/>
  <c r="AP13" i="5"/>
  <c r="AQ13" i="5"/>
  <c r="AR13" i="5"/>
  <c r="AS13" i="5"/>
  <c r="AT13" i="5"/>
  <c r="AU13" i="5"/>
  <c r="AV13" i="5"/>
  <c r="AM14" i="5"/>
  <c r="AN14" i="5"/>
  <c r="AO14" i="5"/>
  <c r="AP14" i="5"/>
  <c r="AQ14" i="5"/>
  <c r="AR14" i="5"/>
  <c r="AS14" i="5"/>
  <c r="AT14" i="5"/>
  <c r="AU14" i="5"/>
  <c r="AV14" i="5"/>
  <c r="AM15" i="5"/>
  <c r="AN15" i="5"/>
  <c r="AO15" i="5"/>
  <c r="AP15" i="5"/>
  <c r="AQ15" i="5"/>
  <c r="AR15" i="5"/>
  <c r="AS15" i="5"/>
  <c r="AT15" i="5"/>
  <c r="AU15" i="5"/>
  <c r="AV15" i="5"/>
  <c r="AM16" i="5"/>
  <c r="AN16" i="5"/>
  <c r="AO16" i="5"/>
  <c r="AP16" i="5"/>
  <c r="AQ16" i="5"/>
  <c r="AR16" i="5"/>
  <c r="AS16" i="5"/>
  <c r="AT16" i="5"/>
  <c r="AU16" i="5"/>
  <c r="AV16" i="5"/>
  <c r="AM17" i="5"/>
  <c r="AN17" i="5"/>
  <c r="AO17" i="5"/>
  <c r="AP17" i="5"/>
  <c r="AQ17" i="5"/>
  <c r="AR17" i="5"/>
  <c r="AS17" i="5"/>
  <c r="AT17" i="5"/>
  <c r="AU17" i="5"/>
  <c r="AV17" i="5"/>
  <c r="AM18" i="5"/>
  <c r="AN18" i="5"/>
  <c r="AO18" i="5"/>
  <c r="AP18" i="5"/>
  <c r="AQ18" i="5"/>
  <c r="AR18" i="5"/>
  <c r="AS18" i="5"/>
  <c r="AT18" i="5"/>
  <c r="AU18" i="5"/>
  <c r="AV18" i="5"/>
  <c r="AM19" i="5"/>
  <c r="AN19" i="5"/>
  <c r="AO19" i="5"/>
  <c r="AP19" i="5"/>
  <c r="AQ19" i="5"/>
  <c r="AR19" i="5"/>
  <c r="AS19" i="5"/>
  <c r="AT19" i="5"/>
  <c r="AU19" i="5"/>
  <c r="AV19" i="5"/>
  <c r="AM20" i="5"/>
  <c r="AN20" i="5"/>
  <c r="AO20" i="5"/>
  <c r="AP20" i="5"/>
  <c r="AQ20" i="5"/>
  <c r="AR20" i="5"/>
  <c r="AS20" i="5"/>
  <c r="AT20" i="5"/>
  <c r="AU20" i="5"/>
  <c r="AV20" i="5"/>
  <c r="AM21" i="5"/>
  <c r="AN21" i="5"/>
  <c r="AO21" i="5"/>
  <c r="AP21" i="5"/>
  <c r="AQ21" i="5"/>
  <c r="AR21" i="5"/>
  <c r="AS21" i="5"/>
  <c r="AT21" i="5"/>
  <c r="AU21" i="5"/>
  <c r="AV21" i="5"/>
  <c r="AM22" i="5"/>
  <c r="AN22" i="5"/>
  <c r="AO22" i="5"/>
  <c r="AP22" i="5"/>
  <c r="AQ22" i="5"/>
  <c r="AR22" i="5"/>
  <c r="AS22" i="5"/>
  <c r="AT22" i="5"/>
  <c r="AU22" i="5"/>
  <c r="AV22" i="5"/>
  <c r="AM23" i="5"/>
  <c r="AN23" i="5"/>
  <c r="AO23" i="5"/>
  <c r="AP23" i="5"/>
  <c r="AQ23" i="5"/>
  <c r="AR23" i="5"/>
  <c r="AS23" i="5"/>
  <c r="AT23" i="5"/>
  <c r="AU23" i="5"/>
  <c r="AV23" i="5"/>
  <c r="AM24" i="5"/>
  <c r="AN24" i="5"/>
  <c r="AO24" i="5"/>
  <c r="AP24" i="5"/>
  <c r="AQ24" i="5"/>
  <c r="AR24" i="5"/>
  <c r="AS24" i="5"/>
  <c r="AT24" i="5"/>
  <c r="AU24" i="5"/>
  <c r="AV24" i="5"/>
  <c r="AM25" i="5"/>
  <c r="AN25" i="5"/>
  <c r="AO25" i="5"/>
  <c r="AP25" i="5"/>
  <c r="AQ25" i="5"/>
  <c r="AR25" i="5"/>
  <c r="AS25" i="5"/>
  <c r="AT25" i="5"/>
  <c r="AU25" i="5"/>
  <c r="AV25" i="5"/>
  <c r="AM26" i="5"/>
  <c r="AN26" i="5"/>
  <c r="AO26" i="5"/>
  <c r="AP26" i="5"/>
  <c r="AQ26" i="5"/>
  <c r="AR26" i="5"/>
  <c r="AS26" i="5"/>
  <c r="AT26" i="5"/>
  <c r="AU26" i="5"/>
  <c r="AV26" i="5"/>
  <c r="AM27" i="5"/>
  <c r="AN27" i="5"/>
  <c r="AO27" i="5"/>
  <c r="AP27" i="5"/>
  <c r="AQ27" i="5"/>
  <c r="AR27" i="5"/>
  <c r="AS27" i="5"/>
  <c r="AT27" i="5"/>
  <c r="AU27" i="5"/>
  <c r="AV27" i="5"/>
  <c r="AM28" i="5"/>
  <c r="AN28" i="5"/>
  <c r="AO28" i="5"/>
  <c r="AP28" i="5"/>
  <c r="AQ28" i="5"/>
  <c r="AR28" i="5"/>
  <c r="AS28" i="5"/>
  <c r="AT28" i="5"/>
  <c r="AU28" i="5"/>
  <c r="AV28" i="5"/>
  <c r="AM29" i="5"/>
  <c r="AN29" i="5"/>
  <c r="AO29" i="5"/>
  <c r="AP29" i="5"/>
  <c r="AQ29" i="5"/>
  <c r="AR29" i="5"/>
  <c r="AS29" i="5"/>
  <c r="AT29" i="5"/>
  <c r="AU29" i="5"/>
  <c r="AV29" i="5"/>
  <c r="AM30" i="5"/>
  <c r="AN30" i="5"/>
  <c r="AO30" i="5"/>
  <c r="AP30" i="5"/>
  <c r="AQ30" i="5"/>
  <c r="AR30" i="5"/>
  <c r="AS30" i="5"/>
  <c r="AT30" i="5"/>
  <c r="AU30" i="5"/>
  <c r="AV30" i="5"/>
  <c r="AN2" i="5"/>
  <c r="AO2" i="5"/>
  <c r="AP2" i="5"/>
  <c r="AQ2" i="5"/>
  <c r="AR2" i="5"/>
  <c r="AS2" i="5"/>
  <c r="AT2" i="5"/>
  <c r="AU2" i="5"/>
  <c r="AV2" i="5"/>
  <c r="AM2" i="5"/>
  <c r="AB2" i="5"/>
  <c r="AC2" i="5"/>
  <c r="AD2" i="5"/>
  <c r="AE2" i="5"/>
  <c r="AF2" i="5"/>
  <c r="AG2" i="5"/>
  <c r="AH2" i="5"/>
  <c r="AI2" i="5"/>
  <c r="AJ2" i="5"/>
  <c r="AB3" i="5"/>
  <c r="AC3" i="5"/>
  <c r="AD3" i="5"/>
  <c r="AE3" i="5"/>
  <c r="AF3" i="5"/>
  <c r="AG3" i="5"/>
  <c r="AH3" i="5"/>
  <c r="AI3" i="5"/>
  <c r="AJ3" i="5"/>
  <c r="AB4" i="5"/>
  <c r="AC4" i="5"/>
  <c r="AD4" i="5"/>
  <c r="AE4" i="5"/>
  <c r="AF4" i="5"/>
  <c r="AG4" i="5"/>
  <c r="AH4" i="5"/>
  <c r="AI4" i="5"/>
  <c r="AJ4" i="5"/>
  <c r="AB5" i="5"/>
  <c r="AC5" i="5"/>
  <c r="AD5" i="5"/>
  <c r="AE5" i="5"/>
  <c r="AF5" i="5"/>
  <c r="AG5" i="5"/>
  <c r="AH5" i="5"/>
  <c r="AI5" i="5"/>
  <c r="AJ5" i="5"/>
  <c r="AB6" i="5"/>
  <c r="AC6" i="5"/>
  <c r="AD6" i="5"/>
  <c r="AE6" i="5"/>
  <c r="AF6" i="5"/>
  <c r="AG6" i="5"/>
  <c r="AH6" i="5"/>
  <c r="AI6" i="5"/>
  <c r="AJ6" i="5"/>
  <c r="AB7" i="5"/>
  <c r="AC7" i="5"/>
  <c r="AD7" i="5"/>
  <c r="AE7" i="5"/>
  <c r="AF7" i="5"/>
  <c r="AG7" i="5"/>
  <c r="AH7" i="5"/>
  <c r="AI7" i="5"/>
  <c r="AJ7" i="5"/>
  <c r="AB8" i="5"/>
  <c r="AC8" i="5"/>
  <c r="AD8" i="5"/>
  <c r="AE8" i="5"/>
  <c r="AF8" i="5"/>
  <c r="AG8" i="5"/>
  <c r="AH8" i="5"/>
  <c r="AI8" i="5"/>
  <c r="AJ8" i="5"/>
  <c r="AB9" i="5"/>
  <c r="AC9" i="5"/>
  <c r="AD9" i="5"/>
  <c r="AE9" i="5"/>
  <c r="AF9" i="5"/>
  <c r="AG9" i="5"/>
  <c r="AH9" i="5"/>
  <c r="AI9" i="5"/>
  <c r="AJ9" i="5"/>
  <c r="AB10" i="5"/>
  <c r="AC10" i="5"/>
  <c r="AD10" i="5"/>
  <c r="AE10" i="5"/>
  <c r="AF10" i="5"/>
  <c r="AG10" i="5"/>
  <c r="AH10" i="5"/>
  <c r="AI10" i="5"/>
  <c r="AJ10" i="5"/>
  <c r="AB11" i="5"/>
  <c r="AC11" i="5"/>
  <c r="AD11" i="5"/>
  <c r="AE11" i="5"/>
  <c r="AF11" i="5"/>
  <c r="AG11" i="5"/>
  <c r="AH11" i="5"/>
  <c r="AI11" i="5"/>
  <c r="AJ11" i="5"/>
  <c r="AB12" i="5"/>
  <c r="AC12" i="5"/>
  <c r="AD12" i="5"/>
  <c r="AE12" i="5"/>
  <c r="AF12" i="5"/>
  <c r="AG12" i="5"/>
  <c r="AH12" i="5"/>
  <c r="AI12" i="5"/>
  <c r="AJ12" i="5"/>
  <c r="AB13" i="5"/>
  <c r="AC13" i="5"/>
  <c r="AD13" i="5"/>
  <c r="AE13" i="5"/>
  <c r="AF13" i="5"/>
  <c r="AG13" i="5"/>
  <c r="AH13" i="5"/>
  <c r="AI13" i="5"/>
  <c r="AJ13" i="5"/>
  <c r="AB14" i="5"/>
  <c r="AC14" i="5"/>
  <c r="AD14" i="5"/>
  <c r="AE14" i="5"/>
  <c r="AF14" i="5"/>
  <c r="AG14" i="5"/>
  <c r="AH14" i="5"/>
  <c r="AI14" i="5"/>
  <c r="AJ14" i="5"/>
  <c r="AB15" i="5"/>
  <c r="AC15" i="5"/>
  <c r="AD15" i="5"/>
  <c r="AE15" i="5"/>
  <c r="AF15" i="5"/>
  <c r="AG15" i="5"/>
  <c r="AH15" i="5"/>
  <c r="AI15" i="5"/>
  <c r="AJ15" i="5"/>
  <c r="AB16" i="5"/>
  <c r="AC16" i="5"/>
  <c r="AD16" i="5"/>
  <c r="AE16" i="5"/>
  <c r="AF16" i="5"/>
  <c r="AG16" i="5"/>
  <c r="AH16" i="5"/>
  <c r="AI16" i="5"/>
  <c r="AJ16" i="5"/>
  <c r="AB17" i="5"/>
  <c r="AC17" i="5"/>
  <c r="AD17" i="5"/>
  <c r="AE17" i="5"/>
  <c r="AF17" i="5"/>
  <c r="AG17" i="5"/>
  <c r="AH17" i="5"/>
  <c r="AI17" i="5"/>
  <c r="AJ17" i="5"/>
  <c r="AB18" i="5"/>
  <c r="AC18" i="5"/>
  <c r="AD18" i="5"/>
  <c r="AE18" i="5"/>
  <c r="AF18" i="5"/>
  <c r="AG18" i="5"/>
  <c r="AH18" i="5"/>
  <c r="AI18" i="5"/>
  <c r="AJ18" i="5"/>
  <c r="AB19" i="5"/>
  <c r="AC19" i="5"/>
  <c r="AD19" i="5"/>
  <c r="AE19" i="5"/>
  <c r="AF19" i="5"/>
  <c r="AG19" i="5"/>
  <c r="AH19" i="5"/>
  <c r="AI19" i="5"/>
  <c r="AJ19" i="5"/>
  <c r="AB20" i="5"/>
  <c r="AC20" i="5"/>
  <c r="AD20" i="5"/>
  <c r="AE20" i="5"/>
  <c r="AF20" i="5"/>
  <c r="AG20" i="5"/>
  <c r="AH20" i="5"/>
  <c r="AI20" i="5"/>
  <c r="AJ20" i="5"/>
  <c r="AB21" i="5"/>
  <c r="AC21" i="5"/>
  <c r="AD21" i="5"/>
  <c r="AE21" i="5"/>
  <c r="AF21" i="5"/>
  <c r="AG21" i="5"/>
  <c r="AH21" i="5"/>
  <c r="AI21" i="5"/>
  <c r="AJ21" i="5"/>
  <c r="AB22" i="5"/>
  <c r="AC22" i="5"/>
  <c r="AD22" i="5"/>
  <c r="AE22" i="5"/>
  <c r="AF22" i="5"/>
  <c r="AG22" i="5"/>
  <c r="AH22" i="5"/>
  <c r="AI22" i="5"/>
  <c r="AJ22" i="5"/>
  <c r="AB23" i="5"/>
  <c r="AC23" i="5"/>
  <c r="AD23" i="5"/>
  <c r="AE23" i="5"/>
  <c r="AF23" i="5"/>
  <c r="AG23" i="5"/>
  <c r="AH23" i="5"/>
  <c r="AI23" i="5"/>
  <c r="AJ23" i="5"/>
  <c r="AB24" i="5"/>
  <c r="AC24" i="5"/>
  <c r="AD24" i="5"/>
  <c r="AE24" i="5"/>
  <c r="AF24" i="5"/>
  <c r="AG24" i="5"/>
  <c r="AH24" i="5"/>
  <c r="AI24" i="5"/>
  <c r="AJ24" i="5"/>
  <c r="AB25" i="5"/>
  <c r="AC25" i="5"/>
  <c r="AD25" i="5"/>
  <c r="AE25" i="5"/>
  <c r="AF25" i="5"/>
  <c r="AG25" i="5"/>
  <c r="AH25" i="5"/>
  <c r="AI25" i="5"/>
  <c r="AJ25" i="5"/>
  <c r="AB26" i="5"/>
  <c r="AC26" i="5"/>
  <c r="AD26" i="5"/>
  <c r="AE26" i="5"/>
  <c r="AF26" i="5"/>
  <c r="AG26" i="5"/>
  <c r="AH26" i="5"/>
  <c r="AI26" i="5"/>
  <c r="AJ26" i="5"/>
  <c r="AB27" i="5"/>
  <c r="AC27" i="5"/>
  <c r="AD27" i="5"/>
  <c r="AE27" i="5"/>
  <c r="AF27" i="5"/>
  <c r="AG27" i="5"/>
  <c r="AH27" i="5"/>
  <c r="AI27" i="5"/>
  <c r="AJ27" i="5"/>
  <c r="AB28" i="5"/>
  <c r="AC28" i="5"/>
  <c r="AD28" i="5"/>
  <c r="AE28" i="5"/>
  <c r="AF28" i="5"/>
  <c r="AG28" i="5"/>
  <c r="AH28" i="5"/>
  <c r="AI28" i="5"/>
  <c r="AJ28" i="5"/>
  <c r="AB29" i="5"/>
  <c r="AC29" i="5"/>
  <c r="AD29" i="5"/>
  <c r="AE29" i="5"/>
  <c r="AF29" i="5"/>
  <c r="AG29" i="5"/>
  <c r="AH29" i="5"/>
  <c r="AI29" i="5"/>
  <c r="AJ29" i="5"/>
  <c r="AA3" i="5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2" i="5"/>
  <c r="P2" i="5"/>
  <c r="Q2" i="5"/>
  <c r="R2" i="5"/>
  <c r="S2" i="5"/>
  <c r="T2" i="5"/>
  <c r="U2" i="5"/>
  <c r="V2" i="5"/>
  <c r="W2" i="5"/>
  <c r="X2" i="5"/>
  <c r="P3" i="5"/>
  <c r="Q3" i="5"/>
  <c r="R3" i="5"/>
  <c r="S3" i="5"/>
  <c r="T3" i="5"/>
  <c r="U3" i="5"/>
  <c r="V3" i="5"/>
  <c r="W3" i="5"/>
  <c r="X3" i="5"/>
  <c r="P4" i="5"/>
  <c r="Q4" i="5"/>
  <c r="R4" i="5"/>
  <c r="S4" i="5"/>
  <c r="T4" i="5"/>
  <c r="U4" i="5"/>
  <c r="V4" i="5"/>
  <c r="W4" i="5"/>
  <c r="X4" i="5"/>
  <c r="P5" i="5"/>
  <c r="Q5" i="5"/>
  <c r="R5" i="5"/>
  <c r="S5" i="5"/>
  <c r="T5" i="5"/>
  <c r="U5" i="5"/>
  <c r="V5" i="5"/>
  <c r="W5" i="5"/>
  <c r="X5" i="5"/>
  <c r="P6" i="5"/>
  <c r="Q6" i="5"/>
  <c r="R6" i="5"/>
  <c r="S6" i="5"/>
  <c r="T6" i="5"/>
  <c r="U6" i="5"/>
  <c r="V6" i="5"/>
  <c r="W6" i="5"/>
  <c r="X6" i="5"/>
  <c r="P7" i="5"/>
  <c r="Q7" i="5"/>
  <c r="R7" i="5"/>
  <c r="S7" i="5"/>
  <c r="T7" i="5"/>
  <c r="U7" i="5"/>
  <c r="V7" i="5"/>
  <c r="W7" i="5"/>
  <c r="X7" i="5"/>
  <c r="P8" i="5"/>
  <c r="Q8" i="5"/>
  <c r="R8" i="5"/>
  <c r="S8" i="5"/>
  <c r="T8" i="5"/>
  <c r="U8" i="5"/>
  <c r="V8" i="5"/>
  <c r="W8" i="5"/>
  <c r="X8" i="5"/>
  <c r="P9" i="5"/>
  <c r="Q9" i="5"/>
  <c r="R9" i="5"/>
  <c r="S9" i="5"/>
  <c r="T9" i="5"/>
  <c r="U9" i="5"/>
  <c r="V9" i="5"/>
  <c r="W9" i="5"/>
  <c r="X9" i="5"/>
  <c r="P10" i="5"/>
  <c r="Q10" i="5"/>
  <c r="R10" i="5"/>
  <c r="S10" i="5"/>
  <c r="T10" i="5"/>
  <c r="U10" i="5"/>
  <c r="V10" i="5"/>
  <c r="W10" i="5"/>
  <c r="X10" i="5"/>
  <c r="P11" i="5"/>
  <c r="Q11" i="5"/>
  <c r="R11" i="5"/>
  <c r="S11" i="5"/>
  <c r="T11" i="5"/>
  <c r="U11" i="5"/>
  <c r="V11" i="5"/>
  <c r="W11" i="5"/>
  <c r="X11" i="5"/>
  <c r="P12" i="5"/>
  <c r="Q12" i="5"/>
  <c r="R12" i="5"/>
  <c r="S12" i="5"/>
  <c r="T12" i="5"/>
  <c r="U12" i="5"/>
  <c r="V12" i="5"/>
  <c r="W12" i="5"/>
  <c r="X12" i="5"/>
  <c r="P13" i="5"/>
  <c r="Q13" i="5"/>
  <c r="R13" i="5"/>
  <c r="S13" i="5"/>
  <c r="T13" i="5"/>
  <c r="U13" i="5"/>
  <c r="V13" i="5"/>
  <c r="W13" i="5"/>
  <c r="X13" i="5"/>
  <c r="P14" i="5"/>
  <c r="Q14" i="5"/>
  <c r="R14" i="5"/>
  <c r="S14" i="5"/>
  <c r="T14" i="5"/>
  <c r="U14" i="5"/>
  <c r="V14" i="5"/>
  <c r="W14" i="5"/>
  <c r="X14" i="5"/>
  <c r="P15" i="5"/>
  <c r="Q15" i="5"/>
  <c r="R15" i="5"/>
  <c r="S15" i="5"/>
  <c r="T15" i="5"/>
  <c r="U15" i="5"/>
  <c r="V15" i="5"/>
  <c r="W15" i="5"/>
  <c r="X15" i="5"/>
  <c r="P16" i="5"/>
  <c r="Q16" i="5"/>
  <c r="R16" i="5"/>
  <c r="S16" i="5"/>
  <c r="T16" i="5"/>
  <c r="U16" i="5"/>
  <c r="V16" i="5"/>
  <c r="W16" i="5"/>
  <c r="X16" i="5"/>
  <c r="P17" i="5"/>
  <c r="Q17" i="5"/>
  <c r="R17" i="5"/>
  <c r="S17" i="5"/>
  <c r="T17" i="5"/>
  <c r="U17" i="5"/>
  <c r="V17" i="5"/>
  <c r="W17" i="5"/>
  <c r="X17" i="5"/>
  <c r="P18" i="5"/>
  <c r="Q18" i="5"/>
  <c r="R18" i="5"/>
  <c r="S18" i="5"/>
  <c r="T18" i="5"/>
  <c r="U18" i="5"/>
  <c r="V18" i="5"/>
  <c r="W18" i="5"/>
  <c r="X18" i="5"/>
  <c r="P19" i="5"/>
  <c r="Q19" i="5"/>
  <c r="R19" i="5"/>
  <c r="S19" i="5"/>
  <c r="T19" i="5"/>
  <c r="U19" i="5"/>
  <c r="V19" i="5"/>
  <c r="W19" i="5"/>
  <c r="X19" i="5"/>
  <c r="P20" i="5"/>
  <c r="Q20" i="5"/>
  <c r="R20" i="5"/>
  <c r="S20" i="5"/>
  <c r="T20" i="5"/>
  <c r="U20" i="5"/>
  <c r="V20" i="5"/>
  <c r="W20" i="5"/>
  <c r="X20" i="5"/>
  <c r="P21" i="5"/>
  <c r="Q21" i="5"/>
  <c r="R21" i="5"/>
  <c r="S21" i="5"/>
  <c r="T21" i="5"/>
  <c r="U21" i="5"/>
  <c r="V21" i="5"/>
  <c r="W21" i="5"/>
  <c r="X21" i="5"/>
  <c r="P22" i="5"/>
  <c r="Q22" i="5"/>
  <c r="R22" i="5"/>
  <c r="S22" i="5"/>
  <c r="T22" i="5"/>
  <c r="U22" i="5"/>
  <c r="V22" i="5"/>
  <c r="W22" i="5"/>
  <c r="X22" i="5"/>
  <c r="P23" i="5"/>
  <c r="Q23" i="5"/>
  <c r="R23" i="5"/>
  <c r="S23" i="5"/>
  <c r="T23" i="5"/>
  <c r="U23" i="5"/>
  <c r="V23" i="5"/>
  <c r="W23" i="5"/>
  <c r="X23" i="5"/>
  <c r="P24" i="5"/>
  <c r="Q24" i="5"/>
  <c r="R24" i="5"/>
  <c r="S24" i="5"/>
  <c r="T24" i="5"/>
  <c r="U24" i="5"/>
  <c r="V24" i="5"/>
  <c r="W24" i="5"/>
  <c r="X24" i="5"/>
  <c r="P25" i="5"/>
  <c r="Q25" i="5"/>
  <c r="R25" i="5"/>
  <c r="S25" i="5"/>
  <c r="T25" i="5"/>
  <c r="U25" i="5"/>
  <c r="V25" i="5"/>
  <c r="W25" i="5"/>
  <c r="X25" i="5"/>
  <c r="P26" i="5"/>
  <c r="Q26" i="5"/>
  <c r="R26" i="5"/>
  <c r="S26" i="5"/>
  <c r="T26" i="5"/>
  <c r="U26" i="5"/>
  <c r="V26" i="5"/>
  <c r="W26" i="5"/>
  <c r="X26" i="5"/>
  <c r="P27" i="5"/>
  <c r="Q27" i="5"/>
  <c r="R27" i="5"/>
  <c r="S27" i="5"/>
  <c r="T27" i="5"/>
  <c r="U27" i="5"/>
  <c r="V27" i="5"/>
  <c r="W27" i="5"/>
  <c r="X27" i="5"/>
  <c r="P28" i="5"/>
  <c r="Q28" i="5"/>
  <c r="R28" i="5"/>
  <c r="S28" i="5"/>
  <c r="T28" i="5"/>
  <c r="U28" i="5"/>
  <c r="V28" i="5"/>
  <c r="W28" i="5"/>
  <c r="X28" i="5"/>
  <c r="P29" i="5"/>
  <c r="Q29" i="5"/>
  <c r="R29" i="5"/>
  <c r="S29" i="5"/>
  <c r="T29" i="5"/>
  <c r="U29" i="5"/>
  <c r="V29" i="5"/>
  <c r="W29" i="5"/>
  <c r="X29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2" i="5"/>
  <c r="A2" i="4" l="1"/>
  <c r="C2" i="5" l="1"/>
  <c r="G2" i="5" s="1"/>
  <c r="F3" i="5"/>
  <c r="J3" i="5" s="1"/>
  <c r="C10" i="5"/>
  <c r="G10" i="5" s="1"/>
  <c r="E11" i="5"/>
  <c r="I11" i="5" s="1"/>
  <c r="F12" i="5"/>
  <c r="J12" i="5" s="1"/>
  <c r="F13" i="5"/>
  <c r="J13" i="5" s="1"/>
  <c r="C18" i="5"/>
  <c r="G18" i="5" s="1"/>
  <c r="E19" i="5"/>
  <c r="I19" i="5" s="1"/>
  <c r="F20" i="5"/>
  <c r="J20" i="5" s="1"/>
  <c r="F21" i="5"/>
  <c r="J21" i="5" s="1"/>
  <c r="C26" i="5"/>
  <c r="G26" i="5" s="1"/>
  <c r="E27" i="5"/>
  <c r="I27" i="5" s="1"/>
  <c r="F28" i="5"/>
  <c r="J28" i="5" s="1"/>
  <c r="F29" i="5"/>
  <c r="J29" i="5" s="1"/>
  <c r="D2" i="5"/>
  <c r="H2" i="5" s="1"/>
  <c r="C9" i="5"/>
  <c r="G9" i="5" s="1"/>
  <c r="F11" i="5"/>
  <c r="J11" i="5" s="1"/>
  <c r="C17" i="5"/>
  <c r="G17" i="5" s="1"/>
  <c r="D18" i="5"/>
  <c r="H18" i="5" s="1"/>
  <c r="F19" i="5"/>
  <c r="J19" i="5" s="1"/>
  <c r="C25" i="5"/>
  <c r="G25" i="5" s="1"/>
  <c r="D26" i="5"/>
  <c r="H26" i="5" s="1"/>
  <c r="F27" i="5"/>
  <c r="J27" i="5" s="1"/>
  <c r="D27" i="5"/>
  <c r="H27" i="5" s="1"/>
  <c r="D10" i="5"/>
  <c r="H10" i="5" s="1"/>
  <c r="D19" i="5"/>
  <c r="H19" i="5" s="1"/>
  <c r="E28" i="5"/>
  <c r="I28" i="5" s="1"/>
  <c r="E2" i="5"/>
  <c r="I2" i="5" s="1"/>
  <c r="C5" i="5"/>
  <c r="G5" i="5" s="1"/>
  <c r="C6" i="5"/>
  <c r="G6" i="5" s="1"/>
  <c r="D9" i="5"/>
  <c r="H9" i="5" s="1"/>
  <c r="E10" i="5"/>
  <c r="I10" i="5" s="1"/>
  <c r="D17" i="5"/>
  <c r="H17" i="5" s="1"/>
  <c r="E18" i="5"/>
  <c r="I18" i="5" s="1"/>
  <c r="D25" i="5"/>
  <c r="H25" i="5" s="1"/>
  <c r="E26" i="5"/>
  <c r="I26" i="5" s="1"/>
  <c r="F5" i="5"/>
  <c r="J5" i="5" s="1"/>
  <c r="E8" i="5"/>
  <c r="I8" i="5" s="1"/>
  <c r="C12" i="5"/>
  <c r="G12" i="5" s="1"/>
  <c r="D15" i="5"/>
  <c r="H15" i="5" s="1"/>
  <c r="C20" i="5"/>
  <c r="G20" i="5" s="1"/>
  <c r="D22" i="5"/>
  <c r="H22" i="5" s="1"/>
  <c r="D30" i="5"/>
  <c r="H30" i="5" s="1"/>
  <c r="D3" i="5"/>
  <c r="H3" i="5" s="1"/>
  <c r="D12" i="5"/>
  <c r="H12" i="5" s="1"/>
  <c r="E15" i="5"/>
  <c r="I15" i="5" s="1"/>
  <c r="C19" i="5"/>
  <c r="G19" i="5" s="1"/>
  <c r="E22" i="5"/>
  <c r="I22" i="5" s="1"/>
  <c r="C27" i="5"/>
  <c r="G27" i="5" s="1"/>
  <c r="D29" i="5"/>
  <c r="H29" i="5" s="1"/>
  <c r="E13" i="5"/>
  <c r="I13" i="5" s="1"/>
  <c r="E20" i="5"/>
  <c r="I20" i="5" s="1"/>
  <c r="F2" i="5"/>
  <c r="J2" i="5" s="1"/>
  <c r="C4" i="5"/>
  <c r="G4" i="5" s="1"/>
  <c r="D5" i="5"/>
  <c r="H5" i="5" s="1"/>
  <c r="D6" i="5"/>
  <c r="H6" i="5" s="1"/>
  <c r="C7" i="5"/>
  <c r="G7" i="5" s="1"/>
  <c r="C8" i="5"/>
  <c r="G8" i="5" s="1"/>
  <c r="E9" i="5"/>
  <c r="I9" i="5" s="1"/>
  <c r="F10" i="5"/>
  <c r="J10" i="5" s="1"/>
  <c r="C16" i="5"/>
  <c r="G16" i="5" s="1"/>
  <c r="E17" i="5"/>
  <c r="I17" i="5" s="1"/>
  <c r="F18" i="5"/>
  <c r="J18" i="5" s="1"/>
  <c r="C24" i="5"/>
  <c r="G24" i="5" s="1"/>
  <c r="E25" i="5"/>
  <c r="I25" i="5" s="1"/>
  <c r="F26" i="5"/>
  <c r="J26" i="5" s="1"/>
  <c r="C3" i="5"/>
  <c r="G3" i="5" s="1"/>
  <c r="E7" i="5"/>
  <c r="I7" i="5" s="1"/>
  <c r="D14" i="5"/>
  <c r="H14" i="5" s="1"/>
  <c r="D23" i="5"/>
  <c r="H23" i="5" s="1"/>
  <c r="C28" i="5"/>
  <c r="G28" i="5" s="1"/>
  <c r="F4" i="5"/>
  <c r="J4" i="5" s="1"/>
  <c r="F7" i="5"/>
  <c r="J7" i="5" s="1"/>
  <c r="C11" i="5"/>
  <c r="G11" i="5" s="1"/>
  <c r="E14" i="5"/>
  <c r="I14" i="5" s="1"/>
  <c r="D21" i="5"/>
  <c r="H21" i="5" s="1"/>
  <c r="E30" i="5"/>
  <c r="I30" i="5" s="1"/>
  <c r="E3" i="5"/>
  <c r="I3" i="5" s="1"/>
  <c r="D11" i="5"/>
  <c r="H11" i="5" s="1"/>
  <c r="F14" i="5"/>
  <c r="J14" i="5" s="1"/>
  <c r="E21" i="5"/>
  <c r="I21" i="5" s="1"/>
  <c r="F23" i="5"/>
  <c r="J23" i="5" s="1"/>
  <c r="F30" i="5"/>
  <c r="J30" i="5" s="1"/>
  <c r="D4" i="5"/>
  <c r="H4" i="5" s="1"/>
  <c r="E5" i="5"/>
  <c r="I5" i="5" s="1"/>
  <c r="E6" i="5"/>
  <c r="I6" i="5" s="1"/>
  <c r="D7" i="5"/>
  <c r="H7" i="5" s="1"/>
  <c r="D8" i="5"/>
  <c r="H8" i="5" s="1"/>
  <c r="F9" i="5"/>
  <c r="J9" i="5" s="1"/>
  <c r="C14" i="5"/>
  <c r="G14" i="5" s="1"/>
  <c r="C15" i="5"/>
  <c r="G15" i="5" s="1"/>
  <c r="D16" i="5"/>
  <c r="H16" i="5" s="1"/>
  <c r="F17" i="5"/>
  <c r="J17" i="5" s="1"/>
  <c r="C22" i="5"/>
  <c r="G22" i="5" s="1"/>
  <c r="C23" i="5"/>
  <c r="G23" i="5" s="1"/>
  <c r="D24" i="5"/>
  <c r="H24" i="5" s="1"/>
  <c r="F25" i="5"/>
  <c r="J25" i="5" s="1"/>
  <c r="C30" i="5"/>
  <c r="G30" i="5" s="1"/>
  <c r="E4" i="5"/>
  <c r="I4" i="5" s="1"/>
  <c r="F6" i="5"/>
  <c r="J6" i="5" s="1"/>
  <c r="C13" i="5"/>
  <c r="G13" i="5" s="1"/>
  <c r="E16" i="5"/>
  <c r="I16" i="5" s="1"/>
  <c r="C21" i="5"/>
  <c r="G21" i="5" s="1"/>
  <c r="E24" i="5"/>
  <c r="I24" i="5" s="1"/>
  <c r="C29" i="5"/>
  <c r="G29" i="5" s="1"/>
  <c r="F8" i="5"/>
  <c r="J8" i="5" s="1"/>
  <c r="D13" i="5"/>
  <c r="H13" i="5" s="1"/>
  <c r="F16" i="5"/>
  <c r="J16" i="5" s="1"/>
  <c r="D20" i="5"/>
  <c r="H20" i="5" s="1"/>
  <c r="E23" i="5"/>
  <c r="I23" i="5" s="1"/>
  <c r="F24" i="5"/>
  <c r="J24" i="5" s="1"/>
  <c r="D28" i="5"/>
  <c r="H28" i="5" s="1"/>
  <c r="E12" i="5"/>
  <c r="I12" i="5" s="1"/>
  <c r="F15" i="5"/>
  <c r="J15" i="5" s="1"/>
  <c r="F22" i="5"/>
  <c r="J22" i="5" s="1"/>
  <c r="E29" i="5"/>
  <c r="I29" i="5" s="1"/>
  <c r="C35" i="5"/>
  <c r="G35" i="5" s="1"/>
  <c r="C37" i="5"/>
  <c r="G37" i="5" s="1"/>
  <c r="F39" i="5"/>
  <c r="J39" i="5" s="1"/>
  <c r="C42" i="5"/>
  <c r="G42" i="5" s="1"/>
  <c r="C44" i="5"/>
  <c r="G44" i="5" s="1"/>
  <c r="E46" i="5"/>
  <c r="I46" i="5" s="1"/>
  <c r="C49" i="5"/>
  <c r="G49" i="5" s="1"/>
  <c r="D51" i="5"/>
  <c r="H51" i="5" s="1"/>
  <c r="E53" i="5"/>
  <c r="I53" i="5" s="1"/>
  <c r="F55" i="5"/>
  <c r="J55" i="5" s="1"/>
  <c r="C58" i="5"/>
  <c r="G58" i="5" s="1"/>
  <c r="C60" i="5"/>
  <c r="G60" i="5" s="1"/>
  <c r="E33" i="5"/>
  <c r="I33" i="5" s="1"/>
  <c r="D35" i="5"/>
  <c r="H35" i="5" s="1"/>
  <c r="D37" i="5"/>
  <c r="H37" i="5" s="1"/>
  <c r="F46" i="5"/>
  <c r="J46" i="5" s="1"/>
  <c r="F53" i="5"/>
  <c r="J53" i="5" s="1"/>
  <c r="C56" i="5"/>
  <c r="G56" i="5" s="1"/>
  <c r="D58" i="5"/>
  <c r="H58" i="5" s="1"/>
  <c r="D60" i="5"/>
  <c r="H60" i="5" s="1"/>
  <c r="C33" i="5"/>
  <c r="G33" i="5" s="1"/>
  <c r="E35" i="5"/>
  <c r="I35" i="5" s="1"/>
  <c r="F37" i="5"/>
  <c r="J37" i="5" s="1"/>
  <c r="D40" i="5"/>
  <c r="H40" i="5" s="1"/>
  <c r="E42" i="5"/>
  <c r="I42" i="5" s="1"/>
  <c r="F44" i="5"/>
  <c r="J44" i="5" s="1"/>
  <c r="C47" i="5"/>
  <c r="G47" i="5" s="1"/>
  <c r="F49" i="5"/>
  <c r="J49" i="5" s="1"/>
  <c r="F51" i="5"/>
  <c r="J51" i="5" s="1"/>
  <c r="C54" i="5"/>
  <c r="G54" i="5" s="1"/>
  <c r="D56" i="5"/>
  <c r="H56" i="5" s="1"/>
  <c r="E58" i="5"/>
  <c r="I58" i="5" s="1"/>
  <c r="E60" i="5"/>
  <c r="I60" i="5" s="1"/>
  <c r="F41" i="5"/>
  <c r="J41" i="5" s="1"/>
  <c r="D46" i="5"/>
  <c r="H46" i="5" s="1"/>
  <c r="E55" i="5"/>
  <c r="I55" i="5" s="1"/>
  <c r="F33" i="5"/>
  <c r="J33" i="5" s="1"/>
  <c r="D42" i="5"/>
  <c r="H42" i="5" s="1"/>
  <c r="F35" i="5"/>
  <c r="J35" i="5" s="1"/>
  <c r="C38" i="5"/>
  <c r="G38" i="5" s="1"/>
  <c r="E40" i="5"/>
  <c r="I40" i="5" s="1"/>
  <c r="F42" i="5"/>
  <c r="J42" i="5" s="1"/>
  <c r="C45" i="5"/>
  <c r="G45" i="5" s="1"/>
  <c r="F47" i="5"/>
  <c r="J47" i="5" s="1"/>
  <c r="C50" i="5"/>
  <c r="G50" i="5" s="1"/>
  <c r="C52" i="5"/>
  <c r="G52" i="5" s="1"/>
  <c r="D54" i="5"/>
  <c r="H54" i="5" s="1"/>
  <c r="E56" i="5"/>
  <c r="I56" i="5" s="1"/>
  <c r="F58" i="5"/>
  <c r="J58" i="5" s="1"/>
  <c r="F60" i="5"/>
  <c r="J60" i="5" s="1"/>
  <c r="F34" i="5"/>
  <c r="J34" i="5" s="1"/>
  <c r="C51" i="5"/>
  <c r="G51" i="5" s="1"/>
  <c r="E51" i="5"/>
  <c r="I51" i="5" s="1"/>
  <c r="C34" i="5"/>
  <c r="G34" i="5" s="1"/>
  <c r="C36" i="5"/>
  <c r="G36" i="5" s="1"/>
  <c r="D38" i="5"/>
  <c r="H38" i="5" s="1"/>
  <c r="F40" i="5"/>
  <c r="J40" i="5" s="1"/>
  <c r="C43" i="5"/>
  <c r="G43" i="5" s="1"/>
  <c r="D45" i="5"/>
  <c r="H45" i="5" s="1"/>
  <c r="C48" i="5"/>
  <c r="G48" i="5" s="1"/>
  <c r="D50" i="5"/>
  <c r="H50" i="5" s="1"/>
  <c r="D52" i="5"/>
  <c r="H52" i="5" s="1"/>
  <c r="E54" i="5"/>
  <c r="I54" i="5" s="1"/>
  <c r="F56" i="5"/>
  <c r="J56" i="5" s="1"/>
  <c r="C59" i="5"/>
  <c r="G59" i="5" s="1"/>
  <c r="C61" i="5"/>
  <c r="G61" i="5" s="1"/>
  <c r="F43" i="5"/>
  <c r="J43" i="5" s="1"/>
  <c r="D53" i="5"/>
  <c r="H53" i="5" s="1"/>
  <c r="C40" i="5"/>
  <c r="G40" i="5" s="1"/>
  <c r="D34" i="5"/>
  <c r="H34" i="5" s="1"/>
  <c r="D36" i="5"/>
  <c r="H36" i="5" s="1"/>
  <c r="E38" i="5"/>
  <c r="I38" i="5" s="1"/>
  <c r="C41" i="5"/>
  <c r="G41" i="5" s="1"/>
  <c r="D43" i="5"/>
  <c r="H43" i="5" s="1"/>
  <c r="F45" i="5"/>
  <c r="J45" i="5" s="1"/>
  <c r="D48" i="5"/>
  <c r="H48" i="5" s="1"/>
  <c r="E50" i="5"/>
  <c r="I50" i="5" s="1"/>
  <c r="F52" i="5"/>
  <c r="J52" i="5" s="1"/>
  <c r="F54" i="5"/>
  <c r="J54" i="5" s="1"/>
  <c r="C57" i="5"/>
  <c r="G57" i="5" s="1"/>
  <c r="D59" i="5"/>
  <c r="H59" i="5" s="1"/>
  <c r="D61" i="5"/>
  <c r="H61" i="5" s="1"/>
  <c r="C39" i="5"/>
  <c r="G39" i="5" s="1"/>
  <c r="F48" i="5"/>
  <c r="J48" i="5" s="1"/>
  <c r="F59" i="5"/>
  <c r="J59" i="5" s="1"/>
  <c r="D44" i="5"/>
  <c r="H44" i="5" s="1"/>
  <c r="E34" i="5"/>
  <c r="I34" i="5" s="1"/>
  <c r="E36" i="5"/>
  <c r="I36" i="5" s="1"/>
  <c r="F38" i="5"/>
  <c r="J38" i="5" s="1"/>
  <c r="E41" i="5"/>
  <c r="I41" i="5" s="1"/>
  <c r="E43" i="5"/>
  <c r="I43" i="5" s="1"/>
  <c r="C46" i="5"/>
  <c r="G46" i="5" s="1"/>
  <c r="E48" i="5"/>
  <c r="I48" i="5" s="1"/>
  <c r="F50" i="5"/>
  <c r="J50" i="5" s="1"/>
  <c r="C53" i="5"/>
  <c r="G53" i="5" s="1"/>
  <c r="C55" i="5"/>
  <c r="G55" i="5" s="1"/>
  <c r="E57" i="5"/>
  <c r="I57" i="5" s="1"/>
  <c r="E59" i="5"/>
  <c r="I59" i="5" s="1"/>
  <c r="F61" i="5"/>
  <c r="J61" i="5" s="1"/>
  <c r="F36" i="5"/>
  <c r="J36" i="5" s="1"/>
  <c r="F57" i="5"/>
  <c r="J57" i="5" s="1"/>
  <c r="E49" i="5"/>
  <c r="I49" i="5" s="1"/>
  <c r="E37" i="5"/>
  <c r="I37" i="5" s="1"/>
  <c r="E39" i="5"/>
  <c r="I39" i="5" s="1"/>
  <c r="D55" i="5"/>
  <c r="H55" i="5" s="1"/>
  <c r="E52" i="5"/>
  <c r="I52" i="5" s="1"/>
  <c r="D47" i="5"/>
  <c r="H47" i="5" s="1"/>
  <c r="E44" i="5"/>
  <c r="I44" i="5" s="1"/>
  <c r="D39" i="5"/>
  <c r="H39" i="5" s="1"/>
  <c r="E45" i="5"/>
  <c r="I45" i="5" s="1"/>
  <c r="D57" i="5"/>
  <c r="H57" i="5" s="1"/>
  <c r="E47" i="5"/>
  <c r="I47" i="5" s="1"/>
  <c r="D49" i="5"/>
  <c r="H49" i="5" s="1"/>
  <c r="D33" i="5"/>
  <c r="H33" i="5" s="1"/>
  <c r="E61" i="5"/>
  <c r="I61" i="5" s="1"/>
  <c r="D41" i="5"/>
  <c r="H41" i="5" s="1"/>
  <c r="J2" i="4" l="1"/>
  <c r="R2" i="4"/>
  <c r="L3" i="4"/>
  <c r="N4" i="4"/>
  <c r="P5" i="4"/>
  <c r="J6" i="4"/>
  <c r="R6" i="4"/>
  <c r="L7" i="4"/>
  <c r="N8" i="4"/>
  <c r="P9" i="4"/>
  <c r="J10" i="4"/>
  <c r="R10" i="4"/>
  <c r="L11" i="4"/>
  <c r="N12" i="4"/>
  <c r="P13" i="4"/>
  <c r="J14" i="4"/>
  <c r="R14" i="4"/>
  <c r="L15" i="4"/>
  <c r="N16" i="4"/>
  <c r="P17" i="4"/>
  <c r="J18" i="4"/>
  <c r="R18" i="4"/>
  <c r="L19" i="4"/>
  <c r="N20" i="4"/>
  <c r="P21" i="4"/>
  <c r="J22" i="4"/>
  <c r="R22" i="4"/>
  <c r="L23" i="4"/>
  <c r="N24" i="4"/>
  <c r="P25" i="4"/>
  <c r="J26" i="4"/>
  <c r="R26" i="4"/>
  <c r="L27" i="4"/>
  <c r="N28" i="4"/>
  <c r="P29" i="4"/>
  <c r="V2" i="4"/>
  <c r="AD2" i="4"/>
  <c r="X3" i="4"/>
  <c r="Z4" i="4"/>
  <c r="AB5" i="4"/>
  <c r="V6" i="4"/>
  <c r="AD6" i="4"/>
  <c r="X7" i="4"/>
  <c r="Z8" i="4"/>
  <c r="AB9" i="4"/>
  <c r="V10" i="4"/>
  <c r="AD10" i="4"/>
  <c r="X11" i="4"/>
  <c r="Z12" i="4"/>
  <c r="AB13" i="4"/>
  <c r="V14" i="4"/>
  <c r="AD14" i="4"/>
  <c r="X15" i="4"/>
  <c r="Z16" i="4"/>
  <c r="AB17" i="4"/>
  <c r="V18" i="4"/>
  <c r="AD18" i="4"/>
  <c r="X19" i="4"/>
  <c r="Z20" i="4"/>
  <c r="AB21" i="4"/>
  <c r="V22" i="4"/>
  <c r="AD22" i="4"/>
  <c r="X23" i="4"/>
  <c r="Z24" i="4"/>
  <c r="AB25" i="4"/>
  <c r="V26" i="4"/>
  <c r="AD26" i="4"/>
  <c r="X27" i="4"/>
  <c r="Z28" i="4"/>
  <c r="AB29" i="4"/>
  <c r="K2" i="4"/>
  <c r="M3" i="4"/>
  <c r="O4" i="4"/>
  <c r="I5" i="4"/>
  <c r="Q5" i="4"/>
  <c r="K6" i="4"/>
  <c r="M7" i="4"/>
  <c r="O8" i="4"/>
  <c r="I9" i="4"/>
  <c r="Q9" i="4"/>
  <c r="K10" i="4"/>
  <c r="M11" i="4"/>
  <c r="O12" i="4"/>
  <c r="I13" i="4"/>
  <c r="Q13" i="4"/>
  <c r="K14" i="4"/>
  <c r="M15" i="4"/>
  <c r="O16" i="4"/>
  <c r="I17" i="4"/>
  <c r="Q17" i="4"/>
  <c r="K18" i="4"/>
  <c r="M19" i="4"/>
  <c r="O20" i="4"/>
  <c r="I21" i="4"/>
  <c r="Q21" i="4"/>
  <c r="K22" i="4"/>
  <c r="M23" i="4"/>
  <c r="O24" i="4"/>
  <c r="I25" i="4"/>
  <c r="Q25" i="4"/>
  <c r="K26" i="4"/>
  <c r="M27" i="4"/>
  <c r="I29" i="4"/>
  <c r="Q29" i="4"/>
  <c r="W2" i="4"/>
  <c r="D2" i="4" s="1"/>
  <c r="Y3" i="4"/>
  <c r="AA4" i="4"/>
  <c r="U5" i="4"/>
  <c r="AC5" i="4"/>
  <c r="W6" i="4"/>
  <c r="D6" i="4" s="1"/>
  <c r="Y7" i="4"/>
  <c r="AA8" i="4"/>
  <c r="U9" i="4"/>
  <c r="AC9" i="4"/>
  <c r="W10" i="4"/>
  <c r="D10" i="4" s="1"/>
  <c r="Y11" i="4"/>
  <c r="AA12" i="4"/>
  <c r="U13" i="4"/>
  <c r="AC13" i="4"/>
  <c r="W14" i="4"/>
  <c r="D14" i="4" s="1"/>
  <c r="Y15" i="4"/>
  <c r="AA16" i="4"/>
  <c r="U17" i="4"/>
  <c r="AC17" i="4"/>
  <c r="W18" i="4"/>
  <c r="D18" i="4" s="1"/>
  <c r="Y19" i="4"/>
  <c r="AA20" i="4"/>
  <c r="U21" i="4"/>
  <c r="AC21" i="4"/>
  <c r="W22" i="4"/>
  <c r="D22" i="4" s="1"/>
  <c r="Y23" i="4"/>
  <c r="AA24" i="4"/>
  <c r="U25" i="4"/>
  <c r="AC25" i="4"/>
  <c r="W26" i="4"/>
  <c r="D26" i="4" s="1"/>
  <c r="Y27" i="4"/>
  <c r="AA28" i="4"/>
  <c r="U29" i="4"/>
  <c r="AC29" i="4"/>
  <c r="L2" i="4"/>
  <c r="N3" i="4"/>
  <c r="P4" i="4"/>
  <c r="J5" i="4"/>
  <c r="R5" i="4"/>
  <c r="L6" i="4"/>
  <c r="N7" i="4"/>
  <c r="P8" i="4"/>
  <c r="J9" i="4"/>
  <c r="R9" i="4"/>
  <c r="L10" i="4"/>
  <c r="N11" i="4"/>
  <c r="P12" i="4"/>
  <c r="J13" i="4"/>
  <c r="R13" i="4"/>
  <c r="L14" i="4"/>
  <c r="N15" i="4"/>
  <c r="P16" i="4"/>
  <c r="J17" i="4"/>
  <c r="R17" i="4"/>
  <c r="L18" i="4"/>
  <c r="N19" i="4"/>
  <c r="P20" i="4"/>
  <c r="J21" i="4"/>
  <c r="R21" i="4"/>
  <c r="L22" i="4"/>
  <c r="N23" i="4"/>
  <c r="P24" i="4"/>
  <c r="J25" i="4"/>
  <c r="R25" i="4"/>
  <c r="L26" i="4"/>
  <c r="N27" i="4"/>
  <c r="P28" i="4"/>
  <c r="J29" i="4"/>
  <c r="R29" i="4"/>
  <c r="X2" i="4"/>
  <c r="Z3" i="4"/>
  <c r="AB4" i="4"/>
  <c r="V5" i="4"/>
  <c r="AD5" i="4"/>
  <c r="X6" i="4"/>
  <c r="Z7" i="4"/>
  <c r="AB8" i="4"/>
  <c r="V9" i="4"/>
  <c r="AD9" i="4"/>
  <c r="X10" i="4"/>
  <c r="Z11" i="4"/>
  <c r="AB12" i="4"/>
  <c r="V13" i="4"/>
  <c r="AD13" i="4"/>
  <c r="X14" i="4"/>
  <c r="Z15" i="4"/>
  <c r="AB16" i="4"/>
  <c r="V17" i="4"/>
  <c r="AD17" i="4"/>
  <c r="X18" i="4"/>
  <c r="Z19" i="4"/>
  <c r="AB20" i="4"/>
  <c r="V21" i="4"/>
  <c r="AD21" i="4"/>
  <c r="X22" i="4"/>
  <c r="Z23" i="4"/>
  <c r="AB24" i="4"/>
  <c r="V25" i="4"/>
  <c r="AD25" i="4"/>
  <c r="X26" i="4"/>
  <c r="Z27" i="4"/>
  <c r="AB28" i="4"/>
  <c r="V29" i="4"/>
  <c r="AD29" i="4"/>
  <c r="M2" i="4"/>
  <c r="O3" i="4"/>
  <c r="I4" i="4"/>
  <c r="Q4" i="4"/>
  <c r="K5" i="4"/>
  <c r="M6" i="4"/>
  <c r="O7" i="4"/>
  <c r="I8" i="4"/>
  <c r="Q8" i="4"/>
  <c r="K9" i="4"/>
  <c r="M10" i="4"/>
  <c r="O11" i="4"/>
  <c r="I12" i="4"/>
  <c r="Q12" i="4"/>
  <c r="K13" i="4"/>
  <c r="M14" i="4"/>
  <c r="O15" i="4"/>
  <c r="I16" i="4"/>
  <c r="Q16" i="4"/>
  <c r="K17" i="4"/>
  <c r="M18" i="4"/>
  <c r="O19" i="4"/>
  <c r="I20" i="4"/>
  <c r="Q20" i="4"/>
  <c r="K21" i="4"/>
  <c r="M22" i="4"/>
  <c r="O23" i="4"/>
  <c r="I24" i="4"/>
  <c r="Q24" i="4"/>
  <c r="K25" i="4"/>
  <c r="M26" i="4"/>
  <c r="I28" i="4"/>
  <c r="Q28" i="4"/>
  <c r="K29" i="4"/>
  <c r="Y2" i="4"/>
  <c r="AA3" i="4"/>
  <c r="U4" i="4"/>
  <c r="AC4" i="4"/>
  <c r="W5" i="4"/>
  <c r="D5" i="4" s="1"/>
  <c r="Y6" i="4"/>
  <c r="AA7" i="4"/>
  <c r="U8" i="4"/>
  <c r="AC8" i="4"/>
  <c r="W9" i="4"/>
  <c r="D9" i="4" s="1"/>
  <c r="Y10" i="4"/>
  <c r="AA11" i="4"/>
  <c r="U12" i="4"/>
  <c r="AC12" i="4"/>
  <c r="W13" i="4"/>
  <c r="D13" i="4" s="1"/>
  <c r="Y14" i="4"/>
  <c r="AA15" i="4"/>
  <c r="U16" i="4"/>
  <c r="AC16" i="4"/>
  <c r="W17" i="4"/>
  <c r="D17" i="4" s="1"/>
  <c r="Y18" i="4"/>
  <c r="AA19" i="4"/>
  <c r="U20" i="4"/>
  <c r="AC20" i="4"/>
  <c r="W21" i="4"/>
  <c r="D21" i="4" s="1"/>
  <c r="Y22" i="4"/>
  <c r="AA23" i="4"/>
  <c r="U24" i="4"/>
  <c r="AC24" i="4"/>
  <c r="W25" i="4"/>
  <c r="D25" i="4" s="1"/>
  <c r="Y26" i="4"/>
  <c r="AA27" i="4"/>
  <c r="U28" i="4"/>
  <c r="AC28" i="4"/>
  <c r="W29" i="4"/>
  <c r="D29" i="4" s="1"/>
  <c r="N2" i="4"/>
  <c r="P3" i="4"/>
  <c r="J4" i="4"/>
  <c r="R4" i="4"/>
  <c r="L5" i="4"/>
  <c r="N6" i="4"/>
  <c r="P7" i="4"/>
  <c r="J8" i="4"/>
  <c r="R8" i="4"/>
  <c r="L9" i="4"/>
  <c r="N10" i="4"/>
  <c r="P11" i="4"/>
  <c r="J12" i="4"/>
  <c r="R12" i="4"/>
  <c r="L13" i="4"/>
  <c r="N14" i="4"/>
  <c r="P15" i="4"/>
  <c r="J16" i="4"/>
  <c r="R16" i="4"/>
  <c r="L17" i="4"/>
  <c r="N18" i="4"/>
  <c r="P19" i="4"/>
  <c r="J20" i="4"/>
  <c r="R20" i="4"/>
  <c r="L21" i="4"/>
  <c r="N22" i="4"/>
  <c r="P23" i="4"/>
  <c r="J24" i="4"/>
  <c r="R24" i="4"/>
  <c r="L25" i="4"/>
  <c r="N26" i="4"/>
  <c r="P27" i="4"/>
  <c r="J28" i="4"/>
  <c r="R28" i="4"/>
  <c r="L29" i="4"/>
  <c r="Z2" i="4"/>
  <c r="AB3" i="4"/>
  <c r="V4" i="4"/>
  <c r="AD4" i="4"/>
  <c r="X5" i="4"/>
  <c r="Z6" i="4"/>
  <c r="AB7" i="4"/>
  <c r="V8" i="4"/>
  <c r="AD8" i="4"/>
  <c r="X9" i="4"/>
  <c r="Z10" i="4"/>
  <c r="AB11" i="4"/>
  <c r="V12" i="4"/>
  <c r="AD12" i="4"/>
  <c r="X13" i="4"/>
  <c r="Z14" i="4"/>
  <c r="AB15" i="4"/>
  <c r="V16" i="4"/>
  <c r="AD16" i="4"/>
  <c r="X17" i="4"/>
  <c r="Z18" i="4"/>
  <c r="AB19" i="4"/>
  <c r="V20" i="4"/>
  <c r="AD20" i="4"/>
  <c r="X21" i="4"/>
  <c r="Z22" i="4"/>
  <c r="AB23" i="4"/>
  <c r="V24" i="4"/>
  <c r="AD24" i="4"/>
  <c r="X25" i="4"/>
  <c r="Z26" i="4"/>
  <c r="AB27" i="4"/>
  <c r="V28" i="4"/>
  <c r="AD28" i="4"/>
  <c r="X29" i="4"/>
  <c r="O2" i="4"/>
  <c r="I3" i="4"/>
  <c r="Q3" i="4"/>
  <c r="K4" i="4"/>
  <c r="M5" i="4"/>
  <c r="O6" i="4"/>
  <c r="I7" i="4"/>
  <c r="Q7" i="4"/>
  <c r="K8" i="4"/>
  <c r="M9" i="4"/>
  <c r="O10" i="4"/>
  <c r="I11" i="4"/>
  <c r="Q11" i="4"/>
  <c r="K12" i="4"/>
  <c r="M13" i="4"/>
  <c r="O14" i="4"/>
  <c r="I15" i="4"/>
  <c r="Q15" i="4"/>
  <c r="K16" i="4"/>
  <c r="M17" i="4"/>
  <c r="O18" i="4"/>
  <c r="I19" i="4"/>
  <c r="Q19" i="4"/>
  <c r="K20" i="4"/>
  <c r="M21" i="4"/>
  <c r="O22" i="4"/>
  <c r="I23" i="4"/>
  <c r="Q23" i="4"/>
  <c r="K24" i="4"/>
  <c r="M25" i="4"/>
  <c r="O26" i="4"/>
  <c r="I27" i="4"/>
  <c r="Q27" i="4"/>
  <c r="K28" i="4"/>
  <c r="M29" i="4"/>
  <c r="AA2" i="4"/>
  <c r="U3" i="4"/>
  <c r="AC3" i="4"/>
  <c r="W4" i="4"/>
  <c r="D4" i="4" s="1"/>
  <c r="Y5" i="4"/>
  <c r="AA6" i="4"/>
  <c r="U7" i="4"/>
  <c r="AC7" i="4"/>
  <c r="W8" i="4"/>
  <c r="D8" i="4" s="1"/>
  <c r="Y9" i="4"/>
  <c r="AA10" i="4"/>
  <c r="U11" i="4"/>
  <c r="AC11" i="4"/>
  <c r="W12" i="4"/>
  <c r="D12" i="4" s="1"/>
  <c r="Y13" i="4"/>
  <c r="AA14" i="4"/>
  <c r="U15" i="4"/>
  <c r="AC15" i="4"/>
  <c r="W16" i="4"/>
  <c r="D16" i="4" s="1"/>
  <c r="Y17" i="4"/>
  <c r="AA18" i="4"/>
  <c r="U19" i="4"/>
  <c r="AC19" i="4"/>
  <c r="W20" i="4"/>
  <c r="D20" i="4" s="1"/>
  <c r="Y21" i="4"/>
  <c r="AA22" i="4"/>
  <c r="U23" i="4"/>
  <c r="AC23" i="4"/>
  <c r="W24" i="4"/>
  <c r="D24" i="4" s="1"/>
  <c r="Y25" i="4"/>
  <c r="AA26" i="4"/>
  <c r="U27" i="4"/>
  <c r="AC27" i="4"/>
  <c r="W28" i="4"/>
  <c r="D28" i="4" s="1"/>
  <c r="Y29" i="4"/>
  <c r="P2" i="4"/>
  <c r="J3" i="4"/>
  <c r="R3" i="4"/>
  <c r="L4" i="4"/>
  <c r="N5" i="4"/>
  <c r="P6" i="4"/>
  <c r="J7" i="4"/>
  <c r="R7" i="4"/>
  <c r="L8" i="4"/>
  <c r="N9" i="4"/>
  <c r="P10" i="4"/>
  <c r="J11" i="4"/>
  <c r="R11" i="4"/>
  <c r="L12" i="4"/>
  <c r="N13" i="4"/>
  <c r="P14" i="4"/>
  <c r="J15" i="4"/>
  <c r="R15" i="4"/>
  <c r="L16" i="4"/>
  <c r="N17" i="4"/>
  <c r="P18" i="4"/>
  <c r="J19" i="4"/>
  <c r="R19" i="4"/>
  <c r="L20" i="4"/>
  <c r="N21" i="4"/>
  <c r="P22" i="4"/>
  <c r="J23" i="4"/>
  <c r="R23" i="4"/>
  <c r="L24" i="4"/>
  <c r="N25" i="4"/>
  <c r="P26" i="4"/>
  <c r="J27" i="4"/>
  <c r="R27" i="4"/>
  <c r="L28" i="4"/>
  <c r="N29" i="4"/>
  <c r="AB2" i="4"/>
  <c r="V3" i="4"/>
  <c r="AD3" i="4"/>
  <c r="X4" i="4"/>
  <c r="Z5" i="4"/>
  <c r="AB6" i="4"/>
  <c r="V7" i="4"/>
  <c r="AD7" i="4"/>
  <c r="X8" i="4"/>
  <c r="Z9" i="4"/>
  <c r="AB10" i="4"/>
  <c r="V11" i="4"/>
  <c r="AD11" i="4"/>
  <c r="X12" i="4"/>
  <c r="Z13" i="4"/>
  <c r="AB14" i="4"/>
  <c r="V15" i="4"/>
  <c r="AD15" i="4"/>
  <c r="X16" i="4"/>
  <c r="Z17" i="4"/>
  <c r="AB18" i="4"/>
  <c r="V19" i="4"/>
  <c r="AD19" i="4"/>
  <c r="X20" i="4"/>
  <c r="Z21" i="4"/>
  <c r="AB22" i="4"/>
  <c r="V23" i="4"/>
  <c r="AD23" i="4"/>
  <c r="X24" i="4"/>
  <c r="Z25" i="4"/>
  <c r="AB26" i="4"/>
  <c r="V27" i="4"/>
  <c r="AD27" i="4"/>
  <c r="X28" i="4"/>
  <c r="Z29" i="4"/>
  <c r="I2" i="4"/>
  <c r="Q2" i="4"/>
  <c r="K3" i="4"/>
  <c r="M4" i="4"/>
  <c r="O5" i="4"/>
  <c r="I6" i="4"/>
  <c r="Q6" i="4"/>
  <c r="K7" i="4"/>
  <c r="M8" i="4"/>
  <c r="O9" i="4"/>
  <c r="I10" i="4"/>
  <c r="Q10" i="4"/>
  <c r="K11" i="4"/>
  <c r="M12" i="4"/>
  <c r="O13" i="4"/>
  <c r="I14" i="4"/>
  <c r="Q14" i="4"/>
  <c r="K15" i="4"/>
  <c r="M16" i="4"/>
  <c r="O17" i="4"/>
  <c r="I18" i="4"/>
  <c r="Q18" i="4"/>
  <c r="K19" i="4"/>
  <c r="M20" i="4"/>
  <c r="O21" i="4"/>
  <c r="I22" i="4"/>
  <c r="Q22" i="4"/>
  <c r="K23" i="4"/>
  <c r="M24" i="4"/>
  <c r="O25" i="4"/>
  <c r="I26" i="4"/>
  <c r="Q26" i="4"/>
  <c r="K27" i="4"/>
  <c r="M28" i="4"/>
  <c r="U2" i="4"/>
  <c r="AC2" i="4"/>
  <c r="W3" i="4"/>
  <c r="D3" i="4" s="1"/>
  <c r="Y4" i="4"/>
  <c r="AA5" i="4"/>
  <c r="U6" i="4"/>
  <c r="AC6" i="4"/>
  <c r="W7" i="4"/>
  <c r="D7" i="4" s="1"/>
  <c r="Y8" i="4"/>
  <c r="AA9" i="4"/>
  <c r="U10" i="4"/>
  <c r="AC10" i="4"/>
  <c r="W11" i="4"/>
  <c r="D11" i="4" s="1"/>
  <c r="Y12" i="4"/>
  <c r="AA13" i="4"/>
  <c r="U14" i="4"/>
  <c r="AC14" i="4"/>
  <c r="W15" i="4"/>
  <c r="D15" i="4" s="1"/>
  <c r="Y16" i="4"/>
  <c r="AA17" i="4"/>
  <c r="U18" i="4"/>
  <c r="AC18" i="4"/>
  <c r="W19" i="4"/>
  <c r="D19" i="4" s="1"/>
  <c r="Y20" i="4"/>
  <c r="AA21" i="4"/>
  <c r="U22" i="4"/>
  <c r="AC22" i="4"/>
  <c r="W23" i="4"/>
  <c r="D23" i="4" s="1"/>
  <c r="Y24" i="4"/>
  <c r="AA25" i="4"/>
  <c r="U26" i="4"/>
  <c r="AC26" i="4"/>
  <c r="W27" i="4"/>
  <c r="D27" i="4" s="1"/>
  <c r="Y28" i="4"/>
  <c r="AA29" i="4"/>
  <c r="C11" i="4" l="1"/>
  <c r="C7" i="4"/>
  <c r="C21" i="4"/>
  <c r="C6" i="4"/>
  <c r="C15" i="4"/>
  <c r="C4" i="4"/>
  <c r="C25" i="4"/>
  <c r="C14" i="4"/>
  <c r="C10" i="4"/>
  <c r="C19" i="4"/>
  <c r="C8" i="4"/>
  <c r="C29" i="4"/>
  <c r="C18" i="4"/>
  <c r="C23" i="4"/>
  <c r="C12" i="4"/>
  <c r="O27" i="4"/>
  <c r="C22" i="4"/>
  <c r="C27" i="4"/>
  <c r="C16" i="4"/>
  <c r="C5" i="4"/>
  <c r="C26" i="4"/>
  <c r="C20" i="4"/>
  <c r="C9" i="4"/>
  <c r="O29" i="4"/>
  <c r="C3" i="4"/>
  <c r="C24" i="4"/>
  <c r="C13" i="4"/>
  <c r="O28" i="4"/>
  <c r="C2" i="4"/>
  <c r="C28" i="4"/>
  <c r="C17" i="4"/>
  <c r="AI4" i="4"/>
  <c r="AK17" i="4"/>
  <c r="AK6" i="4"/>
  <c r="AJ16" i="4"/>
  <c r="AK22" i="4"/>
  <c r="AI24" i="4"/>
  <c r="AP27" i="4"/>
  <c r="AL9" i="4"/>
  <c r="AN6" i="4"/>
  <c r="AM4" i="4"/>
  <c r="AI27" i="4"/>
  <c r="AM12" i="4"/>
  <c r="AM13" i="4"/>
  <c r="AI6" i="4"/>
  <c r="AN15" i="4"/>
  <c r="AL6" i="4"/>
  <c r="AK10" i="4"/>
  <c r="AJ26" i="4"/>
  <c r="AN16" i="4"/>
  <c r="AJ24" i="4"/>
  <c r="AK9" i="4"/>
  <c r="AP3" i="4"/>
  <c r="AI20" i="4"/>
  <c r="AI25" i="4"/>
  <c r="AJ25" i="4"/>
  <c r="AL18" i="4"/>
  <c r="AP8" i="4"/>
  <c r="AP25" i="4"/>
  <c r="AL15" i="4"/>
  <c r="AP9" i="4"/>
  <c r="AK16" i="4"/>
  <c r="AJ15" i="4"/>
  <c r="AP13" i="4"/>
  <c r="AK29" i="4"/>
  <c r="AJ17" i="4"/>
  <c r="AK19" i="4"/>
  <c r="AP19" i="4"/>
  <c r="AI28" i="4"/>
  <c r="AJ9" i="4"/>
  <c r="AK23" i="4"/>
  <c r="AP18" i="4"/>
  <c r="AN7" i="4"/>
  <c r="AN13" i="4"/>
  <c r="AP17" i="4"/>
  <c r="AN8" i="4"/>
  <c r="AP7" i="4" l="1"/>
  <c r="AM18" i="4"/>
  <c r="AI9" i="4"/>
  <c r="AK12" i="4"/>
  <c r="AI26" i="4"/>
  <c r="AK18" i="4"/>
  <c r="AP20" i="4"/>
  <c r="AI16" i="4"/>
  <c r="AL17" i="4"/>
  <c r="AI15" i="4"/>
  <c r="AP15" i="4"/>
  <c r="AP21" i="4"/>
  <c r="AI17" i="4"/>
  <c r="AP11" i="4"/>
  <c r="AH6" i="4"/>
  <c r="E6" i="4" s="1"/>
  <c r="AN14" i="4"/>
  <c r="AM10" i="4"/>
  <c r="AM16" i="4"/>
  <c r="AI12" i="4"/>
  <c r="AI18" i="4"/>
  <c r="AK21" i="4"/>
  <c r="AM8" i="4"/>
  <c r="AP4" i="4"/>
  <c r="AI11" i="4"/>
  <c r="AM7" i="4"/>
  <c r="AM14" i="4"/>
  <c r="AP23" i="4"/>
  <c r="AK27" i="4"/>
  <c r="AH3" i="4"/>
  <c r="AM11" i="4"/>
  <c r="AH5" i="4"/>
  <c r="AK26" i="4"/>
  <c r="AL14" i="4"/>
  <c r="AI5" i="4"/>
  <c r="AM6" i="4"/>
  <c r="AP5" i="4"/>
  <c r="AP12" i="4"/>
  <c r="AI19" i="4"/>
  <c r="AN11" i="4"/>
  <c r="AM5" i="4"/>
  <c r="AP28" i="4"/>
  <c r="AK11" i="4"/>
  <c r="AI8" i="4"/>
  <c r="AK28" i="4"/>
  <c r="AL7" i="4"/>
  <c r="AN10" i="4"/>
  <c r="AI22" i="4"/>
  <c r="AK25" i="4"/>
  <c r="AI14" i="4"/>
  <c r="AP29" i="4"/>
  <c r="AL13" i="4"/>
  <c r="AI21" i="4"/>
  <c r="AK13" i="4"/>
  <c r="AK24" i="4"/>
  <c r="AI13" i="4"/>
  <c r="AP24" i="4"/>
  <c r="AK14" i="4"/>
  <c r="AP16" i="4"/>
  <c r="AI29" i="4"/>
  <c r="E5" i="4" l="1"/>
  <c r="AJ3" i="4"/>
  <c r="AO2" i="4"/>
  <c r="AL10" i="4"/>
  <c r="AJ7" i="4"/>
  <c r="AK8" i="4"/>
  <c r="AI10" i="4"/>
  <c r="AJ27" i="4"/>
  <c r="AM9" i="4"/>
  <c r="AL3" i="4"/>
  <c r="AJ8" i="4"/>
  <c r="AL19" i="4"/>
  <c r="AH2" i="4"/>
  <c r="AP10" i="4"/>
  <c r="AI2" i="4"/>
  <c r="E2" i="4" s="1"/>
  <c r="AK20" i="4"/>
  <c r="AM17" i="4"/>
  <c r="AJ2" i="4"/>
  <c r="AN9" i="4"/>
  <c r="AL5" i="4"/>
  <c r="AN4" i="4"/>
  <c r="AK7" i="4"/>
  <c r="AI7" i="4"/>
  <c r="AP2" i="4"/>
  <c r="AJ23" i="4"/>
  <c r="AL4" i="4"/>
  <c r="AK3" i="4"/>
  <c r="AJ21" i="4"/>
  <c r="AN2" i="4"/>
  <c r="AJ22" i="4"/>
  <c r="AN12" i="4"/>
  <c r="AJ11" i="4"/>
  <c r="AM19" i="4"/>
  <c r="AL11" i="4"/>
  <c r="AJ5" i="4"/>
  <c r="AJ13" i="4"/>
  <c r="AP26" i="4"/>
  <c r="AJ28" i="4"/>
  <c r="AM15" i="4"/>
  <c r="AJ12" i="4"/>
  <c r="AL8" i="4"/>
  <c r="AL16" i="4"/>
  <c r="AK5" i="4"/>
  <c r="AL12" i="4"/>
  <c r="AM2" i="4"/>
  <c r="AJ4" i="4"/>
  <c r="AJ6" i="4"/>
  <c r="AP22" i="4"/>
  <c r="AL2" i="4"/>
  <c r="AK2" i="4"/>
  <c r="AJ18" i="4"/>
  <c r="AM3" i="4"/>
  <c r="AJ14" i="4"/>
  <c r="AJ19" i="4"/>
  <c r="AJ29" i="4"/>
  <c r="AH4" i="4"/>
  <c r="E4" i="4" s="1"/>
  <c r="AP6" i="4"/>
  <c r="AI23" i="4"/>
  <c r="AN5" i="4"/>
  <c r="AI3" i="4"/>
  <c r="E3" i="4" s="1"/>
  <c r="AK4" i="4"/>
  <c r="AJ20" i="4"/>
  <c r="AN3" i="4"/>
  <c r="AK15" i="4"/>
  <c r="AP14" i="4"/>
  <c r="AJ10" i="4"/>
  <c r="F17" i="4" l="1"/>
  <c r="AG17" i="4"/>
  <c r="F28" i="4"/>
  <c r="AG28" i="4"/>
  <c r="F12" i="4"/>
  <c r="AG12" i="4"/>
  <c r="F25" i="4"/>
  <c r="AG25" i="4"/>
  <c r="AL20" i="4"/>
  <c r="F9" i="4"/>
  <c r="AG9" i="4"/>
  <c r="AO3" i="4"/>
  <c r="AH7" i="4"/>
  <c r="E7" i="4" s="1"/>
  <c r="F4" i="4"/>
  <c r="AG4" i="4"/>
  <c r="F2" i="4"/>
  <c r="AG2" i="4"/>
  <c r="F21" i="4"/>
  <c r="AG21" i="4"/>
  <c r="F10" i="4"/>
  <c r="AG10" i="4"/>
  <c r="F29" i="4"/>
  <c r="AG29" i="4"/>
  <c r="AM20" i="4"/>
  <c r="F20" i="4"/>
  <c r="AG20" i="4"/>
  <c r="F6" i="4"/>
  <c r="AG6" i="4"/>
  <c r="F16" i="4"/>
  <c r="AG16" i="4"/>
  <c r="F22" i="4"/>
  <c r="AG22" i="4"/>
  <c r="F8" i="4"/>
  <c r="AG8" i="4"/>
  <c r="F15" i="4"/>
  <c r="AG15" i="4"/>
  <c r="F23" i="4"/>
  <c r="AG23" i="4"/>
  <c r="F18" i="4"/>
  <c r="AG18" i="4"/>
  <c r="F3" i="4"/>
  <c r="AG3" i="4"/>
  <c r="F19" i="4"/>
  <c r="AG19" i="4"/>
  <c r="F14" i="4"/>
  <c r="AG14" i="4"/>
  <c r="F27" i="4"/>
  <c r="AG27" i="4"/>
  <c r="F26" i="4"/>
  <c r="AG26" i="4"/>
  <c r="F24" i="4"/>
  <c r="AG24" i="4"/>
  <c r="F13" i="4"/>
  <c r="AG13" i="4"/>
  <c r="F7" i="4"/>
  <c r="AG7" i="4"/>
  <c r="F5" i="4"/>
  <c r="AG5" i="4"/>
  <c r="F11" i="4"/>
  <c r="AG11" i="4"/>
  <c r="AN17" i="4"/>
  <c r="AO4" i="4" l="1"/>
  <c r="AL21" i="4"/>
  <c r="AM21" i="4"/>
  <c r="AN18" i="4"/>
  <c r="AH8" i="4"/>
  <c r="E8" i="4" s="1"/>
  <c r="AM22" i="4" l="1"/>
  <c r="AL22" i="4"/>
  <c r="AN19" i="4"/>
  <c r="AO5" i="4"/>
  <c r="AH9" i="4"/>
  <c r="E9" i="4" s="1"/>
  <c r="AL23" i="4" l="1"/>
  <c r="AM23" i="4"/>
  <c r="AN20" i="4"/>
  <c r="AO6" i="4"/>
  <c r="AH10" i="4"/>
  <c r="E10" i="4" s="1"/>
  <c r="AM24" i="4" l="1"/>
  <c r="AL24" i="4"/>
  <c r="AO7" i="4"/>
  <c r="AH11" i="4"/>
  <c r="E11" i="4" s="1"/>
  <c r="AN21" i="4"/>
  <c r="AM25" i="4" l="1"/>
  <c r="AL25" i="4"/>
  <c r="AN22" i="4"/>
  <c r="AH12" i="4"/>
  <c r="E12" i="4" s="1"/>
  <c r="AO8" i="4"/>
  <c r="AL26" i="4" l="1"/>
  <c r="AM26" i="4"/>
  <c r="AH13" i="4"/>
  <c r="E13" i="4" s="1"/>
  <c r="AN23" i="4"/>
  <c r="AO9" i="4"/>
  <c r="AO10" i="4" l="1"/>
  <c r="AL27" i="4"/>
  <c r="AM27" i="4"/>
  <c r="AH14" i="4"/>
  <c r="E14" i="4" s="1"/>
  <c r="AN24" i="4"/>
  <c r="AL28" i="4" l="1"/>
  <c r="AM28" i="4"/>
  <c r="AN25" i="4"/>
  <c r="AO11" i="4"/>
  <c r="AH15" i="4"/>
  <c r="E15" i="4" s="1"/>
  <c r="AO12" i="4" l="1"/>
  <c r="AH16" i="4"/>
  <c r="E16" i="4" s="1"/>
  <c r="AN26" i="4"/>
  <c r="AM29" i="4"/>
  <c r="AL29" i="4"/>
  <c r="AH17" i="4" l="1"/>
  <c r="E17" i="4" s="1"/>
  <c r="AO13" i="4"/>
  <c r="AN27" i="4"/>
  <c r="AO14" i="4" l="1"/>
  <c r="AN28" i="4"/>
  <c r="AH18" i="4"/>
  <c r="E18" i="4" s="1"/>
  <c r="AO15" i="4" l="1"/>
  <c r="AN29" i="4"/>
  <c r="AH19" i="4"/>
  <c r="E19" i="4" s="1"/>
  <c r="AH20" i="4" l="1"/>
  <c r="E20" i="4" s="1"/>
  <c r="AO16" i="4"/>
  <c r="AO17" i="4" l="1"/>
  <c r="AH21" i="4"/>
  <c r="E21" i="4" s="1"/>
  <c r="AO18" i="4" l="1"/>
  <c r="AH22" i="4"/>
  <c r="E22" i="4" s="1"/>
  <c r="AO19" i="4" l="1"/>
  <c r="AH23" i="4"/>
  <c r="E23" i="4" s="1"/>
  <c r="AH24" i="4" l="1"/>
  <c r="E24" i="4" s="1"/>
  <c r="AO20" i="4"/>
  <c r="AH25" i="4" l="1"/>
  <c r="E25" i="4" s="1"/>
  <c r="AO21" i="4"/>
  <c r="AH26" i="4" l="1"/>
  <c r="E26" i="4" s="1"/>
  <c r="AO22" i="4"/>
  <c r="AO23" i="4" l="1"/>
  <c r="AH27" i="4"/>
  <c r="E27" i="4" s="1"/>
  <c r="AO24" i="4" l="1"/>
  <c r="AH28" i="4"/>
  <c r="E28" i="4" s="1"/>
  <c r="AH29" i="4" l="1"/>
  <c r="E29" i="4" s="1"/>
  <c r="AO25" i="4"/>
  <c r="AO26" i="4" l="1"/>
  <c r="AO27" i="4" l="1"/>
  <c r="AO28" i="4" l="1"/>
  <c r="AX3" i="3"/>
  <c r="AY3" i="3"/>
  <c r="AZ3" i="3"/>
  <c r="BA3" i="3"/>
  <c r="BB3" i="3"/>
  <c r="BC3" i="3"/>
  <c r="BD3" i="3"/>
  <c r="BE3" i="3"/>
  <c r="BF3" i="3"/>
  <c r="BG3" i="3"/>
  <c r="AX4" i="3"/>
  <c r="AY4" i="3"/>
  <c r="AZ4" i="3"/>
  <c r="BA4" i="3"/>
  <c r="BB4" i="3"/>
  <c r="BC4" i="3"/>
  <c r="BD4" i="3"/>
  <c r="BE4" i="3"/>
  <c r="BF4" i="3"/>
  <c r="BG4" i="3"/>
  <c r="AX5" i="3"/>
  <c r="AY5" i="3"/>
  <c r="AZ5" i="3"/>
  <c r="BA5" i="3"/>
  <c r="BB5" i="3"/>
  <c r="BC5" i="3"/>
  <c r="BD5" i="3"/>
  <c r="BE5" i="3"/>
  <c r="BF5" i="3"/>
  <c r="BG5" i="3"/>
  <c r="AX6" i="3"/>
  <c r="AY6" i="3"/>
  <c r="AZ6" i="3"/>
  <c r="BA6" i="3"/>
  <c r="BB6" i="3"/>
  <c r="BC6" i="3"/>
  <c r="BD6" i="3"/>
  <c r="BE6" i="3"/>
  <c r="BF6" i="3"/>
  <c r="BG6" i="3"/>
  <c r="AX7" i="3"/>
  <c r="AY7" i="3"/>
  <c r="AZ7" i="3"/>
  <c r="BA7" i="3"/>
  <c r="BB7" i="3"/>
  <c r="BC7" i="3"/>
  <c r="BD7" i="3"/>
  <c r="BE7" i="3"/>
  <c r="BF7" i="3"/>
  <c r="BG7" i="3"/>
  <c r="AX8" i="3"/>
  <c r="AY8" i="3"/>
  <c r="AZ8" i="3"/>
  <c r="BA8" i="3"/>
  <c r="BB8" i="3"/>
  <c r="BC8" i="3"/>
  <c r="BD8" i="3"/>
  <c r="BE8" i="3"/>
  <c r="BF8" i="3"/>
  <c r="BG8" i="3"/>
  <c r="AX9" i="3"/>
  <c r="AY9" i="3"/>
  <c r="AZ9" i="3"/>
  <c r="BA9" i="3"/>
  <c r="BB9" i="3"/>
  <c r="BC9" i="3"/>
  <c r="BD9" i="3"/>
  <c r="BE9" i="3"/>
  <c r="BF9" i="3"/>
  <c r="BG9" i="3"/>
  <c r="AX10" i="3"/>
  <c r="AY10" i="3"/>
  <c r="AZ10" i="3"/>
  <c r="BA10" i="3"/>
  <c r="BB10" i="3"/>
  <c r="BC10" i="3"/>
  <c r="BD10" i="3"/>
  <c r="BE10" i="3"/>
  <c r="BF10" i="3"/>
  <c r="BG10" i="3"/>
  <c r="AX11" i="3"/>
  <c r="AY11" i="3"/>
  <c r="AZ11" i="3"/>
  <c r="BA11" i="3"/>
  <c r="BB11" i="3"/>
  <c r="BC11" i="3"/>
  <c r="BD11" i="3"/>
  <c r="BE11" i="3"/>
  <c r="BF11" i="3"/>
  <c r="BG11" i="3"/>
  <c r="AX12" i="3"/>
  <c r="AY12" i="3"/>
  <c r="AZ12" i="3"/>
  <c r="BA12" i="3"/>
  <c r="BB12" i="3"/>
  <c r="BC12" i="3"/>
  <c r="BD12" i="3"/>
  <c r="BE12" i="3"/>
  <c r="BF12" i="3"/>
  <c r="BG12" i="3"/>
  <c r="AX13" i="3"/>
  <c r="AY13" i="3"/>
  <c r="AZ13" i="3"/>
  <c r="BA13" i="3"/>
  <c r="BB13" i="3"/>
  <c r="BC13" i="3"/>
  <c r="BD13" i="3"/>
  <c r="BE13" i="3"/>
  <c r="BF13" i="3"/>
  <c r="BG13" i="3"/>
  <c r="AX14" i="3"/>
  <c r="AY14" i="3"/>
  <c r="AZ14" i="3"/>
  <c r="BA14" i="3"/>
  <c r="BB14" i="3"/>
  <c r="BC14" i="3"/>
  <c r="BD14" i="3"/>
  <c r="BE14" i="3"/>
  <c r="BF14" i="3"/>
  <c r="BG14" i="3"/>
  <c r="AX15" i="3"/>
  <c r="AY15" i="3"/>
  <c r="AZ15" i="3"/>
  <c r="BA15" i="3"/>
  <c r="BB15" i="3"/>
  <c r="BC15" i="3"/>
  <c r="BD15" i="3"/>
  <c r="BE15" i="3"/>
  <c r="BF15" i="3"/>
  <c r="BG15" i="3"/>
  <c r="AX16" i="3"/>
  <c r="AY16" i="3"/>
  <c r="AZ16" i="3"/>
  <c r="BA16" i="3"/>
  <c r="BB16" i="3"/>
  <c r="BC16" i="3"/>
  <c r="BD16" i="3"/>
  <c r="BE16" i="3"/>
  <c r="BF16" i="3"/>
  <c r="BG16" i="3"/>
  <c r="AX17" i="3"/>
  <c r="AY17" i="3"/>
  <c r="AZ17" i="3"/>
  <c r="BA17" i="3"/>
  <c r="BB17" i="3"/>
  <c r="BC17" i="3"/>
  <c r="BD17" i="3"/>
  <c r="BE17" i="3"/>
  <c r="BF17" i="3"/>
  <c r="BG17" i="3"/>
  <c r="AX18" i="3"/>
  <c r="AY18" i="3"/>
  <c r="AZ18" i="3"/>
  <c r="BA18" i="3"/>
  <c r="BB18" i="3"/>
  <c r="BC18" i="3"/>
  <c r="BD18" i="3"/>
  <c r="BE18" i="3"/>
  <c r="BF18" i="3"/>
  <c r="BG18" i="3"/>
  <c r="AX19" i="3"/>
  <c r="AY19" i="3"/>
  <c r="AZ19" i="3"/>
  <c r="BA19" i="3"/>
  <c r="BB19" i="3"/>
  <c r="BC19" i="3"/>
  <c r="BD19" i="3"/>
  <c r="BE19" i="3"/>
  <c r="BF19" i="3"/>
  <c r="BG19" i="3"/>
  <c r="AX20" i="3"/>
  <c r="AY20" i="3"/>
  <c r="AZ20" i="3"/>
  <c r="BA20" i="3"/>
  <c r="BB20" i="3"/>
  <c r="BC20" i="3"/>
  <c r="BD20" i="3"/>
  <c r="BE20" i="3"/>
  <c r="BF20" i="3"/>
  <c r="BG20" i="3"/>
  <c r="AX21" i="3"/>
  <c r="AY21" i="3"/>
  <c r="AZ21" i="3"/>
  <c r="BA21" i="3"/>
  <c r="BB21" i="3"/>
  <c r="BC21" i="3"/>
  <c r="BD21" i="3"/>
  <c r="BE21" i="3"/>
  <c r="BF21" i="3"/>
  <c r="BG21" i="3"/>
  <c r="AX22" i="3"/>
  <c r="AY22" i="3"/>
  <c r="AZ22" i="3"/>
  <c r="BA22" i="3"/>
  <c r="BB22" i="3"/>
  <c r="BC22" i="3"/>
  <c r="BD22" i="3"/>
  <c r="BE22" i="3"/>
  <c r="BF22" i="3"/>
  <c r="BG22" i="3"/>
  <c r="AX23" i="3"/>
  <c r="AY23" i="3"/>
  <c r="AZ23" i="3"/>
  <c r="BA23" i="3"/>
  <c r="BB23" i="3"/>
  <c r="BC23" i="3"/>
  <c r="BD23" i="3"/>
  <c r="BE23" i="3"/>
  <c r="BF23" i="3"/>
  <c r="BG23" i="3"/>
  <c r="AX24" i="3"/>
  <c r="AY24" i="3"/>
  <c r="AZ24" i="3"/>
  <c r="BA24" i="3"/>
  <c r="BB24" i="3"/>
  <c r="BC24" i="3"/>
  <c r="BD24" i="3"/>
  <c r="BE24" i="3"/>
  <c r="BF24" i="3"/>
  <c r="BG24" i="3"/>
  <c r="AX25" i="3"/>
  <c r="AY25" i="3"/>
  <c r="AZ25" i="3"/>
  <c r="BA25" i="3"/>
  <c r="BB25" i="3"/>
  <c r="BC25" i="3"/>
  <c r="BD25" i="3"/>
  <c r="BE25" i="3"/>
  <c r="BF25" i="3"/>
  <c r="BG25" i="3"/>
  <c r="AX26" i="3"/>
  <c r="AY26" i="3"/>
  <c r="AZ26" i="3"/>
  <c r="BA26" i="3"/>
  <c r="BB26" i="3"/>
  <c r="BC26" i="3"/>
  <c r="BD26" i="3"/>
  <c r="BE26" i="3"/>
  <c r="BF26" i="3"/>
  <c r="BG26" i="3"/>
  <c r="AX27" i="3"/>
  <c r="AY27" i="3"/>
  <c r="AZ27" i="3"/>
  <c r="BA27" i="3"/>
  <c r="BB27" i="3"/>
  <c r="BC27" i="3"/>
  <c r="BD27" i="3"/>
  <c r="BE27" i="3"/>
  <c r="BF27" i="3"/>
  <c r="BG27" i="3"/>
  <c r="AX28" i="3"/>
  <c r="AY28" i="3"/>
  <c r="AZ28" i="3"/>
  <c r="BA28" i="3"/>
  <c r="BB28" i="3"/>
  <c r="BC28" i="3"/>
  <c r="BD28" i="3"/>
  <c r="BE28" i="3"/>
  <c r="BF28" i="3"/>
  <c r="BG28" i="3"/>
  <c r="AX29" i="3"/>
  <c r="AY29" i="3"/>
  <c r="AZ29" i="3"/>
  <c r="BA29" i="3"/>
  <c r="BB29" i="3"/>
  <c r="BC29" i="3"/>
  <c r="BD29" i="3"/>
  <c r="BE29" i="3"/>
  <c r="BF29" i="3"/>
  <c r="BG29" i="3"/>
  <c r="AX30" i="3"/>
  <c r="AY30" i="3"/>
  <c r="AZ30" i="3"/>
  <c r="BA30" i="3"/>
  <c r="BB30" i="3"/>
  <c r="BC30" i="3"/>
  <c r="BD30" i="3"/>
  <c r="BE30" i="3"/>
  <c r="BF30" i="3"/>
  <c r="BG30" i="3"/>
  <c r="AY2" i="3"/>
  <c r="AZ2" i="3"/>
  <c r="BA2" i="3"/>
  <c r="BB2" i="3"/>
  <c r="BC2" i="3"/>
  <c r="BD2" i="3"/>
  <c r="BE2" i="3"/>
  <c r="BF2" i="3"/>
  <c r="BG2" i="3"/>
  <c r="AX2" i="3"/>
  <c r="Y2" i="3"/>
  <c r="AL3" i="3"/>
  <c r="AM3" i="3"/>
  <c r="AN3" i="3"/>
  <c r="AO3" i="3"/>
  <c r="AP3" i="3"/>
  <c r="AQ3" i="3"/>
  <c r="AR3" i="3"/>
  <c r="AS3" i="3"/>
  <c r="AT3" i="3"/>
  <c r="AU3" i="3"/>
  <c r="AL4" i="3"/>
  <c r="AM4" i="3"/>
  <c r="AN4" i="3"/>
  <c r="AO4" i="3"/>
  <c r="AP4" i="3"/>
  <c r="AQ4" i="3"/>
  <c r="AR4" i="3"/>
  <c r="AS4" i="3"/>
  <c r="AT4" i="3"/>
  <c r="AU4" i="3"/>
  <c r="AL5" i="3"/>
  <c r="AM5" i="3"/>
  <c r="AN5" i="3"/>
  <c r="AO5" i="3"/>
  <c r="AP5" i="3"/>
  <c r="AQ5" i="3"/>
  <c r="AR5" i="3"/>
  <c r="AS5" i="3"/>
  <c r="AT5" i="3"/>
  <c r="AU5" i="3"/>
  <c r="AL6" i="3"/>
  <c r="AM6" i="3"/>
  <c r="AN6" i="3"/>
  <c r="AO6" i="3"/>
  <c r="AP6" i="3"/>
  <c r="AQ6" i="3"/>
  <c r="AR6" i="3"/>
  <c r="AS6" i="3"/>
  <c r="AT6" i="3"/>
  <c r="AU6" i="3"/>
  <c r="AL7" i="3"/>
  <c r="AM7" i="3"/>
  <c r="AN7" i="3"/>
  <c r="AO7" i="3"/>
  <c r="AP7" i="3"/>
  <c r="AQ7" i="3"/>
  <c r="AR7" i="3"/>
  <c r="AS7" i="3"/>
  <c r="AT7" i="3"/>
  <c r="AU7" i="3"/>
  <c r="AL8" i="3"/>
  <c r="AM8" i="3"/>
  <c r="AN8" i="3"/>
  <c r="AO8" i="3"/>
  <c r="AP8" i="3"/>
  <c r="AQ8" i="3"/>
  <c r="AR8" i="3"/>
  <c r="AS8" i="3"/>
  <c r="AT8" i="3"/>
  <c r="AU8" i="3"/>
  <c r="AL9" i="3"/>
  <c r="AM9" i="3"/>
  <c r="AN9" i="3"/>
  <c r="AO9" i="3"/>
  <c r="AP9" i="3"/>
  <c r="AQ9" i="3"/>
  <c r="AR9" i="3"/>
  <c r="AS9" i="3"/>
  <c r="AT9" i="3"/>
  <c r="AU9" i="3"/>
  <c r="AL10" i="3"/>
  <c r="AM10" i="3"/>
  <c r="AN10" i="3"/>
  <c r="AO10" i="3"/>
  <c r="AP10" i="3"/>
  <c r="AQ10" i="3"/>
  <c r="AR10" i="3"/>
  <c r="AS10" i="3"/>
  <c r="AT10" i="3"/>
  <c r="AU10" i="3"/>
  <c r="AL11" i="3"/>
  <c r="AM11" i="3"/>
  <c r="AN11" i="3"/>
  <c r="AO11" i="3"/>
  <c r="AP11" i="3"/>
  <c r="AQ11" i="3"/>
  <c r="AR11" i="3"/>
  <c r="AS11" i="3"/>
  <c r="AT11" i="3"/>
  <c r="AU11" i="3"/>
  <c r="AL12" i="3"/>
  <c r="AM12" i="3"/>
  <c r="AN12" i="3"/>
  <c r="AO12" i="3"/>
  <c r="AP12" i="3"/>
  <c r="AQ12" i="3"/>
  <c r="AR12" i="3"/>
  <c r="AS12" i="3"/>
  <c r="AT12" i="3"/>
  <c r="AU12" i="3"/>
  <c r="AL13" i="3"/>
  <c r="AM13" i="3"/>
  <c r="AN13" i="3"/>
  <c r="AO13" i="3"/>
  <c r="AP13" i="3"/>
  <c r="AQ13" i="3"/>
  <c r="AR13" i="3"/>
  <c r="AS13" i="3"/>
  <c r="AT13" i="3"/>
  <c r="AU13" i="3"/>
  <c r="AL14" i="3"/>
  <c r="AM14" i="3"/>
  <c r="AN14" i="3"/>
  <c r="AO14" i="3"/>
  <c r="AP14" i="3"/>
  <c r="AQ14" i="3"/>
  <c r="AR14" i="3"/>
  <c r="AS14" i="3"/>
  <c r="AT14" i="3"/>
  <c r="AU14" i="3"/>
  <c r="AL15" i="3"/>
  <c r="AM15" i="3"/>
  <c r="AN15" i="3"/>
  <c r="AO15" i="3"/>
  <c r="AP15" i="3"/>
  <c r="AQ15" i="3"/>
  <c r="AR15" i="3"/>
  <c r="AS15" i="3"/>
  <c r="AT15" i="3"/>
  <c r="AU15" i="3"/>
  <c r="AL16" i="3"/>
  <c r="AM16" i="3"/>
  <c r="AN16" i="3"/>
  <c r="AO16" i="3"/>
  <c r="AP16" i="3"/>
  <c r="AQ16" i="3"/>
  <c r="AR16" i="3"/>
  <c r="AS16" i="3"/>
  <c r="AT16" i="3"/>
  <c r="AU16" i="3"/>
  <c r="AL17" i="3"/>
  <c r="AM17" i="3"/>
  <c r="AN17" i="3"/>
  <c r="AO17" i="3"/>
  <c r="AP17" i="3"/>
  <c r="AQ17" i="3"/>
  <c r="AR17" i="3"/>
  <c r="AS17" i="3"/>
  <c r="AT17" i="3"/>
  <c r="AU17" i="3"/>
  <c r="AL18" i="3"/>
  <c r="AM18" i="3"/>
  <c r="AN18" i="3"/>
  <c r="AO18" i="3"/>
  <c r="AP18" i="3"/>
  <c r="AQ18" i="3"/>
  <c r="AR18" i="3"/>
  <c r="AS18" i="3"/>
  <c r="AT18" i="3"/>
  <c r="AU18" i="3"/>
  <c r="AL19" i="3"/>
  <c r="AM19" i="3"/>
  <c r="AN19" i="3"/>
  <c r="AO19" i="3"/>
  <c r="AP19" i="3"/>
  <c r="AQ19" i="3"/>
  <c r="AR19" i="3"/>
  <c r="AS19" i="3"/>
  <c r="AT19" i="3"/>
  <c r="AU19" i="3"/>
  <c r="AL20" i="3"/>
  <c r="AM20" i="3"/>
  <c r="AN20" i="3"/>
  <c r="AO20" i="3"/>
  <c r="AP20" i="3"/>
  <c r="AQ20" i="3"/>
  <c r="AR20" i="3"/>
  <c r="AS20" i="3"/>
  <c r="AT20" i="3"/>
  <c r="AU20" i="3"/>
  <c r="AL21" i="3"/>
  <c r="AM21" i="3"/>
  <c r="AN21" i="3"/>
  <c r="AO21" i="3"/>
  <c r="AP21" i="3"/>
  <c r="AQ21" i="3"/>
  <c r="AR21" i="3"/>
  <c r="AS21" i="3"/>
  <c r="AT21" i="3"/>
  <c r="AU21" i="3"/>
  <c r="AL22" i="3"/>
  <c r="AM22" i="3"/>
  <c r="AN22" i="3"/>
  <c r="AO22" i="3"/>
  <c r="AP22" i="3"/>
  <c r="AQ22" i="3"/>
  <c r="AR22" i="3"/>
  <c r="AS22" i="3"/>
  <c r="AT22" i="3"/>
  <c r="AU22" i="3"/>
  <c r="AL23" i="3"/>
  <c r="AM23" i="3"/>
  <c r="AN23" i="3"/>
  <c r="AO23" i="3"/>
  <c r="AP23" i="3"/>
  <c r="AQ23" i="3"/>
  <c r="AR23" i="3"/>
  <c r="AS23" i="3"/>
  <c r="AT23" i="3"/>
  <c r="AU23" i="3"/>
  <c r="AL24" i="3"/>
  <c r="AM24" i="3"/>
  <c r="AN24" i="3"/>
  <c r="AO24" i="3"/>
  <c r="AP24" i="3"/>
  <c r="AQ24" i="3"/>
  <c r="AR24" i="3"/>
  <c r="AS24" i="3"/>
  <c r="AT24" i="3"/>
  <c r="AU24" i="3"/>
  <c r="AL25" i="3"/>
  <c r="AM25" i="3"/>
  <c r="AN25" i="3"/>
  <c r="AO25" i="3"/>
  <c r="AP25" i="3"/>
  <c r="AQ25" i="3"/>
  <c r="AR25" i="3"/>
  <c r="AS25" i="3"/>
  <c r="AT25" i="3"/>
  <c r="AU25" i="3"/>
  <c r="AL26" i="3"/>
  <c r="AM26" i="3"/>
  <c r="AN26" i="3"/>
  <c r="AO26" i="3"/>
  <c r="AP26" i="3"/>
  <c r="AQ26" i="3"/>
  <c r="AR26" i="3"/>
  <c r="AS26" i="3"/>
  <c r="AT26" i="3"/>
  <c r="AU26" i="3"/>
  <c r="AL27" i="3"/>
  <c r="AM27" i="3"/>
  <c r="AN27" i="3"/>
  <c r="AO27" i="3"/>
  <c r="AP27" i="3"/>
  <c r="AQ27" i="3"/>
  <c r="AR27" i="3"/>
  <c r="AS27" i="3"/>
  <c r="AT27" i="3"/>
  <c r="AU27" i="3"/>
  <c r="AL28" i="3"/>
  <c r="AM28" i="3"/>
  <c r="AN28" i="3"/>
  <c r="AO28" i="3"/>
  <c r="AP28" i="3"/>
  <c r="AQ28" i="3"/>
  <c r="AR28" i="3"/>
  <c r="AS28" i="3"/>
  <c r="AT28" i="3"/>
  <c r="AU28" i="3"/>
  <c r="AL29" i="3"/>
  <c r="AM29" i="3"/>
  <c r="AN29" i="3"/>
  <c r="AO29" i="3"/>
  <c r="AP29" i="3"/>
  <c r="AQ29" i="3"/>
  <c r="AR29" i="3"/>
  <c r="AS29" i="3"/>
  <c r="AT29" i="3"/>
  <c r="AU29" i="3"/>
  <c r="AL30" i="3"/>
  <c r="AM30" i="3"/>
  <c r="AN30" i="3"/>
  <c r="AO30" i="3"/>
  <c r="AP30" i="3"/>
  <c r="AQ30" i="3"/>
  <c r="AR30" i="3"/>
  <c r="AS30" i="3"/>
  <c r="AT30" i="3"/>
  <c r="AU30" i="3"/>
  <c r="AM2" i="3"/>
  <c r="AN2" i="3"/>
  <c r="AO2" i="3"/>
  <c r="AP2" i="3"/>
  <c r="AQ2" i="3"/>
  <c r="AR2" i="3"/>
  <c r="AS2" i="3"/>
  <c r="AT2" i="3"/>
  <c r="AU2" i="3"/>
  <c r="AL2" i="3"/>
  <c r="M2" i="3"/>
  <c r="I2" i="3" s="1"/>
  <c r="Y3" i="3"/>
  <c r="Z3" i="3"/>
  <c r="AA3" i="3"/>
  <c r="AB3" i="3"/>
  <c r="AC3" i="3"/>
  <c r="AD3" i="3"/>
  <c r="AE3" i="3"/>
  <c r="AF3" i="3"/>
  <c r="AG3" i="3"/>
  <c r="AH3" i="3"/>
  <c r="Y4" i="3"/>
  <c r="Z4" i="3"/>
  <c r="AA4" i="3"/>
  <c r="AB4" i="3"/>
  <c r="AC4" i="3"/>
  <c r="AD4" i="3"/>
  <c r="AE4" i="3"/>
  <c r="AF4" i="3"/>
  <c r="AG4" i="3"/>
  <c r="AH4" i="3"/>
  <c r="Y5" i="3"/>
  <c r="Z5" i="3"/>
  <c r="AA5" i="3"/>
  <c r="AB5" i="3"/>
  <c r="AC5" i="3"/>
  <c r="AD5" i="3"/>
  <c r="AE5" i="3"/>
  <c r="AF5" i="3"/>
  <c r="AG5" i="3"/>
  <c r="AH5" i="3"/>
  <c r="Y6" i="3"/>
  <c r="Z6" i="3"/>
  <c r="AA6" i="3"/>
  <c r="AB6" i="3"/>
  <c r="AC6" i="3"/>
  <c r="AD6" i="3"/>
  <c r="AE6" i="3"/>
  <c r="AF6" i="3"/>
  <c r="AG6" i="3"/>
  <c r="AH6" i="3"/>
  <c r="Y7" i="3"/>
  <c r="Z7" i="3"/>
  <c r="AA7" i="3"/>
  <c r="AB7" i="3"/>
  <c r="AC7" i="3"/>
  <c r="AD7" i="3"/>
  <c r="AE7" i="3"/>
  <c r="AF7" i="3"/>
  <c r="AG7" i="3"/>
  <c r="AH7" i="3"/>
  <c r="Y8" i="3"/>
  <c r="Z8" i="3"/>
  <c r="AA8" i="3"/>
  <c r="AB8" i="3"/>
  <c r="AC8" i="3"/>
  <c r="AD8" i="3"/>
  <c r="AE8" i="3"/>
  <c r="AF8" i="3"/>
  <c r="AG8" i="3"/>
  <c r="AH8" i="3"/>
  <c r="Y9" i="3"/>
  <c r="Z9" i="3"/>
  <c r="AA9" i="3"/>
  <c r="AB9" i="3"/>
  <c r="AC9" i="3"/>
  <c r="AD9" i="3"/>
  <c r="AE9" i="3"/>
  <c r="AF9" i="3"/>
  <c r="AG9" i="3"/>
  <c r="AH9" i="3"/>
  <c r="Y10" i="3"/>
  <c r="Z10" i="3"/>
  <c r="AA10" i="3"/>
  <c r="AB10" i="3"/>
  <c r="AC10" i="3"/>
  <c r="AD10" i="3"/>
  <c r="AE10" i="3"/>
  <c r="AF10" i="3"/>
  <c r="AG10" i="3"/>
  <c r="AH10" i="3"/>
  <c r="Y11" i="3"/>
  <c r="Z11" i="3"/>
  <c r="AA11" i="3"/>
  <c r="AB11" i="3"/>
  <c r="AC11" i="3"/>
  <c r="AD11" i="3"/>
  <c r="AE11" i="3"/>
  <c r="AF11" i="3"/>
  <c r="AG11" i="3"/>
  <c r="AH11" i="3"/>
  <c r="Y12" i="3"/>
  <c r="Z12" i="3"/>
  <c r="AA12" i="3"/>
  <c r="AB12" i="3"/>
  <c r="AC12" i="3"/>
  <c r="AD12" i="3"/>
  <c r="AE12" i="3"/>
  <c r="AF12" i="3"/>
  <c r="AG12" i="3"/>
  <c r="AH12" i="3"/>
  <c r="Y13" i="3"/>
  <c r="Z13" i="3"/>
  <c r="AA13" i="3"/>
  <c r="AB13" i="3"/>
  <c r="AC13" i="3"/>
  <c r="AD13" i="3"/>
  <c r="AE13" i="3"/>
  <c r="AF13" i="3"/>
  <c r="AG13" i="3"/>
  <c r="AH13" i="3"/>
  <c r="Y14" i="3"/>
  <c r="Z14" i="3"/>
  <c r="AA14" i="3"/>
  <c r="AB14" i="3"/>
  <c r="AC14" i="3"/>
  <c r="AD14" i="3"/>
  <c r="AE14" i="3"/>
  <c r="AF14" i="3"/>
  <c r="AG14" i="3"/>
  <c r="AH14" i="3"/>
  <c r="Y15" i="3"/>
  <c r="Z15" i="3"/>
  <c r="AA15" i="3"/>
  <c r="AB15" i="3"/>
  <c r="AC15" i="3"/>
  <c r="AD15" i="3"/>
  <c r="AE15" i="3"/>
  <c r="AF15" i="3"/>
  <c r="AG15" i="3"/>
  <c r="AH15" i="3"/>
  <c r="Y16" i="3"/>
  <c r="Z16" i="3"/>
  <c r="AA16" i="3"/>
  <c r="AB16" i="3"/>
  <c r="AC16" i="3"/>
  <c r="AD16" i="3"/>
  <c r="AE16" i="3"/>
  <c r="AF16" i="3"/>
  <c r="AG16" i="3"/>
  <c r="AH16" i="3"/>
  <c r="Y17" i="3"/>
  <c r="Z17" i="3"/>
  <c r="AA17" i="3"/>
  <c r="AB17" i="3"/>
  <c r="AC17" i="3"/>
  <c r="AD17" i="3"/>
  <c r="AE17" i="3"/>
  <c r="AF17" i="3"/>
  <c r="AG17" i="3"/>
  <c r="AH17" i="3"/>
  <c r="Y18" i="3"/>
  <c r="Z18" i="3"/>
  <c r="AA18" i="3"/>
  <c r="AB18" i="3"/>
  <c r="AC18" i="3"/>
  <c r="AD18" i="3"/>
  <c r="AE18" i="3"/>
  <c r="AF18" i="3"/>
  <c r="AG18" i="3"/>
  <c r="AH18" i="3"/>
  <c r="Y19" i="3"/>
  <c r="Z19" i="3"/>
  <c r="AA19" i="3"/>
  <c r="AB19" i="3"/>
  <c r="AC19" i="3"/>
  <c r="AD19" i="3"/>
  <c r="AE19" i="3"/>
  <c r="AF19" i="3"/>
  <c r="AG19" i="3"/>
  <c r="AH19" i="3"/>
  <c r="Y20" i="3"/>
  <c r="Z20" i="3"/>
  <c r="AA20" i="3"/>
  <c r="AB20" i="3"/>
  <c r="AC20" i="3"/>
  <c r="AD20" i="3"/>
  <c r="AE20" i="3"/>
  <c r="AF20" i="3"/>
  <c r="AG20" i="3"/>
  <c r="AH20" i="3"/>
  <c r="Y21" i="3"/>
  <c r="Z21" i="3"/>
  <c r="AA21" i="3"/>
  <c r="AB21" i="3"/>
  <c r="AC21" i="3"/>
  <c r="AD21" i="3"/>
  <c r="AE21" i="3"/>
  <c r="AF21" i="3"/>
  <c r="AG21" i="3"/>
  <c r="AH21" i="3"/>
  <c r="Y22" i="3"/>
  <c r="Z22" i="3"/>
  <c r="AA22" i="3"/>
  <c r="AB22" i="3"/>
  <c r="AC22" i="3"/>
  <c r="AD22" i="3"/>
  <c r="AE22" i="3"/>
  <c r="AF22" i="3"/>
  <c r="AG22" i="3"/>
  <c r="AH22" i="3"/>
  <c r="Y23" i="3"/>
  <c r="Z23" i="3"/>
  <c r="AA23" i="3"/>
  <c r="AB23" i="3"/>
  <c r="AC23" i="3"/>
  <c r="AD23" i="3"/>
  <c r="AE23" i="3"/>
  <c r="AF23" i="3"/>
  <c r="AG23" i="3"/>
  <c r="AH23" i="3"/>
  <c r="Y24" i="3"/>
  <c r="Z24" i="3"/>
  <c r="AA24" i="3"/>
  <c r="AB24" i="3"/>
  <c r="AC24" i="3"/>
  <c r="AD24" i="3"/>
  <c r="AE24" i="3"/>
  <c r="AF24" i="3"/>
  <c r="AG24" i="3"/>
  <c r="AH24" i="3"/>
  <c r="Y25" i="3"/>
  <c r="Z25" i="3"/>
  <c r="AA25" i="3"/>
  <c r="AB25" i="3"/>
  <c r="AC25" i="3"/>
  <c r="AD25" i="3"/>
  <c r="AE25" i="3"/>
  <c r="AF25" i="3"/>
  <c r="AG25" i="3"/>
  <c r="AH25" i="3"/>
  <c r="Y26" i="3"/>
  <c r="Z26" i="3"/>
  <c r="AA26" i="3"/>
  <c r="AB26" i="3"/>
  <c r="AC26" i="3"/>
  <c r="AD26" i="3"/>
  <c r="AE26" i="3"/>
  <c r="AF26" i="3"/>
  <c r="AG26" i="3"/>
  <c r="AH26" i="3"/>
  <c r="Y27" i="3"/>
  <c r="Z27" i="3"/>
  <c r="AA27" i="3"/>
  <c r="AB27" i="3"/>
  <c r="AC27" i="3"/>
  <c r="AD27" i="3"/>
  <c r="AE27" i="3"/>
  <c r="AF27" i="3"/>
  <c r="AG27" i="3"/>
  <c r="AH27" i="3"/>
  <c r="Y28" i="3"/>
  <c r="Z28" i="3"/>
  <c r="AA28" i="3"/>
  <c r="AB28" i="3"/>
  <c r="AC28" i="3"/>
  <c r="AD28" i="3"/>
  <c r="AE28" i="3"/>
  <c r="AF28" i="3"/>
  <c r="AG28" i="3"/>
  <c r="AH28" i="3"/>
  <c r="Y29" i="3"/>
  <c r="Z29" i="3"/>
  <c r="AA29" i="3"/>
  <c r="AB29" i="3"/>
  <c r="AC29" i="3"/>
  <c r="AD29" i="3"/>
  <c r="AE29" i="3"/>
  <c r="AF29" i="3"/>
  <c r="AG29" i="3"/>
  <c r="AH29" i="3"/>
  <c r="Y30" i="3"/>
  <c r="Z30" i="3"/>
  <c r="AA30" i="3"/>
  <c r="AB30" i="3"/>
  <c r="AC30" i="3"/>
  <c r="AD30" i="3"/>
  <c r="AE30" i="3"/>
  <c r="AF30" i="3"/>
  <c r="AG30" i="3"/>
  <c r="AH30" i="3"/>
  <c r="Z2" i="3"/>
  <c r="AA2" i="3"/>
  <c r="AB2" i="3"/>
  <c r="AC2" i="3"/>
  <c r="AD2" i="3"/>
  <c r="AE2" i="3"/>
  <c r="AF2" i="3"/>
  <c r="AG2" i="3"/>
  <c r="AH2" i="3"/>
  <c r="M3" i="3"/>
  <c r="I3" i="3" s="1"/>
  <c r="M4" i="3"/>
  <c r="I4" i="3" s="1"/>
  <c r="M5" i="3"/>
  <c r="I5" i="3" s="1"/>
  <c r="M6" i="3"/>
  <c r="I6" i="3" s="1"/>
  <c r="M7" i="3"/>
  <c r="I7" i="3" s="1"/>
  <c r="M8" i="3"/>
  <c r="I8" i="3" s="1"/>
  <c r="M9" i="3"/>
  <c r="I9" i="3" s="1"/>
  <c r="M10" i="3"/>
  <c r="I10" i="3" s="1"/>
  <c r="M11" i="3"/>
  <c r="I11" i="3" s="1"/>
  <c r="M12" i="3"/>
  <c r="I12" i="3" s="1"/>
  <c r="M13" i="3"/>
  <c r="I13" i="3" s="1"/>
  <c r="M14" i="3"/>
  <c r="I14" i="3" s="1"/>
  <c r="M15" i="3"/>
  <c r="I15" i="3" s="1"/>
  <c r="M16" i="3"/>
  <c r="I16" i="3" s="1"/>
  <c r="M17" i="3"/>
  <c r="I17" i="3" s="1"/>
  <c r="M18" i="3"/>
  <c r="I18" i="3" s="1"/>
  <c r="M19" i="3"/>
  <c r="I19" i="3" s="1"/>
  <c r="M20" i="3"/>
  <c r="I20" i="3" s="1"/>
  <c r="M21" i="3"/>
  <c r="I21" i="3" s="1"/>
  <c r="M22" i="3"/>
  <c r="I22" i="3" s="1"/>
  <c r="M23" i="3"/>
  <c r="I23" i="3" s="1"/>
  <c r="M24" i="3"/>
  <c r="I24" i="3" s="1"/>
  <c r="M25" i="3"/>
  <c r="I25" i="3" s="1"/>
  <c r="M26" i="3"/>
  <c r="I26" i="3" s="1"/>
  <c r="M27" i="3"/>
  <c r="I27" i="3" s="1"/>
  <c r="M28" i="3"/>
  <c r="I28" i="3" s="1"/>
  <c r="M29" i="3"/>
  <c r="I29" i="3" s="1"/>
  <c r="M30" i="3"/>
  <c r="I30" i="3" s="1"/>
  <c r="O2" i="3"/>
  <c r="P2" i="3"/>
  <c r="Q2" i="3"/>
  <c r="R2" i="3"/>
  <c r="S2" i="3"/>
  <c r="T2" i="3"/>
  <c r="U2" i="3"/>
  <c r="V2" i="3"/>
  <c r="O3" i="3"/>
  <c r="P3" i="3"/>
  <c r="Q3" i="3"/>
  <c r="R3" i="3"/>
  <c r="S3" i="3"/>
  <c r="T3" i="3"/>
  <c r="U3" i="3"/>
  <c r="V3" i="3"/>
  <c r="O4" i="3"/>
  <c r="P4" i="3"/>
  <c r="Q4" i="3"/>
  <c r="R4" i="3"/>
  <c r="S4" i="3"/>
  <c r="T4" i="3"/>
  <c r="U4" i="3"/>
  <c r="V4" i="3"/>
  <c r="O5" i="3"/>
  <c r="P5" i="3"/>
  <c r="Q5" i="3"/>
  <c r="R5" i="3"/>
  <c r="S5" i="3"/>
  <c r="T5" i="3"/>
  <c r="U5" i="3"/>
  <c r="V5" i="3"/>
  <c r="O6" i="3"/>
  <c r="P6" i="3"/>
  <c r="Q6" i="3"/>
  <c r="R6" i="3"/>
  <c r="S6" i="3"/>
  <c r="T6" i="3"/>
  <c r="U6" i="3"/>
  <c r="V6" i="3"/>
  <c r="O7" i="3"/>
  <c r="P7" i="3"/>
  <c r="Q7" i="3"/>
  <c r="R7" i="3"/>
  <c r="S7" i="3"/>
  <c r="T7" i="3"/>
  <c r="U7" i="3"/>
  <c r="V7" i="3"/>
  <c r="O8" i="3"/>
  <c r="P8" i="3"/>
  <c r="Q8" i="3"/>
  <c r="R8" i="3"/>
  <c r="S8" i="3"/>
  <c r="T8" i="3"/>
  <c r="U8" i="3"/>
  <c r="V8" i="3"/>
  <c r="O9" i="3"/>
  <c r="P9" i="3"/>
  <c r="Q9" i="3"/>
  <c r="R9" i="3"/>
  <c r="S9" i="3"/>
  <c r="T9" i="3"/>
  <c r="U9" i="3"/>
  <c r="V9" i="3"/>
  <c r="O10" i="3"/>
  <c r="P10" i="3"/>
  <c r="Q10" i="3"/>
  <c r="R10" i="3"/>
  <c r="S10" i="3"/>
  <c r="T10" i="3"/>
  <c r="U10" i="3"/>
  <c r="V10" i="3"/>
  <c r="O11" i="3"/>
  <c r="P11" i="3"/>
  <c r="Q11" i="3"/>
  <c r="R11" i="3"/>
  <c r="S11" i="3"/>
  <c r="T11" i="3"/>
  <c r="U11" i="3"/>
  <c r="V11" i="3"/>
  <c r="O12" i="3"/>
  <c r="P12" i="3"/>
  <c r="Q12" i="3"/>
  <c r="R12" i="3"/>
  <c r="S12" i="3"/>
  <c r="T12" i="3"/>
  <c r="U12" i="3"/>
  <c r="V12" i="3"/>
  <c r="O13" i="3"/>
  <c r="P13" i="3"/>
  <c r="Q13" i="3"/>
  <c r="R13" i="3"/>
  <c r="S13" i="3"/>
  <c r="T13" i="3"/>
  <c r="U13" i="3"/>
  <c r="V13" i="3"/>
  <c r="O14" i="3"/>
  <c r="P14" i="3"/>
  <c r="Q14" i="3"/>
  <c r="R14" i="3"/>
  <c r="S14" i="3"/>
  <c r="T14" i="3"/>
  <c r="U14" i="3"/>
  <c r="V14" i="3"/>
  <c r="O15" i="3"/>
  <c r="P15" i="3"/>
  <c r="Q15" i="3"/>
  <c r="R15" i="3"/>
  <c r="S15" i="3"/>
  <c r="T15" i="3"/>
  <c r="U15" i="3"/>
  <c r="V15" i="3"/>
  <c r="O16" i="3"/>
  <c r="P16" i="3"/>
  <c r="Q16" i="3"/>
  <c r="R16" i="3"/>
  <c r="S16" i="3"/>
  <c r="T16" i="3"/>
  <c r="U16" i="3"/>
  <c r="V16" i="3"/>
  <c r="O17" i="3"/>
  <c r="P17" i="3"/>
  <c r="Q17" i="3"/>
  <c r="R17" i="3"/>
  <c r="S17" i="3"/>
  <c r="T17" i="3"/>
  <c r="U17" i="3"/>
  <c r="V17" i="3"/>
  <c r="O18" i="3"/>
  <c r="P18" i="3"/>
  <c r="Q18" i="3"/>
  <c r="R18" i="3"/>
  <c r="S18" i="3"/>
  <c r="T18" i="3"/>
  <c r="U18" i="3"/>
  <c r="V18" i="3"/>
  <c r="O19" i="3"/>
  <c r="P19" i="3"/>
  <c r="Q19" i="3"/>
  <c r="R19" i="3"/>
  <c r="S19" i="3"/>
  <c r="T19" i="3"/>
  <c r="U19" i="3"/>
  <c r="V19" i="3"/>
  <c r="O20" i="3"/>
  <c r="P20" i="3"/>
  <c r="Q20" i="3"/>
  <c r="R20" i="3"/>
  <c r="S20" i="3"/>
  <c r="T20" i="3"/>
  <c r="U20" i="3"/>
  <c r="V20" i="3"/>
  <c r="O21" i="3"/>
  <c r="P21" i="3"/>
  <c r="Q21" i="3"/>
  <c r="R21" i="3"/>
  <c r="S21" i="3"/>
  <c r="T21" i="3"/>
  <c r="U21" i="3"/>
  <c r="V21" i="3"/>
  <c r="O22" i="3"/>
  <c r="P22" i="3"/>
  <c r="Q22" i="3"/>
  <c r="R22" i="3"/>
  <c r="S22" i="3"/>
  <c r="T22" i="3"/>
  <c r="U22" i="3"/>
  <c r="V22" i="3"/>
  <c r="O23" i="3"/>
  <c r="P23" i="3"/>
  <c r="Q23" i="3"/>
  <c r="R23" i="3"/>
  <c r="S23" i="3"/>
  <c r="T23" i="3"/>
  <c r="U23" i="3"/>
  <c r="V23" i="3"/>
  <c r="O24" i="3"/>
  <c r="P24" i="3"/>
  <c r="Q24" i="3"/>
  <c r="R24" i="3"/>
  <c r="S24" i="3"/>
  <c r="T24" i="3"/>
  <c r="U24" i="3"/>
  <c r="V24" i="3"/>
  <c r="O25" i="3"/>
  <c r="P25" i="3"/>
  <c r="Q25" i="3"/>
  <c r="R25" i="3"/>
  <c r="S25" i="3"/>
  <c r="T25" i="3"/>
  <c r="U25" i="3"/>
  <c r="V25" i="3"/>
  <c r="O26" i="3"/>
  <c r="P26" i="3"/>
  <c r="Q26" i="3"/>
  <c r="R26" i="3"/>
  <c r="S26" i="3"/>
  <c r="T26" i="3"/>
  <c r="U26" i="3"/>
  <c r="V26" i="3"/>
  <c r="O27" i="3"/>
  <c r="P27" i="3"/>
  <c r="Q27" i="3"/>
  <c r="R27" i="3"/>
  <c r="S27" i="3"/>
  <c r="T27" i="3"/>
  <c r="U27" i="3"/>
  <c r="V27" i="3"/>
  <c r="O28" i="3"/>
  <c r="P28" i="3"/>
  <c r="Q28" i="3"/>
  <c r="R28" i="3"/>
  <c r="S28" i="3"/>
  <c r="T28" i="3"/>
  <c r="U28" i="3"/>
  <c r="V28" i="3"/>
  <c r="O29" i="3"/>
  <c r="P29" i="3"/>
  <c r="Q29" i="3"/>
  <c r="R29" i="3"/>
  <c r="S29" i="3"/>
  <c r="T29" i="3"/>
  <c r="U29" i="3"/>
  <c r="V29" i="3"/>
  <c r="O30" i="3"/>
  <c r="P30" i="3"/>
  <c r="Q30" i="3"/>
  <c r="R30" i="3"/>
  <c r="S30" i="3"/>
  <c r="T30" i="3"/>
  <c r="U30" i="3"/>
  <c r="V30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2" i="3"/>
  <c r="A2" i="3"/>
  <c r="G2" i="3" s="1" a="1"/>
  <c r="G2" i="3" s="1"/>
  <c r="A2" i="1"/>
  <c r="AO29" i="4" l="1"/>
  <c r="F2" i="3" a="1"/>
  <c r="F12" i="3" s="1"/>
  <c r="D2" i="3" a="1"/>
  <c r="D15" i="3" s="1"/>
  <c r="G24" i="3"/>
  <c r="G16" i="3"/>
  <c r="G8" i="3"/>
  <c r="G25" i="3"/>
  <c r="G17" i="3"/>
  <c r="G23" i="3"/>
  <c r="G15" i="3"/>
  <c r="G7" i="3"/>
  <c r="G9" i="3"/>
  <c r="G30" i="3"/>
  <c r="G22" i="3"/>
  <c r="G14" i="3"/>
  <c r="G6" i="3"/>
  <c r="G29" i="3"/>
  <c r="G5" i="3"/>
  <c r="G28" i="3"/>
  <c r="G20" i="3"/>
  <c r="G12" i="3"/>
  <c r="G4" i="3"/>
  <c r="G13" i="3"/>
  <c r="G27" i="3"/>
  <c r="G19" i="3"/>
  <c r="G11" i="3"/>
  <c r="G3" i="3"/>
  <c r="G21" i="3"/>
  <c r="G26" i="3"/>
  <c r="G18" i="3"/>
  <c r="G10" i="3"/>
  <c r="C2" i="3" a="1"/>
  <c r="C9" i="3" s="1"/>
  <c r="AA3" i="1"/>
  <c r="AB3" i="1"/>
  <c r="AC3" i="1"/>
  <c r="AD3" i="1"/>
  <c r="AE3" i="1"/>
  <c r="AF3" i="1"/>
  <c r="AG3" i="1"/>
  <c r="AH3" i="1"/>
  <c r="AI3" i="1"/>
  <c r="AA4" i="1"/>
  <c r="AB4" i="1"/>
  <c r="AC4" i="1"/>
  <c r="AD4" i="1"/>
  <c r="AE4" i="1"/>
  <c r="AF4" i="1"/>
  <c r="AG4" i="1"/>
  <c r="AH4" i="1"/>
  <c r="AI4" i="1"/>
  <c r="AA5" i="1"/>
  <c r="AB5" i="1"/>
  <c r="AC5" i="1"/>
  <c r="AD5" i="1"/>
  <c r="AE5" i="1"/>
  <c r="AF5" i="1"/>
  <c r="AG5" i="1"/>
  <c r="AH5" i="1"/>
  <c r="AI5" i="1"/>
  <c r="AA6" i="1"/>
  <c r="AB6" i="1"/>
  <c r="AC6" i="1"/>
  <c r="AD6" i="1"/>
  <c r="AE6" i="1"/>
  <c r="AF6" i="1"/>
  <c r="AG6" i="1"/>
  <c r="AH6" i="1"/>
  <c r="AI6" i="1"/>
  <c r="AA7" i="1"/>
  <c r="AB7" i="1"/>
  <c r="AC7" i="1"/>
  <c r="AD7" i="1"/>
  <c r="AE7" i="1"/>
  <c r="AF7" i="1"/>
  <c r="AG7" i="1"/>
  <c r="AH7" i="1"/>
  <c r="AI7" i="1"/>
  <c r="AA8" i="1"/>
  <c r="AB8" i="1"/>
  <c r="AC8" i="1"/>
  <c r="AD8" i="1"/>
  <c r="AE8" i="1"/>
  <c r="AF8" i="1"/>
  <c r="AG8" i="1"/>
  <c r="AH8" i="1"/>
  <c r="AI8" i="1"/>
  <c r="AA9" i="1"/>
  <c r="AB9" i="1"/>
  <c r="AC9" i="1"/>
  <c r="AD9" i="1"/>
  <c r="AE9" i="1"/>
  <c r="AF9" i="1"/>
  <c r="AG9" i="1"/>
  <c r="AH9" i="1"/>
  <c r="AI9" i="1"/>
  <c r="AA10" i="1"/>
  <c r="AB10" i="1"/>
  <c r="AC10" i="1"/>
  <c r="AD10" i="1"/>
  <c r="AE10" i="1"/>
  <c r="AF10" i="1"/>
  <c r="AG10" i="1"/>
  <c r="AH10" i="1"/>
  <c r="AI10" i="1"/>
  <c r="AA11" i="1"/>
  <c r="AB11" i="1"/>
  <c r="AC11" i="1"/>
  <c r="AD11" i="1"/>
  <c r="AE11" i="1"/>
  <c r="AF11" i="1"/>
  <c r="AG11" i="1"/>
  <c r="AH11" i="1"/>
  <c r="AI11" i="1"/>
  <c r="AA12" i="1"/>
  <c r="AB12" i="1"/>
  <c r="AC12" i="1"/>
  <c r="AD12" i="1"/>
  <c r="AE12" i="1"/>
  <c r="AF12" i="1"/>
  <c r="AG12" i="1"/>
  <c r="AH12" i="1"/>
  <c r="AI12" i="1"/>
  <c r="AA13" i="1"/>
  <c r="AB13" i="1"/>
  <c r="AC13" i="1"/>
  <c r="AD13" i="1"/>
  <c r="AE13" i="1"/>
  <c r="AF13" i="1"/>
  <c r="AG13" i="1"/>
  <c r="AH13" i="1"/>
  <c r="AI13" i="1"/>
  <c r="AA14" i="1"/>
  <c r="AB14" i="1"/>
  <c r="AC14" i="1"/>
  <c r="AD14" i="1"/>
  <c r="AE14" i="1"/>
  <c r="AF14" i="1"/>
  <c r="AG14" i="1"/>
  <c r="AH14" i="1"/>
  <c r="AI14" i="1"/>
  <c r="AA15" i="1"/>
  <c r="AB15" i="1"/>
  <c r="AC15" i="1"/>
  <c r="AD15" i="1"/>
  <c r="AE15" i="1"/>
  <c r="AF15" i="1"/>
  <c r="AG15" i="1"/>
  <c r="AH15" i="1"/>
  <c r="AI15" i="1"/>
  <c r="AA16" i="1"/>
  <c r="AB16" i="1"/>
  <c r="AC16" i="1"/>
  <c r="AD16" i="1"/>
  <c r="AE16" i="1"/>
  <c r="AF16" i="1"/>
  <c r="AG16" i="1"/>
  <c r="AH16" i="1"/>
  <c r="AI16" i="1"/>
  <c r="AA17" i="1"/>
  <c r="AB17" i="1"/>
  <c r="AC17" i="1"/>
  <c r="AD17" i="1"/>
  <c r="AE17" i="1"/>
  <c r="AF17" i="1"/>
  <c r="AG17" i="1"/>
  <c r="AH17" i="1"/>
  <c r="AI17" i="1"/>
  <c r="AA18" i="1"/>
  <c r="AB18" i="1"/>
  <c r="AC18" i="1"/>
  <c r="AD18" i="1"/>
  <c r="AE18" i="1"/>
  <c r="AF18" i="1"/>
  <c r="AG18" i="1"/>
  <c r="AH18" i="1"/>
  <c r="AI18" i="1"/>
  <c r="AA19" i="1"/>
  <c r="AB19" i="1"/>
  <c r="AC19" i="1"/>
  <c r="AD19" i="1"/>
  <c r="AE19" i="1"/>
  <c r="AF19" i="1"/>
  <c r="AG19" i="1"/>
  <c r="AH19" i="1"/>
  <c r="AI19" i="1"/>
  <c r="AA20" i="1"/>
  <c r="AB20" i="1"/>
  <c r="AC20" i="1"/>
  <c r="AD20" i="1"/>
  <c r="AE20" i="1"/>
  <c r="AF20" i="1"/>
  <c r="AG20" i="1"/>
  <c r="AH20" i="1"/>
  <c r="AI20" i="1"/>
  <c r="AA21" i="1"/>
  <c r="AB21" i="1"/>
  <c r="AC21" i="1"/>
  <c r="AD21" i="1"/>
  <c r="AE21" i="1"/>
  <c r="AF21" i="1"/>
  <c r="AG21" i="1"/>
  <c r="AH21" i="1"/>
  <c r="AI21" i="1"/>
  <c r="AA22" i="1"/>
  <c r="AB22" i="1"/>
  <c r="AC22" i="1"/>
  <c r="AD22" i="1"/>
  <c r="AE22" i="1"/>
  <c r="AF22" i="1"/>
  <c r="AG22" i="1"/>
  <c r="AH22" i="1"/>
  <c r="AI22" i="1"/>
  <c r="AA23" i="1"/>
  <c r="AB23" i="1"/>
  <c r="AC23" i="1"/>
  <c r="AD23" i="1"/>
  <c r="AE23" i="1"/>
  <c r="AF23" i="1"/>
  <c r="AG23" i="1"/>
  <c r="AH23" i="1"/>
  <c r="AI23" i="1"/>
  <c r="AA24" i="1"/>
  <c r="AB24" i="1"/>
  <c r="AC24" i="1"/>
  <c r="AD24" i="1"/>
  <c r="AE24" i="1"/>
  <c r="AF24" i="1"/>
  <c r="AG24" i="1"/>
  <c r="AH24" i="1"/>
  <c r="AI24" i="1"/>
  <c r="AA25" i="1"/>
  <c r="AB25" i="1"/>
  <c r="AC25" i="1"/>
  <c r="AD25" i="1"/>
  <c r="AE25" i="1"/>
  <c r="AF25" i="1"/>
  <c r="AG25" i="1"/>
  <c r="AH25" i="1"/>
  <c r="AI25" i="1"/>
  <c r="AA26" i="1"/>
  <c r="AB26" i="1"/>
  <c r="AC26" i="1"/>
  <c r="AD26" i="1"/>
  <c r="AE26" i="1"/>
  <c r="AF26" i="1"/>
  <c r="AG26" i="1"/>
  <c r="AH26" i="1"/>
  <c r="AI26" i="1"/>
  <c r="AA27" i="1"/>
  <c r="AB27" i="1"/>
  <c r="AC27" i="1"/>
  <c r="AD27" i="1"/>
  <c r="AE27" i="1"/>
  <c r="AF27" i="1"/>
  <c r="AG27" i="1"/>
  <c r="AH27" i="1"/>
  <c r="AI27" i="1"/>
  <c r="AA28" i="1"/>
  <c r="AB28" i="1"/>
  <c r="AC28" i="1"/>
  <c r="AD28" i="1"/>
  <c r="AE28" i="1"/>
  <c r="AF28" i="1"/>
  <c r="AG28" i="1"/>
  <c r="AH28" i="1"/>
  <c r="AI28" i="1"/>
  <c r="AA29" i="1"/>
  <c r="AB29" i="1"/>
  <c r="AC29" i="1"/>
  <c r="AD29" i="1"/>
  <c r="AE29" i="1"/>
  <c r="AF29" i="1"/>
  <c r="AG29" i="1"/>
  <c r="AH29" i="1"/>
  <c r="AI29" i="1"/>
  <c r="AA30" i="1"/>
  <c r="AB30" i="1"/>
  <c r="AC30" i="1"/>
  <c r="AD30" i="1"/>
  <c r="AE30" i="1"/>
  <c r="AF30" i="1"/>
  <c r="AG30" i="1"/>
  <c r="AH30" i="1"/>
  <c r="AI30" i="1"/>
  <c r="AB2" i="1"/>
  <c r="AC2" i="1"/>
  <c r="AD2" i="1"/>
  <c r="AE2" i="1"/>
  <c r="AF2" i="1"/>
  <c r="AG2" i="1"/>
  <c r="AH2" i="1"/>
  <c r="AI2" i="1"/>
  <c r="Q3" i="1"/>
  <c r="R3" i="1"/>
  <c r="S3" i="1"/>
  <c r="T3" i="1"/>
  <c r="U3" i="1"/>
  <c r="V3" i="1"/>
  <c r="W3" i="1"/>
  <c r="X3" i="1"/>
  <c r="Y3" i="1"/>
  <c r="Q4" i="1"/>
  <c r="R4" i="1"/>
  <c r="S4" i="1"/>
  <c r="T4" i="1"/>
  <c r="U4" i="1"/>
  <c r="V4" i="1"/>
  <c r="W4" i="1"/>
  <c r="X4" i="1"/>
  <c r="Y4" i="1"/>
  <c r="Q5" i="1"/>
  <c r="R5" i="1"/>
  <c r="S5" i="1"/>
  <c r="T5" i="1"/>
  <c r="U5" i="1"/>
  <c r="V5" i="1"/>
  <c r="W5" i="1"/>
  <c r="X5" i="1"/>
  <c r="Y5" i="1"/>
  <c r="Q6" i="1"/>
  <c r="R6" i="1"/>
  <c r="S6" i="1"/>
  <c r="T6" i="1"/>
  <c r="U6" i="1"/>
  <c r="V6" i="1"/>
  <c r="W6" i="1"/>
  <c r="X6" i="1"/>
  <c r="Y6" i="1"/>
  <c r="Q7" i="1"/>
  <c r="R7" i="1"/>
  <c r="S7" i="1"/>
  <c r="T7" i="1"/>
  <c r="U7" i="1"/>
  <c r="V7" i="1"/>
  <c r="W7" i="1"/>
  <c r="X7" i="1"/>
  <c r="Y7" i="1"/>
  <c r="Q8" i="1"/>
  <c r="R8" i="1"/>
  <c r="S8" i="1"/>
  <c r="T8" i="1"/>
  <c r="U8" i="1"/>
  <c r="V8" i="1"/>
  <c r="W8" i="1"/>
  <c r="X8" i="1"/>
  <c r="Y8" i="1"/>
  <c r="Q9" i="1"/>
  <c r="R9" i="1"/>
  <c r="S9" i="1"/>
  <c r="T9" i="1"/>
  <c r="U9" i="1"/>
  <c r="V9" i="1"/>
  <c r="W9" i="1"/>
  <c r="X9" i="1"/>
  <c r="Y9" i="1"/>
  <c r="Q10" i="1"/>
  <c r="R10" i="1"/>
  <c r="S10" i="1"/>
  <c r="T10" i="1"/>
  <c r="U10" i="1"/>
  <c r="V10" i="1"/>
  <c r="W10" i="1"/>
  <c r="X10" i="1"/>
  <c r="Y10" i="1"/>
  <c r="Q11" i="1"/>
  <c r="R11" i="1"/>
  <c r="S11" i="1"/>
  <c r="T11" i="1"/>
  <c r="U11" i="1"/>
  <c r="V11" i="1"/>
  <c r="W11" i="1"/>
  <c r="X11" i="1"/>
  <c r="Y11" i="1"/>
  <c r="Q12" i="1"/>
  <c r="R12" i="1"/>
  <c r="S12" i="1"/>
  <c r="T12" i="1"/>
  <c r="U12" i="1"/>
  <c r="V12" i="1"/>
  <c r="W12" i="1"/>
  <c r="X12" i="1"/>
  <c r="Y12" i="1"/>
  <c r="Q13" i="1"/>
  <c r="R13" i="1"/>
  <c r="S13" i="1"/>
  <c r="T13" i="1"/>
  <c r="U13" i="1"/>
  <c r="V13" i="1"/>
  <c r="W13" i="1"/>
  <c r="X13" i="1"/>
  <c r="Y13" i="1"/>
  <c r="Q14" i="1"/>
  <c r="R14" i="1"/>
  <c r="S14" i="1"/>
  <c r="T14" i="1"/>
  <c r="U14" i="1"/>
  <c r="V14" i="1"/>
  <c r="W14" i="1"/>
  <c r="X14" i="1"/>
  <c r="Y14" i="1"/>
  <c r="Q15" i="1"/>
  <c r="R15" i="1"/>
  <c r="S15" i="1"/>
  <c r="T15" i="1"/>
  <c r="U15" i="1"/>
  <c r="V15" i="1"/>
  <c r="W15" i="1"/>
  <c r="X15" i="1"/>
  <c r="Y15" i="1"/>
  <c r="Q16" i="1"/>
  <c r="R16" i="1"/>
  <c r="S16" i="1"/>
  <c r="T16" i="1"/>
  <c r="U16" i="1"/>
  <c r="V16" i="1"/>
  <c r="W16" i="1"/>
  <c r="X16" i="1"/>
  <c r="Y16" i="1"/>
  <c r="Q17" i="1"/>
  <c r="R17" i="1"/>
  <c r="S17" i="1"/>
  <c r="T17" i="1"/>
  <c r="U17" i="1"/>
  <c r="V17" i="1"/>
  <c r="W17" i="1"/>
  <c r="X17" i="1"/>
  <c r="Y17" i="1"/>
  <c r="Q18" i="1"/>
  <c r="R18" i="1"/>
  <c r="S18" i="1"/>
  <c r="T18" i="1"/>
  <c r="U18" i="1"/>
  <c r="V18" i="1"/>
  <c r="W18" i="1"/>
  <c r="X18" i="1"/>
  <c r="Y18" i="1"/>
  <c r="Q19" i="1"/>
  <c r="R19" i="1"/>
  <c r="S19" i="1"/>
  <c r="T19" i="1"/>
  <c r="U19" i="1"/>
  <c r="V19" i="1"/>
  <c r="W19" i="1"/>
  <c r="X19" i="1"/>
  <c r="Y19" i="1"/>
  <c r="Q20" i="1"/>
  <c r="R20" i="1"/>
  <c r="S20" i="1"/>
  <c r="T20" i="1"/>
  <c r="U20" i="1"/>
  <c r="V20" i="1"/>
  <c r="W20" i="1"/>
  <c r="X20" i="1"/>
  <c r="Y20" i="1"/>
  <c r="Q21" i="1"/>
  <c r="R21" i="1"/>
  <c r="S21" i="1"/>
  <c r="T21" i="1"/>
  <c r="U21" i="1"/>
  <c r="V21" i="1"/>
  <c r="W21" i="1"/>
  <c r="X21" i="1"/>
  <c r="Y21" i="1"/>
  <c r="Q22" i="1"/>
  <c r="R22" i="1"/>
  <c r="S22" i="1"/>
  <c r="T22" i="1"/>
  <c r="U22" i="1"/>
  <c r="V22" i="1"/>
  <c r="W22" i="1"/>
  <c r="X22" i="1"/>
  <c r="Y22" i="1"/>
  <c r="Q23" i="1"/>
  <c r="R23" i="1"/>
  <c r="S23" i="1"/>
  <c r="T23" i="1"/>
  <c r="U23" i="1"/>
  <c r="V23" i="1"/>
  <c r="W23" i="1"/>
  <c r="X23" i="1"/>
  <c r="Y23" i="1"/>
  <c r="Q24" i="1"/>
  <c r="R24" i="1"/>
  <c r="S24" i="1"/>
  <c r="T24" i="1"/>
  <c r="U24" i="1"/>
  <c r="V24" i="1"/>
  <c r="W24" i="1"/>
  <c r="X24" i="1"/>
  <c r="Y24" i="1"/>
  <c r="Q25" i="1"/>
  <c r="R25" i="1"/>
  <c r="S25" i="1"/>
  <c r="T25" i="1"/>
  <c r="U25" i="1"/>
  <c r="V25" i="1"/>
  <c r="W25" i="1"/>
  <c r="X25" i="1"/>
  <c r="Y25" i="1"/>
  <c r="Q26" i="1"/>
  <c r="R26" i="1"/>
  <c r="S26" i="1"/>
  <c r="T26" i="1"/>
  <c r="U26" i="1"/>
  <c r="V26" i="1"/>
  <c r="W26" i="1"/>
  <c r="X26" i="1"/>
  <c r="Y26" i="1"/>
  <c r="Q27" i="1"/>
  <c r="R27" i="1"/>
  <c r="S27" i="1"/>
  <c r="T27" i="1"/>
  <c r="U27" i="1"/>
  <c r="V27" i="1"/>
  <c r="W27" i="1"/>
  <c r="X27" i="1"/>
  <c r="Y27" i="1"/>
  <c r="Q28" i="1"/>
  <c r="R28" i="1"/>
  <c r="S28" i="1"/>
  <c r="T28" i="1"/>
  <c r="U28" i="1"/>
  <c r="V28" i="1"/>
  <c r="W28" i="1"/>
  <c r="X28" i="1"/>
  <c r="Y28" i="1"/>
  <c r="Q29" i="1"/>
  <c r="R29" i="1"/>
  <c r="S29" i="1"/>
  <c r="T29" i="1"/>
  <c r="U29" i="1"/>
  <c r="V29" i="1"/>
  <c r="W29" i="1"/>
  <c r="X29" i="1"/>
  <c r="Y29" i="1"/>
  <c r="Q30" i="1"/>
  <c r="R30" i="1"/>
  <c r="S30" i="1"/>
  <c r="T30" i="1"/>
  <c r="U30" i="1"/>
  <c r="V30" i="1"/>
  <c r="W30" i="1"/>
  <c r="X30" i="1"/>
  <c r="Y30" i="1"/>
  <c r="R2" i="1"/>
  <c r="S2" i="1"/>
  <c r="T2" i="1"/>
  <c r="U2" i="1"/>
  <c r="V2" i="1"/>
  <c r="W2" i="1"/>
  <c r="X2" i="1"/>
  <c r="Y2" i="1"/>
  <c r="Q2" i="1"/>
  <c r="G3" i="1"/>
  <c r="H3" i="1"/>
  <c r="I3" i="1"/>
  <c r="J3" i="1"/>
  <c r="K3" i="1"/>
  <c r="L3" i="1"/>
  <c r="M3" i="1"/>
  <c r="N3" i="1"/>
  <c r="O3" i="1"/>
  <c r="G4" i="1"/>
  <c r="H4" i="1"/>
  <c r="I4" i="1"/>
  <c r="J4" i="1"/>
  <c r="K4" i="1"/>
  <c r="L4" i="1"/>
  <c r="M4" i="1"/>
  <c r="N4" i="1"/>
  <c r="O4" i="1"/>
  <c r="G5" i="1"/>
  <c r="H5" i="1"/>
  <c r="I5" i="1"/>
  <c r="J5" i="1"/>
  <c r="K5" i="1"/>
  <c r="L5" i="1"/>
  <c r="M5" i="1"/>
  <c r="N5" i="1"/>
  <c r="O5" i="1"/>
  <c r="G6" i="1"/>
  <c r="H6" i="1"/>
  <c r="I6" i="1"/>
  <c r="J6" i="1"/>
  <c r="K6" i="1"/>
  <c r="L6" i="1"/>
  <c r="M6" i="1"/>
  <c r="N6" i="1"/>
  <c r="O6" i="1"/>
  <c r="G7" i="1"/>
  <c r="H7" i="1"/>
  <c r="I7" i="1"/>
  <c r="J7" i="1"/>
  <c r="K7" i="1"/>
  <c r="L7" i="1"/>
  <c r="M7" i="1"/>
  <c r="N7" i="1"/>
  <c r="O7" i="1"/>
  <c r="G8" i="1"/>
  <c r="H8" i="1"/>
  <c r="I8" i="1"/>
  <c r="J8" i="1"/>
  <c r="K8" i="1"/>
  <c r="L8" i="1"/>
  <c r="M8" i="1"/>
  <c r="N8" i="1"/>
  <c r="O8" i="1"/>
  <c r="G9" i="1"/>
  <c r="H9" i="1"/>
  <c r="I9" i="1"/>
  <c r="J9" i="1"/>
  <c r="K9" i="1"/>
  <c r="L9" i="1"/>
  <c r="M9" i="1"/>
  <c r="N9" i="1"/>
  <c r="O9" i="1"/>
  <c r="G10" i="1"/>
  <c r="H10" i="1"/>
  <c r="I10" i="1"/>
  <c r="J10" i="1"/>
  <c r="K10" i="1"/>
  <c r="L10" i="1"/>
  <c r="M10" i="1"/>
  <c r="N10" i="1"/>
  <c r="O10" i="1"/>
  <c r="G11" i="1"/>
  <c r="H11" i="1"/>
  <c r="I11" i="1"/>
  <c r="J11" i="1"/>
  <c r="K11" i="1"/>
  <c r="L11" i="1"/>
  <c r="M11" i="1"/>
  <c r="N11" i="1"/>
  <c r="O11" i="1"/>
  <c r="G12" i="1"/>
  <c r="H12" i="1"/>
  <c r="I12" i="1"/>
  <c r="J12" i="1"/>
  <c r="K12" i="1"/>
  <c r="L12" i="1"/>
  <c r="M12" i="1"/>
  <c r="N12" i="1"/>
  <c r="O12" i="1"/>
  <c r="G13" i="1"/>
  <c r="H13" i="1"/>
  <c r="I13" i="1"/>
  <c r="J13" i="1"/>
  <c r="K13" i="1"/>
  <c r="L13" i="1"/>
  <c r="M13" i="1"/>
  <c r="N13" i="1"/>
  <c r="O13" i="1"/>
  <c r="G14" i="1"/>
  <c r="H14" i="1"/>
  <c r="I14" i="1"/>
  <c r="J14" i="1"/>
  <c r="K14" i="1"/>
  <c r="L14" i="1"/>
  <c r="M14" i="1"/>
  <c r="N14" i="1"/>
  <c r="O14" i="1"/>
  <c r="G15" i="1"/>
  <c r="H15" i="1"/>
  <c r="I15" i="1"/>
  <c r="J15" i="1"/>
  <c r="K15" i="1"/>
  <c r="L15" i="1"/>
  <c r="M15" i="1"/>
  <c r="N15" i="1"/>
  <c r="O15" i="1"/>
  <c r="G16" i="1"/>
  <c r="H16" i="1"/>
  <c r="I16" i="1"/>
  <c r="J16" i="1"/>
  <c r="K16" i="1"/>
  <c r="L16" i="1"/>
  <c r="M16" i="1"/>
  <c r="N16" i="1"/>
  <c r="O16" i="1"/>
  <c r="G17" i="1"/>
  <c r="H17" i="1"/>
  <c r="I17" i="1"/>
  <c r="J17" i="1"/>
  <c r="K17" i="1"/>
  <c r="L17" i="1"/>
  <c r="M17" i="1"/>
  <c r="N17" i="1"/>
  <c r="O17" i="1"/>
  <c r="G18" i="1"/>
  <c r="H18" i="1"/>
  <c r="I18" i="1"/>
  <c r="J18" i="1"/>
  <c r="K18" i="1"/>
  <c r="L18" i="1"/>
  <c r="M18" i="1"/>
  <c r="N18" i="1"/>
  <c r="O18" i="1"/>
  <c r="G19" i="1"/>
  <c r="H19" i="1"/>
  <c r="I19" i="1"/>
  <c r="J19" i="1"/>
  <c r="K19" i="1"/>
  <c r="L19" i="1"/>
  <c r="M19" i="1"/>
  <c r="N19" i="1"/>
  <c r="O19" i="1"/>
  <c r="G20" i="1"/>
  <c r="H20" i="1"/>
  <c r="I20" i="1"/>
  <c r="J20" i="1"/>
  <c r="K20" i="1"/>
  <c r="L20" i="1"/>
  <c r="M20" i="1"/>
  <c r="N20" i="1"/>
  <c r="O20" i="1"/>
  <c r="G21" i="1"/>
  <c r="H21" i="1"/>
  <c r="I21" i="1"/>
  <c r="J21" i="1"/>
  <c r="K21" i="1"/>
  <c r="L21" i="1"/>
  <c r="M21" i="1"/>
  <c r="N21" i="1"/>
  <c r="O21" i="1"/>
  <c r="G22" i="1"/>
  <c r="H22" i="1"/>
  <c r="I22" i="1"/>
  <c r="J22" i="1"/>
  <c r="K22" i="1"/>
  <c r="L22" i="1"/>
  <c r="M22" i="1"/>
  <c r="N22" i="1"/>
  <c r="O22" i="1"/>
  <c r="G23" i="1"/>
  <c r="H23" i="1"/>
  <c r="I23" i="1"/>
  <c r="J23" i="1"/>
  <c r="K23" i="1"/>
  <c r="L23" i="1"/>
  <c r="M23" i="1"/>
  <c r="N23" i="1"/>
  <c r="O23" i="1"/>
  <c r="G24" i="1"/>
  <c r="H24" i="1"/>
  <c r="I24" i="1"/>
  <c r="J24" i="1"/>
  <c r="K24" i="1"/>
  <c r="L24" i="1"/>
  <c r="M24" i="1"/>
  <c r="N24" i="1"/>
  <c r="O24" i="1"/>
  <c r="G25" i="1"/>
  <c r="H25" i="1"/>
  <c r="I25" i="1"/>
  <c r="J25" i="1"/>
  <c r="K25" i="1"/>
  <c r="L25" i="1"/>
  <c r="M25" i="1"/>
  <c r="N25" i="1"/>
  <c r="O25" i="1"/>
  <c r="G26" i="1"/>
  <c r="H26" i="1"/>
  <c r="I26" i="1"/>
  <c r="J26" i="1"/>
  <c r="K26" i="1"/>
  <c r="L26" i="1"/>
  <c r="M26" i="1"/>
  <c r="N26" i="1"/>
  <c r="O26" i="1"/>
  <c r="G27" i="1"/>
  <c r="H27" i="1"/>
  <c r="I27" i="1"/>
  <c r="J27" i="1"/>
  <c r="K27" i="1"/>
  <c r="L27" i="1"/>
  <c r="M27" i="1"/>
  <c r="N27" i="1"/>
  <c r="O27" i="1"/>
  <c r="G28" i="1"/>
  <c r="H28" i="1"/>
  <c r="I28" i="1"/>
  <c r="J28" i="1"/>
  <c r="K28" i="1"/>
  <c r="L28" i="1"/>
  <c r="M28" i="1"/>
  <c r="N28" i="1"/>
  <c r="O28" i="1"/>
  <c r="G29" i="1"/>
  <c r="H29" i="1"/>
  <c r="I29" i="1"/>
  <c r="J29" i="1"/>
  <c r="K29" i="1"/>
  <c r="L29" i="1"/>
  <c r="M29" i="1"/>
  <c r="N29" i="1"/>
  <c r="O29" i="1"/>
  <c r="G30" i="1"/>
  <c r="H30" i="1"/>
  <c r="I30" i="1"/>
  <c r="J30" i="1"/>
  <c r="K30" i="1"/>
  <c r="L30" i="1"/>
  <c r="M30" i="1"/>
  <c r="N30" i="1"/>
  <c r="O30" i="1"/>
  <c r="H2" i="1"/>
  <c r="I2" i="1"/>
  <c r="J2" i="1"/>
  <c r="K2" i="1"/>
  <c r="L2" i="1"/>
  <c r="M2" i="1"/>
  <c r="N2" i="1"/>
  <c r="O2" i="1"/>
  <c r="G2" i="1"/>
  <c r="C2" i="1" s="1" a="1"/>
  <c r="C2" i="1" s="1"/>
  <c r="AA2" i="1"/>
  <c r="C7" i="3" l="1"/>
  <c r="C28" i="3"/>
  <c r="C19" i="3"/>
  <c r="D27" i="3"/>
  <c r="D21" i="3"/>
  <c r="C8" i="3"/>
  <c r="D23" i="3"/>
  <c r="C24" i="3"/>
  <c r="D8" i="3"/>
  <c r="C14" i="3"/>
  <c r="D29" i="3"/>
  <c r="C26" i="3"/>
  <c r="C17" i="3"/>
  <c r="C27" i="3"/>
  <c r="D19" i="3"/>
  <c r="F20" i="3"/>
  <c r="H20" i="3" s="1"/>
  <c r="F28" i="3"/>
  <c r="H28" i="3" s="1"/>
  <c r="D4" i="3"/>
  <c r="D6" i="3"/>
  <c r="D16" i="3"/>
  <c r="D10" i="3"/>
  <c r="D12" i="3"/>
  <c r="D14" i="3"/>
  <c r="D24" i="3"/>
  <c r="F10" i="3"/>
  <c r="H10" i="3" s="1"/>
  <c r="D18" i="3"/>
  <c r="D20" i="3"/>
  <c r="D22" i="3"/>
  <c r="C5" i="3"/>
  <c r="F18" i="3"/>
  <c r="H18" i="3" s="1"/>
  <c r="D26" i="3"/>
  <c r="D28" i="3"/>
  <c r="E28" i="3" s="1"/>
  <c r="D30" i="3"/>
  <c r="C6" i="3"/>
  <c r="F26" i="3"/>
  <c r="H26" i="3" s="1"/>
  <c r="D3" i="3"/>
  <c r="D5" i="3"/>
  <c r="D7" i="3"/>
  <c r="E7" i="3" s="1"/>
  <c r="F4" i="3"/>
  <c r="H4" i="3" s="1"/>
  <c r="D11" i="3"/>
  <c r="D13" i="3"/>
  <c r="D2" i="3"/>
  <c r="D9" i="3"/>
  <c r="E9" i="3" s="1"/>
  <c r="D17" i="3"/>
  <c r="D25" i="3"/>
  <c r="F2" i="3"/>
  <c r="H2" i="3" s="1"/>
  <c r="F6" i="3"/>
  <c r="H6" i="3" s="1"/>
  <c r="F16" i="3"/>
  <c r="H16" i="3" s="1"/>
  <c r="F27" i="3"/>
  <c r="H27" i="3" s="1"/>
  <c r="F8" i="3"/>
  <c r="H8" i="3" s="1"/>
  <c r="F19" i="3"/>
  <c r="H19" i="3" s="1"/>
  <c r="F30" i="3"/>
  <c r="H30" i="3" s="1"/>
  <c r="F23" i="3"/>
  <c r="H23" i="3" s="1"/>
  <c r="F29" i="3"/>
  <c r="H29" i="3" s="1"/>
  <c r="F9" i="3"/>
  <c r="H9" i="3" s="1"/>
  <c r="F21" i="3"/>
  <c r="H21" i="3" s="1"/>
  <c r="F13" i="3"/>
  <c r="H13" i="3" s="1"/>
  <c r="F11" i="3"/>
  <c r="H11" i="3" s="1"/>
  <c r="F22" i="3"/>
  <c r="H22" i="3" s="1"/>
  <c r="F7" i="3"/>
  <c r="H7" i="3" s="1"/>
  <c r="F3" i="3"/>
  <c r="H3" i="3" s="1"/>
  <c r="F14" i="3"/>
  <c r="H14" i="3" s="1"/>
  <c r="F24" i="3"/>
  <c r="H24" i="3" s="1"/>
  <c r="F5" i="3"/>
  <c r="H5" i="3" s="1"/>
  <c r="F15" i="3"/>
  <c r="H15" i="3" s="1"/>
  <c r="F25" i="3"/>
  <c r="H25" i="3" s="1"/>
  <c r="F17" i="3"/>
  <c r="H17" i="3" s="1"/>
  <c r="C3" i="3"/>
  <c r="E3" i="3" s="1"/>
  <c r="C13" i="3"/>
  <c r="C25" i="3"/>
  <c r="C11" i="3"/>
  <c r="C29" i="3"/>
  <c r="C4" i="3"/>
  <c r="C30" i="3"/>
  <c r="C20" i="3"/>
  <c r="E20" i="3" s="1"/>
  <c r="C22" i="3"/>
  <c r="C15" i="3"/>
  <c r="C21" i="3"/>
  <c r="C16" i="3"/>
  <c r="C18" i="3"/>
  <c r="C12" i="3"/>
  <c r="C23" i="3"/>
  <c r="C2" i="3"/>
  <c r="C10" i="3"/>
  <c r="H12" i="3"/>
  <c r="C29" i="1" a="1"/>
  <c r="C29" i="1" s="1"/>
  <c r="C13" i="1" a="1"/>
  <c r="C13" i="1" s="1"/>
  <c r="C20" i="1" a="1"/>
  <c r="C20" i="1" s="1"/>
  <c r="C12" i="1" a="1"/>
  <c r="C12" i="1" s="1"/>
  <c r="C4" i="1" a="1"/>
  <c r="C4" i="1" s="1"/>
  <c r="C21" i="1" a="1"/>
  <c r="C21" i="1" s="1"/>
  <c r="C5" i="1" a="1"/>
  <c r="C5" i="1" s="1"/>
  <c r="C27" i="1" a="1"/>
  <c r="C27" i="1" s="1"/>
  <c r="C19" i="1" a="1"/>
  <c r="C19" i="1" s="1"/>
  <c r="C11" i="1" a="1"/>
  <c r="C11" i="1" s="1"/>
  <c r="C3" i="1" a="1"/>
  <c r="C3" i="1" s="1"/>
  <c r="C18" i="1" a="1"/>
  <c r="C18" i="1" s="1"/>
  <c r="C10" i="1" a="1"/>
  <c r="C10" i="1" s="1"/>
  <c r="D2" i="1" a="1"/>
  <c r="D22" i="1" s="1"/>
  <c r="C25" i="1" a="1"/>
  <c r="C25" i="1" s="1"/>
  <c r="C17" i="1" a="1"/>
  <c r="C17" i="1" s="1"/>
  <c r="C28" i="1" a="1"/>
  <c r="C28" i="1" s="1"/>
  <c r="C24" i="1" a="1"/>
  <c r="C24" i="1" s="1"/>
  <c r="C16" i="1" a="1"/>
  <c r="C16" i="1" s="1"/>
  <c r="C8" i="1" a="1"/>
  <c r="C8" i="1" s="1"/>
  <c r="C15" i="1" a="1"/>
  <c r="C15" i="1" s="1"/>
  <c r="C26" i="1" a="1"/>
  <c r="C26" i="1" s="1"/>
  <c r="C23" i="1" a="1"/>
  <c r="C23" i="1" s="1"/>
  <c r="C7" i="1" a="1"/>
  <c r="C7" i="1" s="1"/>
  <c r="C9" i="1" a="1"/>
  <c r="C9" i="1" s="1"/>
  <c r="C30" i="1" a="1"/>
  <c r="C30" i="1" s="1"/>
  <c r="C22" i="1" a="1"/>
  <c r="C22" i="1" s="1"/>
  <c r="C14" i="1" a="1"/>
  <c r="C14" i="1" s="1"/>
  <c r="C6" i="1" a="1"/>
  <c r="C6" i="1" s="1"/>
  <c r="E2" i="1" a="1"/>
  <c r="E4" i="1" s="1"/>
  <c r="E23" i="3" l="1"/>
  <c r="E14" i="3"/>
  <c r="E11" i="3"/>
  <c r="E6" i="3"/>
  <c r="E19" i="3"/>
  <c r="E25" i="3"/>
  <c r="E30" i="3"/>
  <c r="E8" i="3"/>
  <c r="E17" i="3"/>
  <c r="E22" i="3"/>
  <c r="E5" i="3"/>
  <c r="E27" i="3"/>
  <c r="E10" i="3"/>
  <c r="E12" i="3"/>
  <c r="E16" i="3"/>
  <c r="E24" i="3"/>
  <c r="E21" i="3"/>
  <c r="E4" i="3"/>
  <c r="E13" i="3"/>
  <c r="E26" i="3"/>
  <c r="E18" i="3"/>
  <c r="E15" i="3"/>
  <c r="E29" i="3"/>
  <c r="E2" i="3"/>
  <c r="D19" i="1"/>
  <c r="D24" i="1"/>
  <c r="D11" i="1"/>
  <c r="D29" i="1"/>
  <c r="D27" i="1"/>
  <c r="D9" i="1"/>
  <c r="D30" i="1"/>
  <c r="D5" i="1"/>
  <c r="D13" i="1"/>
  <c r="D25" i="1"/>
  <c r="D15" i="1"/>
  <c r="D3" i="1"/>
  <c r="D7" i="1"/>
  <c r="D17" i="1"/>
  <c r="D28" i="1"/>
  <c r="D23" i="1"/>
  <c r="D16" i="1"/>
  <c r="D26" i="1"/>
  <c r="D21" i="1"/>
  <c r="D8" i="1"/>
  <c r="D4" i="1"/>
  <c r="D6" i="1"/>
  <c r="D10" i="1"/>
  <c r="D12" i="1"/>
  <c r="D14" i="1"/>
  <c r="D2" i="1"/>
  <c r="D18" i="1"/>
  <c r="D20" i="1"/>
  <c r="E17" i="1"/>
  <c r="E5" i="1"/>
  <c r="E23" i="1"/>
  <c r="E13" i="1"/>
  <c r="E19" i="1"/>
  <c r="E27" i="1"/>
  <c r="E14" i="1"/>
  <c r="E20" i="1"/>
  <c r="E25" i="1"/>
  <c r="E28" i="1"/>
  <c r="E11" i="1"/>
  <c r="E24" i="1"/>
  <c r="E3" i="1"/>
  <c r="E21" i="1"/>
  <c r="E15" i="1"/>
  <c r="E10" i="1"/>
  <c r="E29" i="1"/>
  <c r="E18" i="1"/>
  <c r="E2" i="1"/>
  <c r="E22" i="1"/>
  <c r="E8" i="1"/>
  <c r="E6" i="1"/>
  <c r="E7" i="1"/>
  <c r="E9" i="1"/>
  <c r="E12" i="1"/>
  <c r="E16" i="1"/>
  <c r="E30" i="1"/>
  <c r="E26" i="1"/>
  <c r="Q32" i="1" l="1"/>
  <c r="G32" i="1" l="1"/>
  <c r="AA32" i="1" s="1"/>
  <c r="R32" i="1" l="1"/>
  <c r="R35" i="1"/>
  <c r="R55" i="1"/>
  <c r="R60" i="1"/>
  <c r="R39" i="1"/>
  <c r="R57" i="1"/>
  <c r="R58" i="1"/>
  <c r="R37" i="1"/>
  <c r="H58" i="1"/>
  <c r="H39" i="1"/>
  <c r="AB39" i="1" s="1"/>
  <c r="R59" i="1"/>
  <c r="R43" i="1"/>
  <c r="R42" i="1"/>
  <c r="R49" i="1"/>
  <c r="H59" i="1"/>
  <c r="AB59" i="1" s="1"/>
  <c r="H53" i="1"/>
  <c r="H36" i="1"/>
  <c r="H50" i="1"/>
  <c r="H35" i="1"/>
  <c r="AB35" i="1" s="1"/>
  <c r="R46" i="1"/>
  <c r="R54" i="1"/>
  <c r="R48" i="1"/>
  <c r="H55" i="1"/>
  <c r="AB55" i="1" s="1"/>
  <c r="H49" i="1"/>
  <c r="AB49" i="1" s="1"/>
  <c r="H38" i="1"/>
  <c r="I34" i="1"/>
  <c r="I55" i="1"/>
  <c r="I36" i="1"/>
  <c r="I46" i="1"/>
  <c r="I40" i="1"/>
  <c r="I39" i="1"/>
  <c r="I37" i="1"/>
  <c r="I43" i="1"/>
  <c r="I47" i="1"/>
  <c r="I60" i="1"/>
  <c r="I38" i="1"/>
  <c r="I59" i="1"/>
  <c r="I42" i="1"/>
  <c r="I49" i="1"/>
  <c r="I35" i="1"/>
  <c r="I54" i="1"/>
  <c r="I58" i="1"/>
  <c r="I48" i="1"/>
  <c r="I52" i="1"/>
  <c r="I32" i="1"/>
  <c r="I50" i="1"/>
  <c r="I44" i="1"/>
  <c r="I53" i="1"/>
  <c r="I56" i="1"/>
  <c r="I57" i="1"/>
  <c r="I41" i="1"/>
  <c r="I51" i="1"/>
  <c r="I45" i="1"/>
  <c r="I33" i="1"/>
  <c r="H41" i="1"/>
  <c r="S36" i="1"/>
  <c r="S59" i="1"/>
  <c r="S45" i="1"/>
  <c r="S58" i="1"/>
  <c r="S43" i="1"/>
  <c r="S32" i="1"/>
  <c r="S40" i="1"/>
  <c r="S46" i="1"/>
  <c r="S39" i="1"/>
  <c r="S42" i="1"/>
  <c r="S34" i="1"/>
  <c r="S41" i="1"/>
  <c r="S38" i="1"/>
  <c r="S44" i="1"/>
  <c r="S53" i="1"/>
  <c r="S47" i="1"/>
  <c r="S57" i="1"/>
  <c r="S35" i="1"/>
  <c r="S48" i="1"/>
  <c r="S55" i="1"/>
  <c r="S52" i="1"/>
  <c r="S49" i="1"/>
  <c r="S37" i="1"/>
  <c r="S51" i="1"/>
  <c r="S60" i="1"/>
  <c r="S56" i="1"/>
  <c r="S54" i="1"/>
  <c r="S33" i="1"/>
  <c r="S50" i="1"/>
  <c r="R44" i="1"/>
  <c r="H56" i="1"/>
  <c r="G60" i="1"/>
  <c r="G44" i="1"/>
  <c r="G34" i="1"/>
  <c r="G33" i="1"/>
  <c r="G36" i="1"/>
  <c r="G53" i="1"/>
  <c r="G52" i="1"/>
  <c r="G45" i="1"/>
  <c r="G58" i="1"/>
  <c r="G50" i="1"/>
  <c r="G54" i="1"/>
  <c r="G41" i="1"/>
  <c r="G42" i="1"/>
  <c r="G39" i="1"/>
  <c r="G59" i="1"/>
  <c r="G49" i="1"/>
  <c r="G46" i="1"/>
  <c r="G38" i="1"/>
  <c r="G51" i="1"/>
  <c r="G48" i="1"/>
  <c r="G35" i="1"/>
  <c r="G47" i="1"/>
  <c r="G43" i="1"/>
  <c r="G40" i="1"/>
  <c r="G57" i="1"/>
  <c r="G56" i="1"/>
  <c r="G37" i="1"/>
  <c r="G55" i="1"/>
  <c r="R53" i="1"/>
  <c r="R50" i="1"/>
  <c r="R40" i="1"/>
  <c r="H40" i="1"/>
  <c r="H44" i="1"/>
  <c r="AB44" i="1" s="1"/>
  <c r="H37" i="1"/>
  <c r="AB37" i="1" s="1"/>
  <c r="H60" i="1"/>
  <c r="AB60" i="1" s="1"/>
  <c r="Q42" i="1"/>
  <c r="Q40" i="1"/>
  <c r="Q51" i="1"/>
  <c r="Q43" i="1"/>
  <c r="Q59" i="1"/>
  <c r="Q37" i="1"/>
  <c r="Q54" i="1"/>
  <c r="Q60" i="1"/>
  <c r="Q38" i="1"/>
  <c r="Q39" i="1"/>
  <c r="Q44" i="1"/>
  <c r="Q50" i="1"/>
  <c r="Q33" i="1"/>
  <c r="Q41" i="1"/>
  <c r="Q52" i="1"/>
  <c r="Q36" i="1"/>
  <c r="Q56" i="1"/>
  <c r="Q55" i="1"/>
  <c r="Q46" i="1"/>
  <c r="Q48" i="1"/>
  <c r="Q47" i="1"/>
  <c r="Q45" i="1"/>
  <c r="Q34" i="1"/>
  <c r="Q57" i="1"/>
  <c r="Q58" i="1"/>
  <c r="Q49" i="1"/>
  <c r="AA49" i="1" s="1"/>
  <c r="Q35" i="1"/>
  <c r="R38" i="1"/>
  <c r="R56" i="1"/>
  <c r="R52" i="1"/>
  <c r="H42" i="1"/>
  <c r="AB42" i="1" s="1"/>
  <c r="H43" i="1"/>
  <c r="AB43" i="1" s="1"/>
  <c r="H52" i="1"/>
  <c r="H34" i="1"/>
  <c r="H47" i="1"/>
  <c r="R33" i="1"/>
  <c r="R51" i="1"/>
  <c r="R34" i="1"/>
  <c r="R41" i="1"/>
  <c r="H48" i="1"/>
  <c r="AB48" i="1" s="1"/>
  <c r="H46" i="1"/>
  <c r="AB46" i="1" s="1"/>
  <c r="H54" i="1"/>
  <c r="AB54" i="1" s="1"/>
  <c r="H57" i="1"/>
  <c r="AB57" i="1" s="1"/>
  <c r="Q53" i="1"/>
  <c r="R36" i="1"/>
  <c r="R45" i="1"/>
  <c r="R47" i="1"/>
  <c r="H45" i="1"/>
  <c r="AB52" i="1" l="1"/>
  <c r="AC35" i="1"/>
  <c r="AC37" i="1"/>
  <c r="AB41" i="1"/>
  <c r="AC44" i="1"/>
  <c r="AC45" i="1"/>
  <c r="AC36" i="1"/>
  <c r="AA36" i="1"/>
  <c r="AA55" i="1"/>
  <c r="AA48" i="1"/>
  <c r="AB45" i="1"/>
  <c r="AB38" i="1"/>
  <c r="AB58" i="1"/>
  <c r="AB34" i="1"/>
  <c r="AB40" i="1"/>
  <c r="AA57" i="1"/>
  <c r="AA46" i="1"/>
  <c r="AA44" i="1"/>
  <c r="AC51" i="1"/>
  <c r="AC59" i="1"/>
  <c r="AC46" i="1"/>
  <c r="AB56" i="1"/>
  <c r="AA40" i="1"/>
  <c r="AA58" i="1"/>
  <c r="AA60" i="1"/>
  <c r="AC41" i="1"/>
  <c r="AC52" i="1"/>
  <c r="AC38" i="1"/>
  <c r="AA43" i="1"/>
  <c r="AA59" i="1"/>
  <c r="AA45" i="1"/>
  <c r="AC57" i="1"/>
  <c r="AC48" i="1"/>
  <c r="AC60" i="1"/>
  <c r="AC55" i="1"/>
  <c r="AB50" i="1"/>
  <c r="H32" i="1"/>
  <c r="AA47" i="1"/>
  <c r="AA39" i="1"/>
  <c r="AA52" i="1"/>
  <c r="AC56" i="1"/>
  <c r="AC58" i="1"/>
  <c r="AC47" i="1"/>
  <c r="AC34" i="1"/>
  <c r="AB36" i="1"/>
  <c r="H33" i="1"/>
  <c r="AB33" i="1" s="1"/>
  <c r="AA35" i="1"/>
  <c r="AA42" i="1"/>
  <c r="AA53" i="1"/>
  <c r="AC53" i="1"/>
  <c r="AC54" i="1"/>
  <c r="AC43" i="1"/>
  <c r="AB53" i="1"/>
  <c r="AA41" i="1"/>
  <c r="AB47" i="1"/>
  <c r="AA37" i="1"/>
  <c r="AA51" i="1"/>
  <c r="AA54" i="1"/>
  <c r="AA33" i="1"/>
  <c r="AC33" i="1"/>
  <c r="AC50" i="1"/>
  <c r="AC49" i="1"/>
  <c r="AC39" i="1"/>
  <c r="H51" i="1"/>
  <c r="AB51" i="1" s="1"/>
  <c r="D32" i="1" a="1"/>
  <c r="AA56" i="1"/>
  <c r="AA38" i="1"/>
  <c r="AA50" i="1"/>
  <c r="AA34" i="1"/>
  <c r="AC32" i="1"/>
  <c r="AC42" i="1"/>
  <c r="AC40" i="1"/>
  <c r="T32" i="1"/>
  <c r="T38" i="1"/>
  <c r="T40" i="1"/>
  <c r="T57" i="1"/>
  <c r="T33" i="1"/>
  <c r="T52" i="1"/>
  <c r="T56" i="1"/>
  <c r="T34" i="1"/>
  <c r="T53" i="1"/>
  <c r="T59" i="1"/>
  <c r="T35" i="1"/>
  <c r="T48" i="1"/>
  <c r="T54" i="1"/>
  <c r="T44" i="1"/>
  <c r="T39" i="1"/>
  <c r="T49" i="1"/>
  <c r="T41" i="1"/>
  <c r="T60" i="1"/>
  <c r="T51" i="1"/>
  <c r="T45" i="1"/>
  <c r="T43" i="1"/>
  <c r="T50" i="1"/>
  <c r="T46" i="1"/>
  <c r="T37" i="1"/>
  <c r="T47" i="1"/>
  <c r="T36" i="1"/>
  <c r="T42" i="1"/>
  <c r="T58" i="1"/>
  <c r="T55" i="1"/>
  <c r="J37" i="1"/>
  <c r="J40" i="1"/>
  <c r="AD40" i="1" s="1"/>
  <c r="J50" i="1"/>
  <c r="J45" i="1"/>
  <c r="AD45" i="1" s="1"/>
  <c r="J43" i="1"/>
  <c r="J44" i="1"/>
  <c r="AD44" i="1" s="1"/>
  <c r="J53" i="1"/>
  <c r="J47" i="1"/>
  <c r="J48" i="1"/>
  <c r="J41" i="1"/>
  <c r="J51" i="1"/>
  <c r="AD51" i="1" s="1"/>
  <c r="J52" i="1"/>
  <c r="AD52" i="1" s="1"/>
  <c r="J38" i="1"/>
  <c r="AD38" i="1" s="1"/>
  <c r="J55" i="1"/>
  <c r="AD55" i="1" s="1"/>
  <c r="J56" i="1"/>
  <c r="AD56" i="1" s="1"/>
  <c r="J46" i="1"/>
  <c r="AD46" i="1" s="1"/>
  <c r="J34" i="1"/>
  <c r="J32" i="1"/>
  <c r="AD32" i="1" s="1"/>
  <c r="J59" i="1"/>
  <c r="AD59" i="1" s="1"/>
  <c r="J60" i="1"/>
  <c r="AD60" i="1" s="1"/>
  <c r="J49" i="1"/>
  <c r="J33" i="1"/>
  <c r="AD33" i="1" s="1"/>
  <c r="J42" i="1"/>
  <c r="J36" i="1"/>
  <c r="AD36" i="1" s="1"/>
  <c r="J39" i="1"/>
  <c r="AD39" i="1" s="1"/>
  <c r="J35" i="1"/>
  <c r="AD35" i="1" s="1"/>
  <c r="J54" i="1"/>
  <c r="AD54" i="1" s="1"/>
  <c r="J57" i="1"/>
  <c r="AD43" i="1" l="1"/>
  <c r="AD41" i="1"/>
  <c r="AD37" i="1"/>
  <c r="AD47" i="1"/>
  <c r="AD53" i="1"/>
  <c r="AD42" i="1"/>
  <c r="AD49" i="1"/>
  <c r="J58" i="1"/>
  <c r="AD58" i="1" s="1"/>
  <c r="AB32" i="1"/>
  <c r="E32" i="1" s="1" a="1"/>
  <c r="C32" i="1" a="1"/>
  <c r="AD57" i="1"/>
  <c r="AD34" i="1"/>
  <c r="AD50" i="1"/>
  <c r="AD48" i="1"/>
  <c r="D32" i="1"/>
  <c r="D59" i="1"/>
  <c r="D46" i="1"/>
  <c r="D45" i="1"/>
  <c r="D40" i="1"/>
  <c r="D36" i="1"/>
  <c r="D52" i="1"/>
  <c r="D33" i="1"/>
  <c r="D42" i="1"/>
  <c r="D60" i="1"/>
  <c r="D35" i="1"/>
  <c r="D44" i="1"/>
  <c r="D38" i="1"/>
  <c r="D37" i="1"/>
  <c r="D49" i="1"/>
  <c r="D54" i="1"/>
  <c r="D58" i="1"/>
  <c r="D56" i="1"/>
  <c r="D39" i="1"/>
  <c r="D41" i="1"/>
  <c r="D57" i="1"/>
  <c r="D43" i="1"/>
  <c r="D34" i="1"/>
  <c r="D55" i="1"/>
  <c r="D51" i="1"/>
  <c r="D47" i="1"/>
  <c r="D48" i="1"/>
  <c r="D50" i="1"/>
  <c r="D53" i="1"/>
  <c r="K32" i="1"/>
  <c r="K33" i="1"/>
  <c r="K34" i="1"/>
  <c r="K35" i="1"/>
  <c r="U32" i="1"/>
  <c r="U35" i="1"/>
  <c r="U33" i="1"/>
  <c r="U34" i="1"/>
  <c r="C32" i="1" l="1"/>
  <c r="C44" i="1"/>
  <c r="C50" i="1"/>
  <c r="C35" i="1"/>
  <c r="C38" i="1"/>
  <c r="C53" i="1"/>
  <c r="C52" i="1"/>
  <c r="C37" i="1"/>
  <c r="C54" i="1"/>
  <c r="C39" i="1"/>
  <c r="C55" i="1"/>
  <c r="C49" i="1"/>
  <c r="C56" i="1"/>
  <c r="C41" i="1"/>
  <c r="C42" i="1"/>
  <c r="C46" i="1"/>
  <c r="C47" i="1"/>
  <c r="C57" i="1"/>
  <c r="C51" i="1"/>
  <c r="C48" i="1"/>
  <c r="C33" i="1"/>
  <c r="C59" i="1"/>
  <c r="C34" i="1"/>
  <c r="C58" i="1"/>
  <c r="C43" i="1"/>
  <c r="C40" i="1"/>
  <c r="C36" i="1"/>
  <c r="C60" i="1"/>
  <c r="C45" i="1"/>
  <c r="E34" i="1"/>
  <c r="E60" i="1"/>
  <c r="E40" i="1"/>
  <c r="E50" i="1"/>
  <c r="E56" i="1"/>
  <c r="E48" i="1"/>
  <c r="E41" i="1"/>
  <c r="E43" i="1"/>
  <c r="E46" i="1"/>
  <c r="E45" i="1"/>
  <c r="E49" i="1"/>
  <c r="E58" i="1"/>
  <c r="E57" i="1"/>
  <c r="E38" i="1"/>
  <c r="E36" i="1"/>
  <c r="E32" i="1"/>
  <c r="E37" i="1"/>
  <c r="E35" i="1"/>
  <c r="E42" i="1"/>
  <c r="E39" i="1"/>
  <c r="E53" i="1"/>
  <c r="E33" i="1"/>
  <c r="E52" i="1"/>
  <c r="E54" i="1"/>
  <c r="E47" i="1"/>
  <c r="E55" i="1"/>
  <c r="E59" i="1"/>
  <c r="E51" i="1"/>
  <c r="E44" i="1"/>
  <c r="AE35" i="1"/>
  <c r="AE34" i="1"/>
  <c r="AE32" i="1"/>
  <c r="AE33" i="1"/>
  <c r="L36" i="1"/>
  <c r="L32" i="1"/>
  <c r="L33" i="1"/>
  <c r="L34" i="1"/>
  <c r="L57" i="1"/>
  <c r="L59" i="1"/>
  <c r="L35" i="1"/>
  <c r="L60" i="1"/>
  <c r="L58" i="1"/>
  <c r="V60" i="1"/>
  <c r="V34" i="1"/>
  <c r="V57" i="1"/>
  <c r="V59" i="1"/>
  <c r="V33" i="1"/>
  <c r="V35" i="1"/>
  <c r="V32" i="1"/>
  <c r="V58" i="1"/>
  <c r="V36" i="1"/>
  <c r="AF60" i="1" l="1"/>
  <c r="AF35" i="1"/>
  <c r="AF36" i="1"/>
  <c r="AF32" i="1"/>
  <c r="L37" i="1"/>
  <c r="AF59" i="1"/>
  <c r="AF34" i="1"/>
  <c r="AF33" i="1"/>
  <c r="V37" i="1"/>
  <c r="AF58" i="1"/>
  <c r="AF57" i="1"/>
  <c r="W42" i="1"/>
  <c r="W57" i="1"/>
  <c r="W60" i="1"/>
  <c r="W32" i="1"/>
  <c r="W49" i="1"/>
  <c r="W46" i="1"/>
  <c r="W52" i="1"/>
  <c r="W56" i="1"/>
  <c r="W50" i="1"/>
  <c r="W39" i="1"/>
  <c r="W40" i="1"/>
  <c r="W48" i="1"/>
  <c r="W54" i="1"/>
  <c r="W44" i="1"/>
  <c r="W43" i="1"/>
  <c r="W33" i="1"/>
  <c r="W38" i="1"/>
  <c r="W55" i="1"/>
  <c r="W58" i="1"/>
  <c r="W47" i="1"/>
  <c r="W45" i="1"/>
  <c r="W37" i="1"/>
  <c r="W35" i="1"/>
  <c r="W41" i="1"/>
  <c r="W59" i="1"/>
  <c r="W34" i="1"/>
  <c r="W36" i="1"/>
  <c r="W53" i="1"/>
  <c r="W51" i="1"/>
  <c r="M36" i="1"/>
  <c r="M56" i="1"/>
  <c r="AG56" i="1" s="1"/>
  <c r="M44" i="1"/>
  <c r="AG44" i="1" s="1"/>
  <c r="M33" i="1"/>
  <c r="AG33" i="1" s="1"/>
  <c r="M42" i="1"/>
  <c r="AG42" i="1" s="1"/>
  <c r="M38" i="1"/>
  <c r="AG38" i="1" s="1"/>
  <c r="M52" i="1"/>
  <c r="AG52" i="1" s="1"/>
  <c r="M37" i="1"/>
  <c r="AG37" i="1" s="1"/>
  <c r="M46" i="1"/>
  <c r="AG46" i="1" s="1"/>
  <c r="M43" i="1"/>
  <c r="M60" i="1"/>
  <c r="M48" i="1"/>
  <c r="AG48" i="1" s="1"/>
  <c r="M41" i="1"/>
  <c r="AG41" i="1" s="1"/>
  <c r="M50" i="1"/>
  <c r="AG50" i="1" s="1"/>
  <c r="M51" i="1"/>
  <c r="AG51" i="1" s="1"/>
  <c r="M34" i="1"/>
  <c r="M55" i="1"/>
  <c r="M45" i="1"/>
  <c r="M54" i="1"/>
  <c r="M59" i="1"/>
  <c r="AG59" i="1" s="1"/>
  <c r="M57" i="1"/>
  <c r="AG57" i="1" s="1"/>
  <c r="M49" i="1"/>
  <c r="AG49" i="1" s="1"/>
  <c r="M58" i="1"/>
  <c r="AG58" i="1" s="1"/>
  <c r="M39" i="1"/>
  <c r="M35" i="1"/>
  <c r="AG35" i="1" s="1"/>
  <c r="M53" i="1"/>
  <c r="AG53" i="1" s="1"/>
  <c r="M40" i="1"/>
  <c r="AG40" i="1" s="1"/>
  <c r="M47" i="1"/>
  <c r="AG47" i="1" s="1"/>
  <c r="M32" i="1"/>
  <c r="AG32" i="1" s="1"/>
  <c r="L38" i="1"/>
  <c r="V38" i="1"/>
  <c r="AG54" i="1" l="1"/>
  <c r="AG60" i="1"/>
  <c r="AG45" i="1"/>
  <c r="AG43" i="1"/>
  <c r="AG55" i="1"/>
  <c r="AG39" i="1"/>
  <c r="AG34" i="1"/>
  <c r="AG36" i="1"/>
  <c r="AF37" i="1"/>
  <c r="AF38" i="1"/>
  <c r="N45" i="1"/>
  <c r="N50" i="1"/>
  <c r="N51" i="1"/>
  <c r="N60" i="1"/>
  <c r="N41" i="1"/>
  <c r="N49" i="1"/>
  <c r="N54" i="1"/>
  <c r="N59" i="1"/>
  <c r="N53" i="1"/>
  <c r="N58" i="1"/>
  <c r="N36" i="1"/>
  <c r="N34" i="1"/>
  <c r="N57" i="1"/>
  <c r="N40" i="1"/>
  <c r="N39" i="1"/>
  <c r="N52" i="1"/>
  <c r="N38" i="1"/>
  <c r="N48" i="1"/>
  <c r="N47" i="1"/>
  <c r="N46" i="1"/>
  <c r="N35" i="1"/>
  <c r="N37" i="1"/>
  <c r="N56" i="1"/>
  <c r="N55" i="1"/>
  <c r="N33" i="1"/>
  <c r="N42" i="1"/>
  <c r="N43" i="1"/>
  <c r="N44" i="1"/>
  <c r="N32" i="1"/>
  <c r="X38" i="1"/>
  <c r="X54" i="1"/>
  <c r="X60" i="1"/>
  <c r="X34" i="1"/>
  <c r="X39" i="1"/>
  <c r="X55" i="1"/>
  <c r="X52" i="1"/>
  <c r="X46" i="1"/>
  <c r="X33" i="1"/>
  <c r="X40" i="1"/>
  <c r="X56" i="1"/>
  <c r="X37" i="1"/>
  <c r="X42" i="1"/>
  <c r="X47" i="1"/>
  <c r="X59" i="1"/>
  <c r="X41" i="1"/>
  <c r="X43" i="1"/>
  <c r="X50" i="1"/>
  <c r="X48" i="1"/>
  <c r="X45" i="1"/>
  <c r="X44" i="1"/>
  <c r="X36" i="1"/>
  <c r="X35" i="1"/>
  <c r="X53" i="1"/>
  <c r="X49" i="1"/>
  <c r="X32" i="1"/>
  <c r="X51" i="1"/>
  <c r="X58" i="1"/>
  <c r="X57" i="1"/>
  <c r="L39" i="1"/>
  <c r="V39" i="1"/>
  <c r="AF39" i="1" l="1"/>
  <c r="AH60" i="1"/>
  <c r="AH43" i="1"/>
  <c r="AH47" i="1"/>
  <c r="AH34" i="1"/>
  <c r="AH42" i="1"/>
  <c r="AH48" i="1"/>
  <c r="AH36" i="1"/>
  <c r="AH51" i="1"/>
  <c r="AH33" i="1"/>
  <c r="AH58" i="1"/>
  <c r="AH50" i="1"/>
  <c r="AH55" i="1"/>
  <c r="AH38" i="1"/>
  <c r="AH53" i="1"/>
  <c r="AH45" i="1"/>
  <c r="AH56" i="1"/>
  <c r="AH52" i="1"/>
  <c r="AH59" i="1"/>
  <c r="AH37" i="1"/>
  <c r="AH39" i="1"/>
  <c r="AH54" i="1"/>
  <c r="AH32" i="1"/>
  <c r="AH35" i="1"/>
  <c r="AH40" i="1"/>
  <c r="AH49" i="1"/>
  <c r="AH44" i="1"/>
  <c r="AH46" i="1"/>
  <c r="AH57" i="1"/>
  <c r="AH41" i="1"/>
  <c r="Y41" i="1"/>
  <c r="Y40" i="1"/>
  <c r="Y54" i="1"/>
  <c r="Y52" i="1"/>
  <c r="Y37" i="1"/>
  <c r="Y45" i="1"/>
  <c r="Y56" i="1"/>
  <c r="Y55" i="1"/>
  <c r="Y59" i="1"/>
  <c r="Y49" i="1"/>
  <c r="Y60" i="1"/>
  <c r="Y47" i="1"/>
  <c r="Y35" i="1"/>
  <c r="Y53" i="1"/>
  <c r="Y48" i="1"/>
  <c r="Y50" i="1"/>
  <c r="Y46" i="1"/>
  <c r="Y57" i="1"/>
  <c r="Y51" i="1"/>
  <c r="Y42" i="1"/>
  <c r="Y39" i="1"/>
  <c r="Y32" i="1"/>
  <c r="Y36" i="1"/>
  <c r="Y33" i="1"/>
  <c r="Y38" i="1"/>
  <c r="Y34" i="1"/>
  <c r="Y58" i="1"/>
  <c r="Y44" i="1"/>
  <c r="Y43" i="1"/>
  <c r="O38" i="1"/>
  <c r="O41" i="1"/>
  <c r="AI41" i="1" s="1"/>
  <c r="O51" i="1"/>
  <c r="AI51" i="1" s="1"/>
  <c r="O55" i="1"/>
  <c r="AI55" i="1" s="1"/>
  <c r="O40" i="1"/>
  <c r="AI40" i="1" s="1"/>
  <c r="O45" i="1"/>
  <c r="AI45" i="1" s="1"/>
  <c r="O59" i="1"/>
  <c r="AI59" i="1" s="1"/>
  <c r="O47" i="1"/>
  <c r="AI47" i="1" s="1"/>
  <c r="O44" i="1"/>
  <c r="AI44" i="1" s="1"/>
  <c r="O49" i="1"/>
  <c r="AI49" i="1" s="1"/>
  <c r="O46" i="1"/>
  <c r="AI46" i="1" s="1"/>
  <c r="O33" i="1"/>
  <c r="O48" i="1"/>
  <c r="AI48" i="1" s="1"/>
  <c r="O53" i="1"/>
  <c r="AI53" i="1" s="1"/>
  <c r="O54" i="1"/>
  <c r="AI54" i="1" s="1"/>
  <c r="O34" i="1"/>
  <c r="O52" i="1"/>
  <c r="AI52" i="1" s="1"/>
  <c r="O57" i="1"/>
  <c r="AI57" i="1" s="1"/>
  <c r="O42" i="1"/>
  <c r="AI42" i="1" s="1"/>
  <c r="O39" i="1"/>
  <c r="O35" i="1"/>
  <c r="AI35" i="1" s="1"/>
  <c r="O56" i="1"/>
  <c r="AI56" i="1" s="1"/>
  <c r="O50" i="1"/>
  <c r="AI50" i="1" s="1"/>
  <c r="O32" i="1"/>
  <c r="AI32" i="1" s="1"/>
  <c r="O60" i="1"/>
  <c r="AI60" i="1" s="1"/>
  <c r="O37" i="1"/>
  <c r="AI37" i="1" s="1"/>
  <c r="O58" i="1"/>
  <c r="AI58" i="1" s="1"/>
  <c r="O36" i="1"/>
  <c r="AI36" i="1" s="1"/>
  <c r="O43" i="1"/>
  <c r="AI43" i="1" s="1"/>
  <c r="V40" i="1"/>
  <c r="AI38" i="1" l="1"/>
  <c r="AI39" i="1"/>
  <c r="AI33" i="1"/>
  <c r="L40" i="1"/>
  <c r="AF40" i="1" s="1"/>
  <c r="AI34" i="1"/>
  <c r="V41" i="1"/>
  <c r="L41" i="1" l="1"/>
  <c r="AF41" i="1" s="1"/>
  <c r="V42" i="1"/>
  <c r="L42" i="1" l="1"/>
  <c r="AF42" i="1" s="1"/>
  <c r="V43" i="1"/>
  <c r="L43" i="1" l="1"/>
  <c r="AF43" i="1" s="1"/>
  <c r="V44" i="1"/>
  <c r="L44" i="1" l="1"/>
  <c r="AF44" i="1" s="1"/>
  <c r="V45" i="1"/>
  <c r="L45" i="1"/>
  <c r="AF45" i="1" s="1"/>
  <c r="V46" i="1" l="1"/>
  <c r="L46" i="1" l="1"/>
  <c r="AF46" i="1" s="1"/>
  <c r="V47" i="1"/>
  <c r="L47" i="1" l="1"/>
  <c r="AF47" i="1" s="1"/>
  <c r="V48" i="1"/>
  <c r="L48" i="1"/>
  <c r="AF48" i="1" s="1"/>
  <c r="V49" i="1" l="1"/>
  <c r="L49" i="1"/>
  <c r="AF49" i="1" s="1"/>
  <c r="V50" i="1" l="1"/>
  <c r="L50" i="1" l="1"/>
  <c r="AF50" i="1" s="1"/>
  <c r="V51" i="1"/>
  <c r="L51" i="1" l="1"/>
  <c r="AF51" i="1" s="1"/>
  <c r="V52" i="1"/>
  <c r="L52" i="1" l="1"/>
  <c r="AF52" i="1" s="1"/>
  <c r="V53" i="1"/>
  <c r="L53" i="1" l="1"/>
  <c r="AF53" i="1" s="1"/>
  <c r="V54" i="1"/>
  <c r="L54" i="1" l="1"/>
  <c r="AF54" i="1" s="1"/>
  <c r="V55" i="1"/>
  <c r="L55" i="1" l="1"/>
  <c r="AF55" i="1" s="1"/>
  <c r="V56" i="1"/>
  <c r="L56" i="1" l="1"/>
  <c r="AF56" i="1" s="1"/>
  <c r="U36" i="1" l="1"/>
  <c r="K36" i="1"/>
  <c r="AE36" i="1" s="1"/>
  <c r="U37" i="1" l="1"/>
  <c r="K37" i="1" l="1"/>
  <c r="AE37" i="1" s="1"/>
  <c r="U38" i="1"/>
  <c r="K38" i="1" l="1"/>
  <c r="AE38" i="1" s="1"/>
  <c r="U39" i="1"/>
  <c r="K39" i="1" l="1"/>
  <c r="AE39" i="1" s="1"/>
  <c r="U40" i="1"/>
  <c r="K40" i="1"/>
  <c r="AE40" i="1" s="1"/>
  <c r="U41" i="1" l="1"/>
  <c r="K41" i="1" l="1"/>
  <c r="AE41" i="1" s="1"/>
  <c r="U42" i="1"/>
  <c r="K42" i="1"/>
  <c r="AE42" i="1" s="1"/>
  <c r="U43" i="1" l="1"/>
  <c r="K43" i="1" l="1"/>
  <c r="AE43" i="1" s="1"/>
  <c r="U44" i="1"/>
  <c r="K44" i="1" l="1"/>
  <c r="AE44" i="1" s="1"/>
  <c r="U45" i="1"/>
  <c r="K45" i="1" l="1"/>
  <c r="AE45" i="1" s="1"/>
  <c r="U46" i="1"/>
  <c r="K46" i="1"/>
  <c r="AE46" i="1" s="1"/>
  <c r="U47" i="1" l="1"/>
  <c r="K47" i="1" l="1"/>
  <c r="AE47" i="1" s="1"/>
  <c r="U48" i="1"/>
  <c r="K48" i="1" l="1"/>
  <c r="AE48" i="1" s="1"/>
  <c r="U49" i="1"/>
  <c r="K49" i="1" l="1"/>
  <c r="AE49" i="1" s="1"/>
  <c r="U50" i="1"/>
  <c r="K50" i="1" l="1"/>
  <c r="AE50" i="1" s="1"/>
  <c r="U51" i="1"/>
  <c r="K51" i="1" l="1"/>
  <c r="AE51" i="1" s="1"/>
  <c r="U52" i="1"/>
  <c r="K52" i="1" l="1"/>
  <c r="AE52" i="1" s="1"/>
  <c r="U53" i="1"/>
  <c r="K53" i="1" l="1"/>
  <c r="AE53" i="1" s="1"/>
  <c r="U54" i="1"/>
  <c r="K54" i="1" l="1"/>
  <c r="AE54" i="1" s="1"/>
  <c r="U55" i="1"/>
  <c r="K55" i="1" l="1"/>
  <c r="AE55" i="1" s="1"/>
  <c r="U56" i="1"/>
  <c r="K56" i="1" l="1"/>
  <c r="AE56" i="1" s="1"/>
  <c r="U57" i="1"/>
  <c r="K57" i="1" l="1"/>
  <c r="AE57" i="1" s="1"/>
  <c r="U58" i="1"/>
  <c r="K58" i="1" l="1"/>
  <c r="AE58" i="1" s="1"/>
  <c r="U59" i="1"/>
  <c r="K59" i="1" l="1"/>
  <c r="AE59" i="1" s="1"/>
  <c r="U60" i="1"/>
  <c r="K60" i="1" l="1"/>
  <c r="AE60" i="1" s="1"/>
</calcChain>
</file>

<file path=xl/sharedStrings.xml><?xml version="1.0" encoding="utf-8"?>
<sst xmlns="http://schemas.openxmlformats.org/spreadsheetml/2006/main" count="439" uniqueCount="65">
  <si>
    <t>Year</t>
  </si>
  <si>
    <t>Gas Heat Pump</t>
  </si>
  <si>
    <t>Gas Furnace</t>
  </si>
  <si>
    <t>Dual-Fuel Heating</t>
  </si>
  <si>
    <t>Installs</t>
  </si>
  <si>
    <t>Penetration</t>
  </si>
  <si>
    <t>Dual-Fuel System</t>
  </si>
  <si>
    <t>Scenario 1- Balanced Decarbonization</t>
  </si>
  <si>
    <t>Scenario 2- Carbon Neutral</t>
  </si>
  <si>
    <t>Scenario 3- Dual-Fuel Heating</t>
  </si>
  <si>
    <t>Scenario 4- New Gas Customer Moratorium</t>
  </si>
  <si>
    <t>Scenario 5- Aggressive Building Electrification</t>
  </si>
  <si>
    <t>Scenario 6- Full Building Electrification</t>
  </si>
  <si>
    <t>Scenario 7- RNG and H2 Policy Support</t>
  </si>
  <si>
    <t>Scenario 8- Limited RNG</t>
  </si>
  <si>
    <t>Scenario 9- Supply-Focused Decarbonization</t>
  </si>
  <si>
    <t>Scenario Drop Down</t>
  </si>
  <si>
    <t>Scenario</t>
  </si>
  <si>
    <t>OR Residential</t>
  </si>
  <si>
    <t>OR Commercial</t>
  </si>
  <si>
    <t>OR Total</t>
  </si>
  <si>
    <t>WA Residential</t>
  </si>
  <si>
    <t>WA Commercial</t>
  </si>
  <si>
    <t>WA Total</t>
  </si>
  <si>
    <t>Reference</t>
  </si>
  <si>
    <t>Reference Total</t>
  </si>
  <si>
    <t>Furnace/Boiler</t>
  </si>
  <si>
    <t>Industrial Sales</t>
  </si>
  <si>
    <t>Residential Reduction</t>
  </si>
  <si>
    <t>Commercial Reduction</t>
  </si>
  <si>
    <t>Industrial Sales Reduction</t>
  </si>
  <si>
    <t>Residential</t>
  </si>
  <si>
    <t>Commercial</t>
  </si>
  <si>
    <t>OR-Residential</t>
  </si>
  <si>
    <t>OR-Commercial</t>
  </si>
  <si>
    <t>OR-Industrial Sales</t>
  </si>
  <si>
    <t>OR-Transport</t>
  </si>
  <si>
    <t>Transport</t>
  </si>
  <si>
    <t>Small Commercial</t>
  </si>
  <si>
    <t>Industrial &amp; Large Com</t>
  </si>
  <si>
    <t>WA-Residential</t>
  </si>
  <si>
    <t>WA-Commercial</t>
  </si>
  <si>
    <t>WA-Industrial Sales</t>
  </si>
  <si>
    <t>WA-Transport</t>
  </si>
  <si>
    <t>Transport Reduction</t>
  </si>
  <si>
    <t>Commercial Firm Sales</t>
  </si>
  <si>
    <t>Industrial Firm Sales</t>
  </si>
  <si>
    <t>Residential Firm Sales</t>
  </si>
  <si>
    <t>Reference Case</t>
  </si>
  <si>
    <t>Page 3</t>
  </si>
  <si>
    <t>Page 1</t>
  </si>
  <si>
    <t>Page 5</t>
  </si>
  <si>
    <t>CPP Emissions Cap</t>
  </si>
  <si>
    <t>CCA Allowance Allocation</t>
  </si>
  <si>
    <t>WACOG</t>
  </si>
  <si>
    <t>WACOD</t>
  </si>
  <si>
    <t>Total Res Bill</t>
  </si>
  <si>
    <t>Res UPC</t>
  </si>
  <si>
    <t>Residential Bill Increase From Decarbonization</t>
  </si>
  <si>
    <t>Res Non-WACOG Rev Req</t>
  </si>
  <si>
    <t>Total Commercial Bill</t>
  </si>
  <si>
    <t>Com Non-WACOG Rev Req</t>
  </si>
  <si>
    <t>Res Bill History</t>
  </si>
  <si>
    <t>Actual History</t>
  </si>
  <si>
    <t>With Decarbonization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</si>
</sst>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73" formatCode="&quot;$&quot;#,##0.00"/>
    <numFmt numFmtId="17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0" applyNumberFormat="1"/>
    <xf numFmtId="9" fontId="0" fillId="0" borderId="0" xfId="1" applyFont="1"/>
    <xf numFmtId="0" fontId="0" fillId="0" borderId="0" xfId="0" applyAlignment="1">
      <alignment wrapText="1"/>
    </xf>
    <xf numFmtId="3" fontId="0" fillId="0" borderId="0" xfId="0" applyNumberFormat="1"/>
    <xf numFmtId="165" fontId="0" fillId="0" borderId="0" xfId="2" applyNumberFormat="1" applyFont="1"/>
    <xf numFmtId="173" fontId="0" fillId="0" borderId="0" xfId="3" applyNumberFormat="1" applyFont="1"/>
    <xf numFmtId="173" fontId="0" fillId="0" borderId="0" xfId="0" applyNumberFormat="1"/>
    <xf numFmtId="174" fontId="0" fillId="0" borderId="0" xfId="0" applyNumberFormat="1"/>
    <xf numFmtId="1" fontId="0" fillId="0" borderId="0" xfId="0" applyNumberFormat="1"/>
    <xf numFmtId="1" fontId="0" fillId="0" borderId="0" xfId="1" applyNumberFormat="1" applyFont="1"/>
    <xf numFmtId="174" fontId="0" fillId="0" borderId="0" xfId="1" applyNumberFormat="1" applyFont="1"/>
    <xf numFmtId="0" fontId="2" fillId="0" borderId="0" xfId="0" applyFont="1"/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Heating</a:t>
            </a:r>
            <a:r>
              <a:rPr lang="en-US" b="1" baseline="0"/>
              <a:t> Equipment Installations by Year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'Heating Equipment Penetration'!$C$1</c:f>
              <c:strCache>
                <c:ptCount val="1"/>
                <c:pt idx="0">
                  <c:v>Gas Heat Pump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'Heating Equipment Penetration'!$B$2:$B$30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'Heating Equipment Penetration'!$C$2:$C$30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  <c:pt idx="6">
                  <c:v>0.2</c:v>
                </c:pt>
                <c:pt idx="7">
                  <c:v>0.25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9-4E01-9836-A4675FC3B023}"/>
            </c:ext>
          </c:extLst>
        </c:ser>
        <c:ser>
          <c:idx val="1"/>
          <c:order val="1"/>
          <c:tx>
            <c:strRef>
              <c:f>'Heating Equipment Penetration'!$D$1</c:f>
              <c:strCache>
                <c:ptCount val="1"/>
                <c:pt idx="0">
                  <c:v>Dual-Fuel System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'Heating Equipment Penetration'!$B$2:$B$30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'Heating Equipment Penetration'!$D$2:$D$30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0.05</c:v>
                </c:pt>
                <c:pt idx="4">
                  <c:v>0.1</c:v>
                </c:pt>
                <c:pt idx="5">
                  <c:v>0.15</c:v>
                </c:pt>
                <c:pt idx="6">
                  <c:v>0.2</c:v>
                </c:pt>
                <c:pt idx="7">
                  <c:v>0.25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19-4E01-9836-A4675FC3B023}"/>
            </c:ext>
          </c:extLst>
        </c:ser>
        <c:ser>
          <c:idx val="2"/>
          <c:order val="2"/>
          <c:tx>
            <c:strRef>
              <c:f>'Heating Equipment Penetration'!$E$1</c:f>
              <c:strCache>
                <c:ptCount val="1"/>
                <c:pt idx="0">
                  <c:v>Furnace/Boiler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'Heating Equipment Penetration'!$B$2:$B$30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'Heating Equipment Penetration'!$E$2:$E$30</c:f>
              <c:numCache>
                <c:formatCode>0%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0.89999999999999991</c:v>
                </c:pt>
                <c:pt idx="4">
                  <c:v>0.8</c:v>
                </c:pt>
                <c:pt idx="5">
                  <c:v>0.7</c:v>
                </c:pt>
                <c:pt idx="6">
                  <c:v>0.60000000000000009</c:v>
                </c:pt>
                <c:pt idx="7">
                  <c:v>0.5</c:v>
                </c:pt>
                <c:pt idx="8">
                  <c:v>0.39999999999999997</c:v>
                </c:pt>
                <c:pt idx="9">
                  <c:v>0.39999999999999997</c:v>
                </c:pt>
                <c:pt idx="10">
                  <c:v>0.39999999999999997</c:v>
                </c:pt>
                <c:pt idx="11">
                  <c:v>0.39999999999999997</c:v>
                </c:pt>
                <c:pt idx="12">
                  <c:v>0.39999999999999997</c:v>
                </c:pt>
                <c:pt idx="13">
                  <c:v>0.39999999999999997</c:v>
                </c:pt>
                <c:pt idx="14">
                  <c:v>0.39999999999999997</c:v>
                </c:pt>
                <c:pt idx="15">
                  <c:v>0.39999999999999997</c:v>
                </c:pt>
                <c:pt idx="16">
                  <c:v>0.39999999999999997</c:v>
                </c:pt>
                <c:pt idx="17">
                  <c:v>0.39999999999999997</c:v>
                </c:pt>
                <c:pt idx="18">
                  <c:v>0.39999999999999997</c:v>
                </c:pt>
                <c:pt idx="19">
                  <c:v>0.39999999999999997</c:v>
                </c:pt>
                <c:pt idx="20">
                  <c:v>0.39999999999999997</c:v>
                </c:pt>
                <c:pt idx="21">
                  <c:v>0.39999999999999997</c:v>
                </c:pt>
                <c:pt idx="22">
                  <c:v>0.39999999999999997</c:v>
                </c:pt>
                <c:pt idx="23">
                  <c:v>0.39999999999999997</c:v>
                </c:pt>
                <c:pt idx="24">
                  <c:v>0.39999999999999997</c:v>
                </c:pt>
                <c:pt idx="25">
                  <c:v>0.39999999999999997</c:v>
                </c:pt>
                <c:pt idx="26">
                  <c:v>0.39999999999999997</c:v>
                </c:pt>
                <c:pt idx="27">
                  <c:v>0.39999999999999997</c:v>
                </c:pt>
                <c:pt idx="28">
                  <c:v>0.39999999999999997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19-4E01-9836-A4675FC3B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638608"/>
        <c:axId val="1022617392"/>
      </c:areaChart>
      <c:catAx>
        <c:axId val="102263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617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26173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638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Heating</a:t>
            </a:r>
            <a:r>
              <a:rPr lang="en-US" b="1" baseline="0"/>
              <a:t> Equipment Penetration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87140031791797"/>
          <c:y val="0.15774585343767497"/>
          <c:w val="0.83285160437691763"/>
          <c:h val="0.615445693495972"/>
        </c:manualLayout>
      </c:layout>
      <c:areaChart>
        <c:grouping val="stacked"/>
        <c:varyColors val="0"/>
        <c:ser>
          <c:idx val="1"/>
          <c:order val="0"/>
          <c:tx>
            <c:strRef>
              <c:f>'Heating Equipment Penetration'!$C$1</c:f>
              <c:strCache>
                <c:ptCount val="1"/>
                <c:pt idx="0">
                  <c:v>Gas Heat Pump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'Heating Equipment Penetration'!$B$32:$B$60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'Heating Equipment Penetration'!$C$32:$C$60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2.6801465126820205E-3</c:v>
                </c:pt>
                <c:pt idx="4">
                  <c:v>7.973659211083348E-3</c:v>
                </c:pt>
                <c:pt idx="5">
                  <c:v>1.5695000410382163E-2</c:v>
                </c:pt>
                <c:pt idx="6">
                  <c:v>2.5733528184319541E-2</c:v>
                </c:pt>
                <c:pt idx="7">
                  <c:v>3.7978858051537792E-2</c:v>
                </c:pt>
                <c:pt idx="8">
                  <c:v>5.2307843438893879E-2</c:v>
                </c:pt>
                <c:pt idx="9">
                  <c:v>6.6182819121458916E-2</c:v>
                </c:pt>
                <c:pt idx="10">
                  <c:v>7.954628233016138E-2</c:v>
                </c:pt>
                <c:pt idx="11">
                  <c:v>9.2281563810885842E-2</c:v>
                </c:pt>
                <c:pt idx="12">
                  <c:v>0.10453141000062419</c:v>
                </c:pt>
                <c:pt idx="13">
                  <c:v>0.11649051221411663</c:v>
                </c:pt>
                <c:pt idx="14">
                  <c:v>0.12814589708060506</c:v>
                </c:pt>
                <c:pt idx="15">
                  <c:v>0.13945938728712268</c:v>
                </c:pt>
                <c:pt idx="16">
                  <c:v>0.15048285331911332</c:v>
                </c:pt>
                <c:pt idx="17">
                  <c:v>0.1612886035600512</c:v>
                </c:pt>
                <c:pt idx="18">
                  <c:v>0.17188741005698524</c:v>
                </c:pt>
                <c:pt idx="19">
                  <c:v>0.18229376437926131</c:v>
                </c:pt>
                <c:pt idx="20">
                  <c:v>0.19252435992486444</c:v>
                </c:pt>
                <c:pt idx="21">
                  <c:v>0.20258265255835378</c:v>
                </c:pt>
                <c:pt idx="22">
                  <c:v>0.21246887337888856</c:v>
                </c:pt>
                <c:pt idx="23">
                  <c:v>0.22219173522421293</c:v>
                </c:pt>
                <c:pt idx="24">
                  <c:v>0.23175912719134492</c:v>
                </c:pt>
                <c:pt idx="25">
                  <c:v>0.24117884187609562</c:v>
                </c:pt>
                <c:pt idx="26">
                  <c:v>0.25045820389522561</c:v>
                </c:pt>
                <c:pt idx="27">
                  <c:v>0.25960439235260241</c:v>
                </c:pt>
                <c:pt idx="28">
                  <c:v>0.268624002910688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6-427A-B8CC-7EE36DC55BC1}"/>
            </c:ext>
          </c:extLst>
        </c:ser>
        <c:ser>
          <c:idx val="2"/>
          <c:order val="1"/>
          <c:tx>
            <c:strRef>
              <c:f>'Heating Equipment Penetration'!$D$1</c:f>
              <c:strCache>
                <c:ptCount val="1"/>
                <c:pt idx="0">
                  <c:v>Dual-Fuel System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'Heating Equipment Penetration'!$B$32:$B$60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'Heating Equipment Penetration'!$D$32:$D$60</c:f>
              <c:numCache>
                <c:formatCode>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2.6801465126820205E-3</c:v>
                </c:pt>
                <c:pt idx="4">
                  <c:v>7.973659211083348E-3</c:v>
                </c:pt>
                <c:pt idx="5">
                  <c:v>1.5695000410382163E-2</c:v>
                </c:pt>
                <c:pt idx="6">
                  <c:v>2.5733528184319541E-2</c:v>
                </c:pt>
                <c:pt idx="7">
                  <c:v>3.7978858051537792E-2</c:v>
                </c:pt>
                <c:pt idx="8">
                  <c:v>5.2307843438893879E-2</c:v>
                </c:pt>
                <c:pt idx="9">
                  <c:v>6.6182819121458916E-2</c:v>
                </c:pt>
                <c:pt idx="10">
                  <c:v>7.954628233016138E-2</c:v>
                </c:pt>
                <c:pt idx="11">
                  <c:v>9.2281563810885842E-2</c:v>
                </c:pt>
                <c:pt idx="12">
                  <c:v>0.10453141000062419</c:v>
                </c:pt>
                <c:pt idx="13">
                  <c:v>0.11649051221411663</c:v>
                </c:pt>
                <c:pt idx="14">
                  <c:v>0.12814589708060506</c:v>
                </c:pt>
                <c:pt idx="15">
                  <c:v>0.13945938728712268</c:v>
                </c:pt>
                <c:pt idx="16">
                  <c:v>0.15048285331911332</c:v>
                </c:pt>
                <c:pt idx="17">
                  <c:v>0.1612886035600512</c:v>
                </c:pt>
                <c:pt idx="18">
                  <c:v>0.17188741005698524</c:v>
                </c:pt>
                <c:pt idx="19">
                  <c:v>0.18229376437926131</c:v>
                </c:pt>
                <c:pt idx="20">
                  <c:v>0.19252435992486444</c:v>
                </c:pt>
                <c:pt idx="21">
                  <c:v>0.20258265255835378</c:v>
                </c:pt>
                <c:pt idx="22">
                  <c:v>0.21246887337888856</c:v>
                </c:pt>
                <c:pt idx="23">
                  <c:v>0.22219173522421293</c:v>
                </c:pt>
                <c:pt idx="24">
                  <c:v>0.23175912719134492</c:v>
                </c:pt>
                <c:pt idx="25">
                  <c:v>0.24117884187609562</c:v>
                </c:pt>
                <c:pt idx="26">
                  <c:v>0.25045820389522561</c:v>
                </c:pt>
                <c:pt idx="27">
                  <c:v>0.25960439235260241</c:v>
                </c:pt>
                <c:pt idx="28">
                  <c:v>0.268624002910688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D6-427A-B8CC-7EE36DC55BC1}"/>
            </c:ext>
          </c:extLst>
        </c:ser>
        <c:ser>
          <c:idx val="3"/>
          <c:order val="2"/>
          <c:tx>
            <c:strRef>
              <c:f>'Heating Equipment Penetration'!$E$1</c:f>
              <c:strCache>
                <c:ptCount val="1"/>
                <c:pt idx="0">
                  <c:v>Furnace/Boiler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'Heating Equipment Penetration'!$B$32:$B$60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'Heating Equipment Penetration'!$E$32:$E$60</c:f>
              <c:numCache>
                <c:formatCode>0%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0.994639706974636</c:v>
                </c:pt>
                <c:pt idx="4">
                  <c:v>0.98405268157783321</c:v>
                </c:pt>
                <c:pt idx="5">
                  <c:v>0.96860999917923563</c:v>
                </c:pt>
                <c:pt idx="6">
                  <c:v>0.94853294363136098</c:v>
                </c:pt>
                <c:pt idx="7">
                  <c:v>0.92404228389692444</c:v>
                </c:pt>
                <c:pt idx="8">
                  <c:v>0.89538431312221234</c:v>
                </c:pt>
                <c:pt idx="9">
                  <c:v>0.86763436175708208</c:v>
                </c:pt>
                <c:pt idx="10">
                  <c:v>0.84090743533967727</c:v>
                </c:pt>
                <c:pt idx="11">
                  <c:v>0.81543687237822837</c:v>
                </c:pt>
                <c:pt idx="12">
                  <c:v>0.79093717999875168</c:v>
                </c:pt>
                <c:pt idx="13">
                  <c:v>0.76701897557176668</c:v>
                </c:pt>
                <c:pt idx="14">
                  <c:v>0.74370820583878983</c:v>
                </c:pt>
                <c:pt idx="15">
                  <c:v>0.72108122542575459</c:v>
                </c:pt>
                <c:pt idx="16">
                  <c:v>0.69903429336177325</c:v>
                </c:pt>
                <c:pt idx="17">
                  <c:v>0.67742279287989771</c:v>
                </c:pt>
                <c:pt idx="18">
                  <c:v>0.65622517988602946</c:v>
                </c:pt>
                <c:pt idx="19">
                  <c:v>0.63541247124147748</c:v>
                </c:pt>
                <c:pt idx="20">
                  <c:v>0.61495128015027101</c:v>
                </c:pt>
                <c:pt idx="21">
                  <c:v>0.59483469488329233</c:v>
                </c:pt>
                <c:pt idx="22">
                  <c:v>0.57506225324222293</c:v>
                </c:pt>
                <c:pt idx="23">
                  <c:v>0.55561652955157426</c:v>
                </c:pt>
                <c:pt idx="24">
                  <c:v>0.5364817456173101</c:v>
                </c:pt>
                <c:pt idx="25">
                  <c:v>0.51764231624780876</c:v>
                </c:pt>
                <c:pt idx="26">
                  <c:v>0.49908359220954873</c:v>
                </c:pt>
                <c:pt idx="27">
                  <c:v>0.48079121529479524</c:v>
                </c:pt>
                <c:pt idx="28">
                  <c:v>0.462751994178624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D6-427A-B8CC-7EE36DC55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638608"/>
        <c:axId val="1022617392"/>
      </c:areaChart>
      <c:catAx>
        <c:axId val="102263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617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26173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63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Customer Count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69715495769589"/>
          <c:y val="0.13682973931564821"/>
          <c:w val="0.8290015084687925"/>
          <c:h val="0.63844600647044047"/>
        </c:manualLayout>
      </c:layout>
      <c:areaChart>
        <c:grouping val="stacked"/>
        <c:varyColors val="0"/>
        <c:ser>
          <c:idx val="1"/>
          <c:order val="0"/>
          <c:tx>
            <c:strRef>
              <c:f>'Customer Counts'!$C$1</c:f>
              <c:strCache>
                <c:ptCount val="1"/>
                <c:pt idx="0">
                  <c:v> OR Residential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'Customer Counts'!$B$2:$B$30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'Customer Counts'!$C$2:$C$30</c:f>
              <c:numCache>
                <c:formatCode>_(* #,##0_);_(* \(#,##0\);_(* "-"??_);_(@_)</c:formatCode>
                <c:ptCount val="29"/>
                <c:pt idx="0">
                  <c:v>633305.02679604117</c:v>
                </c:pt>
                <c:pt idx="1">
                  <c:v>642297.33764103928</c:v>
                </c:pt>
                <c:pt idx="2">
                  <c:v>652269.55928444793</c:v>
                </c:pt>
                <c:pt idx="3">
                  <c:v>662030.12469726591</c:v>
                </c:pt>
                <c:pt idx="4">
                  <c:v>672191.0589921528</c:v>
                </c:pt>
                <c:pt idx="5">
                  <c:v>682187.503134117</c:v>
                </c:pt>
                <c:pt idx="6">
                  <c:v>692085.3481708226</c:v>
                </c:pt>
                <c:pt idx="7">
                  <c:v>701891.78463485243</c:v>
                </c:pt>
                <c:pt idx="8">
                  <c:v>711559.74900486111</c:v>
                </c:pt>
                <c:pt idx="9">
                  <c:v>721067.46843229118</c:v>
                </c:pt>
                <c:pt idx="10">
                  <c:v>730176.64216696541</c:v>
                </c:pt>
                <c:pt idx="11">
                  <c:v>738413.36241619033</c:v>
                </c:pt>
                <c:pt idx="12">
                  <c:v>746019.19168541185</c:v>
                </c:pt>
                <c:pt idx="13">
                  <c:v>753497.42487324821</c:v>
                </c:pt>
                <c:pt idx="14">
                  <c:v>760748.40407268237</c:v>
                </c:pt>
                <c:pt idx="15">
                  <c:v>767550.84932874993</c:v>
                </c:pt>
                <c:pt idx="16">
                  <c:v>773997.80276824476</c:v>
                </c:pt>
                <c:pt idx="17">
                  <c:v>780308.14210873458</c:v>
                </c:pt>
                <c:pt idx="18">
                  <c:v>786481.55094369501</c:v>
                </c:pt>
                <c:pt idx="19">
                  <c:v>792539.35371197574</c:v>
                </c:pt>
                <c:pt idx="20">
                  <c:v>798524.66911093018</c:v>
                </c:pt>
                <c:pt idx="21">
                  <c:v>804419.26577844226</c:v>
                </c:pt>
                <c:pt idx="22">
                  <c:v>810179.42431593628</c:v>
                </c:pt>
                <c:pt idx="23">
                  <c:v>815806.62736868463</c:v>
                </c:pt>
                <c:pt idx="24">
                  <c:v>821299.74555369909</c:v>
                </c:pt>
                <c:pt idx="25">
                  <c:v>826659.39299408044</c:v>
                </c:pt>
                <c:pt idx="26">
                  <c:v>831885.35502739507</c:v>
                </c:pt>
                <c:pt idx="27">
                  <c:v>836978.99646084977</c:v>
                </c:pt>
                <c:pt idx="28">
                  <c:v>841939.3161946421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5-4F34-938F-4EC6C9CF57DC}"/>
            </c:ext>
          </c:extLst>
        </c:ser>
        <c:ser>
          <c:idx val="2"/>
          <c:order val="1"/>
          <c:tx>
            <c:strRef>
              <c:f>'Customer Counts'!$D$1</c:f>
              <c:strCache>
                <c:ptCount val="1"/>
                <c:pt idx="0">
                  <c:v> OR Commercial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'Customer Counts'!$B$2:$B$30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'Customer Counts'!$D$2:$D$30</c:f>
              <c:numCache>
                <c:formatCode>_(* #,##0_);_(* \(#,##0\);_(* "-"??_);_(@_)</c:formatCode>
                <c:ptCount val="29"/>
                <c:pt idx="0">
                  <c:v>60215.080223247081</c:v>
                </c:pt>
                <c:pt idx="1">
                  <c:v>60793.017467300058</c:v>
                </c:pt>
                <c:pt idx="2">
                  <c:v>61379.529285141893</c:v>
                </c:pt>
                <c:pt idx="3">
                  <c:v>62088.210303190433</c:v>
                </c:pt>
                <c:pt idx="4">
                  <c:v>62873.221180548826</c:v>
                </c:pt>
                <c:pt idx="5">
                  <c:v>63610.465377351502</c:v>
                </c:pt>
                <c:pt idx="6">
                  <c:v>64300.774736999738</c:v>
                </c:pt>
                <c:pt idx="7">
                  <c:v>64950.793155523206</c:v>
                </c:pt>
                <c:pt idx="8">
                  <c:v>65601.643417448009</c:v>
                </c:pt>
                <c:pt idx="9">
                  <c:v>66247.751801839157</c:v>
                </c:pt>
                <c:pt idx="10">
                  <c:v>66869.845531976796</c:v>
                </c:pt>
                <c:pt idx="11">
                  <c:v>67465.619127801649</c:v>
                </c:pt>
                <c:pt idx="12">
                  <c:v>68042.11994690694</c:v>
                </c:pt>
                <c:pt idx="13">
                  <c:v>68618.620766011984</c:v>
                </c:pt>
                <c:pt idx="14">
                  <c:v>69189.74350283356</c:v>
                </c:pt>
                <c:pt idx="15">
                  <c:v>69727.726647005969</c:v>
                </c:pt>
                <c:pt idx="16">
                  <c:v>70234.65892679969</c:v>
                </c:pt>
                <c:pt idx="17">
                  <c:v>70715.918424498333</c:v>
                </c:pt>
                <c:pt idx="18">
                  <c:v>71197.793013810238</c:v>
                </c:pt>
                <c:pt idx="19">
                  <c:v>71679.604948335211</c:v>
                </c:pt>
                <c:pt idx="20">
                  <c:v>72168.133994072181</c:v>
                </c:pt>
                <c:pt idx="21">
                  <c:v>72662.765059408237</c:v>
                </c:pt>
                <c:pt idx="22">
                  <c:v>73162.969104257048</c:v>
                </c:pt>
                <c:pt idx="23">
                  <c:v>73661.896172399982</c:v>
                </c:pt>
                <c:pt idx="24">
                  <c:v>74161.46172889584</c:v>
                </c:pt>
                <c:pt idx="25">
                  <c:v>74661.027285391654</c:v>
                </c:pt>
                <c:pt idx="26">
                  <c:v>75161.231330240422</c:v>
                </c:pt>
                <c:pt idx="27">
                  <c:v>75660.158398383239</c:v>
                </c:pt>
                <c:pt idx="28">
                  <c:v>76159.723954879039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95-4F34-938F-4EC6C9CF57DC}"/>
            </c:ext>
          </c:extLst>
        </c:ser>
        <c:ser>
          <c:idx val="4"/>
          <c:order val="2"/>
          <c:tx>
            <c:strRef>
              <c:f>'Customer Counts'!$F$1</c:f>
              <c:strCache>
                <c:ptCount val="1"/>
                <c:pt idx="0">
                  <c:v> WA Residential 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Ref>
              <c:f>'Customer Counts'!$B$2:$B$30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'Customer Counts'!$F$2:$F$30</c:f>
              <c:numCache>
                <c:formatCode>_(* #,##0_);_(* \(#,##0\);_(* "-"??_);_(@_)</c:formatCode>
                <c:ptCount val="29"/>
                <c:pt idx="0">
                  <c:v>87132.058315087561</c:v>
                </c:pt>
                <c:pt idx="1">
                  <c:v>88521.392002054781</c:v>
                </c:pt>
                <c:pt idx="2">
                  <c:v>90247.271090178663</c:v>
                </c:pt>
                <c:pt idx="3">
                  <c:v>92001.331293296462</c:v>
                </c:pt>
                <c:pt idx="4">
                  <c:v>93755.164632363361</c:v>
                </c:pt>
                <c:pt idx="5">
                  <c:v>95508.908867292208</c:v>
                </c:pt>
                <c:pt idx="6">
                  <c:v>97262.583788876786</c:v>
                </c:pt>
                <c:pt idx="7">
                  <c:v>99015.810805590227</c:v>
                </c:pt>
                <c:pt idx="8">
                  <c:v>100768.61345779397</c:v>
                </c:pt>
                <c:pt idx="9">
                  <c:v>102521.17483437489</c:v>
                </c:pt>
                <c:pt idx="10">
                  <c:v>104273.66438332187</c:v>
                </c:pt>
                <c:pt idx="11">
                  <c:v>106025.70546685754</c:v>
                </c:pt>
                <c:pt idx="12">
                  <c:v>107777.12538484778</c:v>
                </c:pt>
                <c:pt idx="13">
                  <c:v>109527.76569509745</c:v>
                </c:pt>
                <c:pt idx="14">
                  <c:v>111277.67992723979</c:v>
                </c:pt>
                <c:pt idx="15">
                  <c:v>113026.79631437478</c:v>
                </c:pt>
                <c:pt idx="16">
                  <c:v>114775.12457993196</c:v>
                </c:pt>
                <c:pt idx="17">
                  <c:v>116522.50958380527</c:v>
                </c:pt>
                <c:pt idx="18">
                  <c:v>118268.98661258715</c:v>
                </c:pt>
                <c:pt idx="19">
                  <c:v>120014.48056747977</c:v>
                </c:pt>
                <c:pt idx="20">
                  <c:v>121759.19225818776</c:v>
                </c:pt>
                <c:pt idx="21">
                  <c:v>123503.01546217939</c:v>
                </c:pt>
                <c:pt idx="22">
                  <c:v>125245.92860090977</c:v>
                </c:pt>
                <c:pt idx="23">
                  <c:v>126987.79213073768</c:v>
                </c:pt>
                <c:pt idx="24">
                  <c:v>128728.77883077625</c:v>
                </c:pt>
                <c:pt idx="25">
                  <c:v>130468.87679407564</c:v>
                </c:pt>
                <c:pt idx="26">
                  <c:v>132208.10950408014</c:v>
                </c:pt>
                <c:pt idx="27">
                  <c:v>133946.29627760703</c:v>
                </c:pt>
                <c:pt idx="28">
                  <c:v>135683.59020130089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95-4F34-938F-4EC6C9CF57DC}"/>
            </c:ext>
          </c:extLst>
        </c:ser>
        <c:ser>
          <c:idx val="5"/>
          <c:order val="3"/>
          <c:tx>
            <c:strRef>
              <c:f>'Customer Counts'!$G$1</c:f>
              <c:strCache>
                <c:ptCount val="1"/>
                <c:pt idx="0">
                  <c:v> WA Commercial 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Ref>
              <c:f>'Customer Counts'!$B$2:$B$30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'Customer Counts'!$G$2:$G$30</c:f>
              <c:numCache>
                <c:formatCode>_(* #,##0_);_(* \(#,##0\);_(* "-"??_);_(@_)</c:formatCode>
                <c:ptCount val="29"/>
                <c:pt idx="0">
                  <c:v>7418.9937229640291</c:v>
                </c:pt>
                <c:pt idx="1">
                  <c:v>7589.2064585253338</c:v>
                </c:pt>
                <c:pt idx="2">
                  <c:v>7773.0959911715263</c:v>
                </c:pt>
                <c:pt idx="3">
                  <c:v>7967.0012281890431</c:v>
                </c:pt>
                <c:pt idx="4">
                  <c:v>8151.7611294301214</c:v>
                </c:pt>
                <c:pt idx="5">
                  <c:v>8330.2900046291907</c:v>
                </c:pt>
                <c:pt idx="6">
                  <c:v>8507.7188477487653</c:v>
                </c:pt>
                <c:pt idx="7">
                  <c:v>8686.0322997947769</c:v>
                </c:pt>
                <c:pt idx="8">
                  <c:v>8864.1075668743397</c:v>
                </c:pt>
                <c:pt idx="9">
                  <c:v>9040.6736033736888</c:v>
                </c:pt>
                <c:pt idx="10">
                  <c:v>9215.2924302063439</c:v>
                </c:pt>
                <c:pt idx="11">
                  <c:v>9389.062541529398</c:v>
                </c:pt>
                <c:pt idx="12">
                  <c:v>9562.1468087782814</c:v>
                </c:pt>
                <c:pt idx="13">
                  <c:v>9735.3875018069084</c:v>
                </c:pt>
                <c:pt idx="14">
                  <c:v>9906.6846089702085</c:v>
                </c:pt>
                <c:pt idx="15">
                  <c:v>10073.648208944222</c:v>
                </c:pt>
                <c:pt idx="16">
                  <c:v>10235.822540370835</c:v>
                </c:pt>
                <c:pt idx="17">
                  <c:v>10395.640909724156</c:v>
                </c:pt>
                <c:pt idx="18">
                  <c:v>10555.874659440058</c:v>
                </c:pt>
                <c:pt idx="19">
                  <c:v>10717.36257940573</c:v>
                </c:pt>
                <c:pt idx="20">
                  <c:v>10880.338017510261</c:v>
                </c:pt>
                <c:pt idx="21">
                  <c:v>11044.940262089043</c:v>
                </c:pt>
                <c:pt idx="22">
                  <c:v>11210.589916824843</c:v>
                </c:pt>
                <c:pt idx="23">
                  <c:v>11377.089106794414</c:v>
                </c:pt>
                <c:pt idx="24">
                  <c:v>11544.069281173732</c:v>
                </c:pt>
                <c:pt idx="25">
                  <c:v>11711.659180249841</c:v>
                </c:pt>
                <c:pt idx="26">
                  <c:v>11879.737121132002</c:v>
                </c:pt>
                <c:pt idx="27">
                  <c:v>12048.686016670676</c:v>
                </c:pt>
                <c:pt idx="28">
                  <c:v>12218.13196782564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95-4F34-938F-4EC6C9CF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638608"/>
        <c:axId val="1022617392"/>
      </c:areaChart>
      <c:lineChart>
        <c:grouping val="standard"/>
        <c:varyColors val="0"/>
        <c:ser>
          <c:idx val="0"/>
          <c:order val="4"/>
          <c:tx>
            <c:v>Reference Case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'Customer Counts'!$I$2:$I$30</c:f>
              <c:numCache>
                <c:formatCode>#,##0</c:formatCode>
                <c:ptCount val="29"/>
                <c:pt idx="0">
                  <c:v>788071.15905733989</c:v>
                </c:pt>
                <c:pt idx="1">
                  <c:v>799200.95356891945</c:v>
                </c:pt>
                <c:pt idx="2">
                  <c:v>811669.45565093996</c:v>
                </c:pt>
                <c:pt idx="3">
                  <c:v>824086.66752194182</c:v>
                </c:pt>
                <c:pt idx="4">
                  <c:v>836971.20593449508</c:v>
                </c:pt>
                <c:pt idx="5">
                  <c:v>849637.1673833899</c:v>
                </c:pt>
                <c:pt idx="6">
                  <c:v>862156.42554444796</c:v>
                </c:pt>
                <c:pt idx="7">
                  <c:v>874544.42089576065</c:v>
                </c:pt>
                <c:pt idx="8">
                  <c:v>886794.11344697746</c:v>
                </c:pt>
                <c:pt idx="9">
                  <c:v>898877.06867187889</c:v>
                </c:pt>
                <c:pt idx="10">
                  <c:v>910535.44451247039</c:v>
                </c:pt>
                <c:pt idx="11">
                  <c:v>921293.7495523789</c:v>
                </c:pt>
                <c:pt idx="12">
                  <c:v>931400.58382594481</c:v>
                </c:pt>
                <c:pt idx="13">
                  <c:v>941379.19883616455</c:v>
                </c:pt>
                <c:pt idx="14">
                  <c:v>951122.51211172587</c:v>
                </c:pt>
                <c:pt idx="15">
                  <c:v>960379.02049907495</c:v>
                </c:pt>
                <c:pt idx="16">
                  <c:v>969243.40881534724</c:v>
                </c:pt>
                <c:pt idx="17">
                  <c:v>977942.21102676226</c:v>
                </c:pt>
                <c:pt idx="18">
                  <c:v>986504.20522953232</c:v>
                </c:pt>
                <c:pt idx="19">
                  <c:v>994950.80180719646</c:v>
                </c:pt>
                <c:pt idx="20">
                  <c:v>1003332.3333807004</c:v>
                </c:pt>
                <c:pt idx="21">
                  <c:v>1011629.986562119</c:v>
                </c:pt>
                <c:pt idx="22">
                  <c:v>1019798.9119379279</c:v>
                </c:pt>
                <c:pt idx="23">
                  <c:v>1027833.4047786167</c:v>
                </c:pt>
                <c:pt idx="24">
                  <c:v>1035734.0553945448</c:v>
                </c:pt>
                <c:pt idx="25">
                  <c:v>1043500.9562537975</c:v>
                </c:pt>
                <c:pt idx="26">
                  <c:v>1051134.4329828476</c:v>
                </c:pt>
                <c:pt idx="27">
                  <c:v>1058634.1371535107</c:v>
                </c:pt>
                <c:pt idx="28">
                  <c:v>1066000.7623186475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395-4F34-938F-4EC6C9CF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638608"/>
        <c:axId val="1022617392"/>
      </c:lineChart>
      <c:catAx>
        <c:axId val="102263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617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2617392"/>
        <c:scaling>
          <c:orientation val="minMax"/>
          <c:max val="1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63860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908822861230734E-2"/>
          <c:y val="0.88380670868379319"/>
          <c:w val="0.89722113465098619"/>
          <c:h val="9.9137543193346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System Peak Day Load</a:t>
            </a:r>
          </a:p>
        </c:rich>
      </c:tx>
      <c:layout>
        <c:manualLayout>
          <c:xMode val="edge"/>
          <c:yMode val="edge"/>
          <c:x val="0.30478291776027999"/>
          <c:y val="1.7055748122860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06110564304462"/>
          <c:y val="0.11124611713135746"/>
          <c:w val="0.64770081474190722"/>
          <c:h val="0.75783624333046384"/>
        </c:manualLayout>
      </c:layout>
      <c:areaChart>
        <c:grouping val="stacked"/>
        <c:varyColors val="0"/>
        <c:ser>
          <c:idx val="1"/>
          <c:order val="0"/>
          <c:tx>
            <c:strRef>
              <c:f>'Peak Load'!$C$1</c:f>
              <c:strCache>
                <c:ptCount val="1"/>
                <c:pt idx="0">
                  <c:v> Residential Firm Sales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'Peak Load'!$B$2:$B$29</c:f>
              <c:numCache>
                <c:formatCode>General</c:formatCode>
                <c:ptCount val="2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</c:numCache>
            </c:numRef>
          </c:cat>
          <c:val>
            <c:numRef>
              <c:f>'Peak Load'!$C$2:$C$29</c:f>
              <c:numCache>
                <c:formatCode>_(* #,##0_);_(* \(#,##0\);_(* "-"??_);_(@_)</c:formatCode>
                <c:ptCount val="28"/>
                <c:pt idx="0">
                  <c:v>669520.93663328909</c:v>
                </c:pt>
                <c:pt idx="1">
                  <c:v>673257.95595270046</c:v>
                </c:pt>
                <c:pt idx="2">
                  <c:v>676020.48007043428</c:v>
                </c:pt>
                <c:pt idx="3">
                  <c:v>678644.31903742335</c:v>
                </c:pt>
                <c:pt idx="4">
                  <c:v>681942.03778368526</c:v>
                </c:pt>
                <c:pt idx="5">
                  <c:v>682582.40796643985</c:v>
                </c:pt>
                <c:pt idx="6">
                  <c:v>683910.23439102632</c:v>
                </c:pt>
                <c:pt idx="7">
                  <c:v>682290.16626861517</c:v>
                </c:pt>
                <c:pt idx="8">
                  <c:v>681425.90480552078</c:v>
                </c:pt>
                <c:pt idx="9">
                  <c:v>679840.65617051278</c:v>
                </c:pt>
                <c:pt idx="10">
                  <c:v>677386.0960595489</c:v>
                </c:pt>
                <c:pt idx="11">
                  <c:v>674563.93827557331</c:v>
                </c:pt>
                <c:pt idx="12">
                  <c:v>671193.56904011616</c:v>
                </c:pt>
                <c:pt idx="13">
                  <c:v>667650.0788014509</c:v>
                </c:pt>
                <c:pt idx="14">
                  <c:v>663138.01447142451</c:v>
                </c:pt>
                <c:pt idx="15">
                  <c:v>658385.17474164884</c:v>
                </c:pt>
                <c:pt idx="16">
                  <c:v>654871.38581224834</c:v>
                </c:pt>
                <c:pt idx="17">
                  <c:v>650005.41335379612</c:v>
                </c:pt>
                <c:pt idx="18">
                  <c:v>645321.46417469752</c:v>
                </c:pt>
                <c:pt idx="19">
                  <c:v>643248.89892274828</c:v>
                </c:pt>
                <c:pt idx="20">
                  <c:v>640713.392565744</c:v>
                </c:pt>
                <c:pt idx="21">
                  <c:v>637343.33535398613</c:v>
                </c:pt>
                <c:pt idx="22">
                  <c:v>633180.71706178482</c:v>
                </c:pt>
                <c:pt idx="23">
                  <c:v>629319.61664642149</c:v>
                </c:pt>
                <c:pt idx="24">
                  <c:v>624165.11296136305</c:v>
                </c:pt>
                <c:pt idx="25">
                  <c:v>619986.06049858418</c:v>
                </c:pt>
                <c:pt idx="26">
                  <c:v>614939.47453666001</c:v>
                </c:pt>
                <c:pt idx="27">
                  <c:v>609453.97451972554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1-4EA2-9270-1BC9B29B5139}"/>
            </c:ext>
          </c:extLst>
        </c:ser>
        <c:ser>
          <c:idx val="2"/>
          <c:order val="1"/>
          <c:tx>
            <c:strRef>
              <c:f>'Peak Load'!$D$1</c:f>
              <c:strCache>
                <c:ptCount val="1"/>
                <c:pt idx="0">
                  <c:v> Commercial Firm Sales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'Peak Load'!$B$2:$B$29</c:f>
              <c:numCache>
                <c:formatCode>General</c:formatCode>
                <c:ptCount val="2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</c:numCache>
            </c:numRef>
          </c:cat>
          <c:val>
            <c:numRef>
              <c:f>'Peak Load'!$D$2:$D$29</c:f>
              <c:numCache>
                <c:formatCode>_(* #,##0_);_(* \(#,##0\);_(* "-"??_);_(@_)</c:formatCode>
                <c:ptCount val="28"/>
                <c:pt idx="0">
                  <c:v>259040.65497456267</c:v>
                </c:pt>
                <c:pt idx="1">
                  <c:v>257574.37996882695</c:v>
                </c:pt>
                <c:pt idx="2">
                  <c:v>256385.35353205941</c:v>
                </c:pt>
                <c:pt idx="3">
                  <c:v>255595.02221231311</c:v>
                </c:pt>
                <c:pt idx="4">
                  <c:v>255099.65767439859</c:v>
                </c:pt>
                <c:pt idx="5">
                  <c:v>253685.11928584822</c:v>
                </c:pt>
                <c:pt idx="6">
                  <c:v>252585.65714048943</c:v>
                </c:pt>
                <c:pt idx="7">
                  <c:v>250767.41948514403</c:v>
                </c:pt>
                <c:pt idx="8">
                  <c:v>249487.28138491084</c:v>
                </c:pt>
                <c:pt idx="9">
                  <c:v>248603.16194514596</c:v>
                </c:pt>
                <c:pt idx="10">
                  <c:v>247997.97703874143</c:v>
                </c:pt>
                <c:pt idx="11">
                  <c:v>247598.97647832107</c:v>
                </c:pt>
                <c:pt idx="12">
                  <c:v>247623.87539594847</c:v>
                </c:pt>
                <c:pt idx="13">
                  <c:v>247843.35046765947</c:v>
                </c:pt>
                <c:pt idx="14">
                  <c:v>247666.0753051193</c:v>
                </c:pt>
                <c:pt idx="15">
                  <c:v>247080.49417100643</c:v>
                </c:pt>
                <c:pt idx="16">
                  <c:v>247538.67337944434</c:v>
                </c:pt>
                <c:pt idx="17">
                  <c:v>247654.37739503835</c:v>
                </c:pt>
                <c:pt idx="18">
                  <c:v>248107.79287930456</c:v>
                </c:pt>
                <c:pt idx="19">
                  <c:v>249086.34966290867</c:v>
                </c:pt>
                <c:pt idx="20">
                  <c:v>250459.97731834691</c:v>
                </c:pt>
                <c:pt idx="21">
                  <c:v>251333.66574810311</c:v>
                </c:pt>
                <c:pt idx="22">
                  <c:v>252442.84991360517</c:v>
                </c:pt>
                <c:pt idx="23">
                  <c:v>253652.41577044473</c:v>
                </c:pt>
                <c:pt idx="24">
                  <c:v>254489.51334113171</c:v>
                </c:pt>
                <c:pt idx="25">
                  <c:v>255653.64014654537</c:v>
                </c:pt>
                <c:pt idx="26">
                  <c:v>256984.05261146068</c:v>
                </c:pt>
                <c:pt idx="27">
                  <c:v>258249.93609738955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1-4EA2-9270-1BC9B29B5139}"/>
            </c:ext>
          </c:extLst>
        </c:ser>
        <c:ser>
          <c:idx val="4"/>
          <c:order val="2"/>
          <c:tx>
            <c:strRef>
              <c:f>'Peak Load'!$E$1</c:f>
              <c:strCache>
                <c:ptCount val="1"/>
                <c:pt idx="0">
                  <c:v> Industrial Firm Sales 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cat>
            <c:numRef>
              <c:f>'Peak Load'!$B$2:$B$29</c:f>
              <c:numCache>
                <c:formatCode>General</c:formatCode>
                <c:ptCount val="2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  <c:pt idx="23">
                  <c:v>2046</c:v>
                </c:pt>
                <c:pt idx="24">
                  <c:v>2047</c:v>
                </c:pt>
                <c:pt idx="25">
                  <c:v>2048</c:v>
                </c:pt>
                <c:pt idx="26">
                  <c:v>2049</c:v>
                </c:pt>
                <c:pt idx="27">
                  <c:v>2050</c:v>
                </c:pt>
              </c:numCache>
            </c:numRef>
          </c:cat>
          <c:val>
            <c:numRef>
              <c:f>'Peak Load'!$E$2:$E$29</c:f>
              <c:numCache>
                <c:formatCode>_(* #,##0_);_(* \(#,##0\);_(* "-"??_);_(@_)</c:formatCode>
                <c:ptCount val="28"/>
                <c:pt idx="0">
                  <c:v>80146.478701095941</c:v>
                </c:pt>
                <c:pt idx="1">
                  <c:v>79887.940861340321</c:v>
                </c:pt>
                <c:pt idx="2">
                  <c:v>79167.716833907703</c:v>
                </c:pt>
                <c:pt idx="3">
                  <c:v>78730.233497628738</c:v>
                </c:pt>
                <c:pt idx="4">
                  <c:v>78364.003630152001</c:v>
                </c:pt>
                <c:pt idx="5">
                  <c:v>78242.183979192632</c:v>
                </c:pt>
                <c:pt idx="6">
                  <c:v>77767.369312568684</c:v>
                </c:pt>
                <c:pt idx="7">
                  <c:v>77604.54048279085</c:v>
                </c:pt>
                <c:pt idx="8">
                  <c:v>77536.699783306656</c:v>
                </c:pt>
                <c:pt idx="9">
                  <c:v>77780.297063433303</c:v>
                </c:pt>
                <c:pt idx="10">
                  <c:v>77601.628128269018</c:v>
                </c:pt>
                <c:pt idx="11">
                  <c:v>77697.443552311801</c:v>
                </c:pt>
                <c:pt idx="12">
                  <c:v>77820.623798168323</c:v>
                </c:pt>
                <c:pt idx="13">
                  <c:v>78220.881081925065</c:v>
                </c:pt>
                <c:pt idx="14">
                  <c:v>78138.261220764456</c:v>
                </c:pt>
                <c:pt idx="15">
                  <c:v>78284.069430683332</c:v>
                </c:pt>
                <c:pt idx="16">
                  <c:v>78465.86840141326</c:v>
                </c:pt>
                <c:pt idx="17">
                  <c:v>78870.433692190709</c:v>
                </c:pt>
                <c:pt idx="18">
                  <c:v>78813.164052617911</c:v>
                </c:pt>
                <c:pt idx="19">
                  <c:v>79062.217599416646</c:v>
                </c:pt>
                <c:pt idx="20">
                  <c:v>79321.397022908728</c:v>
                </c:pt>
                <c:pt idx="21">
                  <c:v>79806.722584725532</c:v>
                </c:pt>
                <c:pt idx="22">
                  <c:v>79798.575163782312</c:v>
                </c:pt>
                <c:pt idx="23">
                  <c:v>80042.313627116673</c:v>
                </c:pt>
                <c:pt idx="24">
                  <c:v>80263.460030517337</c:v>
                </c:pt>
                <c:pt idx="25">
                  <c:v>80754.094507933944</c:v>
                </c:pt>
                <c:pt idx="26">
                  <c:v>80740.133823956479</c:v>
                </c:pt>
                <c:pt idx="27">
                  <c:v>80968.66507123597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E1-4EA2-9270-1BC9B29B5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2638608"/>
        <c:axId val="1022617392"/>
      </c:areaChart>
      <c:lineChart>
        <c:grouping val="standard"/>
        <c:varyColors val="0"/>
        <c:ser>
          <c:idx val="0"/>
          <c:order val="3"/>
          <c:tx>
            <c:strRef>
              <c:f>'Peak Load'!$F$1</c:f>
              <c:strCache>
                <c:ptCount val="1"/>
                <c:pt idx="0">
                  <c:v> Reference Case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'Peak Load'!$F$2:$F$29</c:f>
              <c:numCache>
                <c:formatCode>#,##0</c:formatCode>
                <c:ptCount val="28"/>
                <c:pt idx="0">
                  <c:v>1008708.0703089478</c:v>
                </c:pt>
                <c:pt idx="1">
                  <c:v>1018190.9885531166</c:v>
                </c:pt>
                <c:pt idx="2">
                  <c:v>1027863.9112472036</c:v>
                </c:pt>
                <c:pt idx="3">
                  <c:v>1038545.3429191861</c:v>
                </c:pt>
                <c:pt idx="4">
                  <c:v>1051100.7819269882</c:v>
                </c:pt>
                <c:pt idx="5">
                  <c:v>1060814.7781622466</c:v>
                </c:pt>
                <c:pt idx="6">
                  <c:v>1072523.6442844223</c:v>
                </c:pt>
                <c:pt idx="7">
                  <c:v>1081316.4839979326</c:v>
                </c:pt>
                <c:pt idx="8">
                  <c:v>1091507.0816769446</c:v>
                </c:pt>
                <c:pt idx="9">
                  <c:v>1102272.6376432604</c:v>
                </c:pt>
                <c:pt idx="10">
                  <c:v>1112746.0192551964</c:v>
                </c:pt>
                <c:pt idx="11">
                  <c:v>1121628.8899807509</c:v>
                </c:pt>
                <c:pt idx="12">
                  <c:v>1130124.402974413</c:v>
                </c:pt>
                <c:pt idx="13">
                  <c:v>1140103.6255616422</c:v>
                </c:pt>
                <c:pt idx="14">
                  <c:v>1149011.2680296244</c:v>
                </c:pt>
                <c:pt idx="15">
                  <c:v>1156415.769170675</c:v>
                </c:pt>
                <c:pt idx="16">
                  <c:v>1166190.1808318449</c:v>
                </c:pt>
                <c:pt idx="17">
                  <c:v>1173967.2768141432</c:v>
                </c:pt>
                <c:pt idx="18">
                  <c:v>1181591.1110625812</c:v>
                </c:pt>
                <c:pt idx="19">
                  <c:v>1189892.8322329591</c:v>
                </c:pt>
                <c:pt idx="20">
                  <c:v>1199026.5283889992</c:v>
                </c:pt>
                <c:pt idx="21">
                  <c:v>1206812.7853317969</c:v>
                </c:pt>
                <c:pt idx="22">
                  <c:v>1214622.1978399795</c:v>
                </c:pt>
                <c:pt idx="23">
                  <c:v>1223089.5932740062</c:v>
                </c:pt>
                <c:pt idx="24">
                  <c:v>1229437.1878805831</c:v>
                </c:pt>
                <c:pt idx="25">
                  <c:v>1237217.3813300719</c:v>
                </c:pt>
                <c:pt idx="26">
                  <c:v>1245281.7186654748</c:v>
                </c:pt>
                <c:pt idx="27">
                  <c:v>1252729.3689475965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E1-4EA2-9270-1BC9B29B5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638608"/>
        <c:axId val="1022617392"/>
      </c:lineChart>
      <c:catAx>
        <c:axId val="102263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617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226173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Firm Sales (Dth/Day)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638608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820086942257216"/>
          <c:y val="0.27406371329153106"/>
          <c:w val="0.20964635279965005"/>
          <c:h val="0.363501639097683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Oregon Deliveries</a:t>
            </a:r>
          </a:p>
        </c:rich>
      </c:tx>
      <c:layout>
        <c:manualLayout>
          <c:xMode val="edge"/>
          <c:yMode val="edge"/>
          <c:x val="0.33241421568627449"/>
          <c:y val="1.2391573729863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333371490557456E-2"/>
          <c:y val="0.10875313448272497"/>
          <c:w val="0.67885762722027343"/>
          <c:h val="0.75025970266727815"/>
        </c:manualLayout>
      </c:layout>
      <c:areaChart>
        <c:grouping val="stacked"/>
        <c:varyColors val="0"/>
        <c:ser>
          <c:idx val="0"/>
          <c:order val="0"/>
          <c:tx>
            <c:strRef>
              <c:f>'Annual Load'!$C$1</c:f>
              <c:strCache>
                <c:ptCount val="1"/>
                <c:pt idx="0">
                  <c:v> Residential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'Annual Load'!$B$2:$B$30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'Annual Load'!$C$2:$C$30</c:f>
              <c:numCache>
                <c:formatCode>_(* #,##0_);_(* \(#,##0\);_(* "-"??_);_(@_)</c:formatCode>
                <c:ptCount val="29"/>
                <c:pt idx="0">
                  <c:v>39192275.542187497</c:v>
                </c:pt>
                <c:pt idx="1">
                  <c:v>39281753.560937501</c:v>
                </c:pt>
                <c:pt idx="2">
                  <c:v>39590585.596874997</c:v>
                </c:pt>
                <c:pt idx="3">
                  <c:v>39373172.353124999</c:v>
                </c:pt>
                <c:pt idx="4">
                  <c:v>39315601.231250003</c:v>
                </c:pt>
                <c:pt idx="5">
                  <c:v>39167211.009374999</c:v>
                </c:pt>
                <c:pt idx="6">
                  <c:v>39152138</c:v>
                </c:pt>
                <c:pt idx="7">
                  <c:v>38563745.885937497</c:v>
                </c:pt>
                <c:pt idx="8">
                  <c:v>38123302.4921875</c:v>
                </c:pt>
                <c:pt idx="9">
                  <c:v>37621555.3671875</c:v>
                </c:pt>
                <c:pt idx="10">
                  <c:v>37333612.486718751</c:v>
                </c:pt>
                <c:pt idx="11">
                  <c:v>36508641.5625</c:v>
                </c:pt>
                <c:pt idx="12">
                  <c:v>35902749.396875001</c:v>
                </c:pt>
                <c:pt idx="13">
                  <c:v>35323418.904687501</c:v>
                </c:pt>
                <c:pt idx="14">
                  <c:v>34931492.697656251</c:v>
                </c:pt>
                <c:pt idx="15">
                  <c:v>34048293.142968751</c:v>
                </c:pt>
                <c:pt idx="16">
                  <c:v>33408344.807031251</c:v>
                </c:pt>
                <c:pt idx="17">
                  <c:v>32790168.1015625</c:v>
                </c:pt>
                <c:pt idx="18">
                  <c:v>32333375.122656249</c:v>
                </c:pt>
                <c:pt idx="19">
                  <c:v>31551754.357812501</c:v>
                </c:pt>
                <c:pt idx="20">
                  <c:v>31036128.451562501</c:v>
                </c:pt>
                <c:pt idx="21">
                  <c:v>30532426.642187499</c:v>
                </c:pt>
                <c:pt idx="22">
                  <c:v>30180154.506250001</c:v>
                </c:pt>
                <c:pt idx="23">
                  <c:v>29426088.2890625</c:v>
                </c:pt>
                <c:pt idx="24">
                  <c:v>28897316.412500001</c:v>
                </c:pt>
                <c:pt idx="25">
                  <c:v>28370876.728124999</c:v>
                </c:pt>
                <c:pt idx="26">
                  <c:v>28011860.397656251</c:v>
                </c:pt>
                <c:pt idx="27">
                  <c:v>27318092.756250001</c:v>
                </c:pt>
                <c:pt idx="28">
                  <c:v>26756148.876562499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C-453E-A1BE-F4D8957974B0}"/>
            </c:ext>
          </c:extLst>
        </c:ser>
        <c:ser>
          <c:idx val="1"/>
          <c:order val="1"/>
          <c:tx>
            <c:strRef>
              <c:f>'Annual Load'!$D$1</c:f>
              <c:strCache>
                <c:ptCount val="1"/>
                <c:pt idx="0">
                  <c:v> Small Commercial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'Annual Load'!$B$2:$B$30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'Annual Load'!$D$2:$D$30</c:f>
              <c:numCache>
                <c:formatCode>_(* #,##0_);_(* \(#,##0\);_(* "-"??_);_(@_)</c:formatCode>
                <c:ptCount val="29"/>
                <c:pt idx="0">
                  <c:v>16809213.111718751</c:v>
                </c:pt>
                <c:pt idx="1">
                  <c:v>16537250.20078125</c:v>
                </c:pt>
                <c:pt idx="2">
                  <c:v>16607021.4390625</c:v>
                </c:pt>
                <c:pt idx="3">
                  <c:v>16491967.6875</c:v>
                </c:pt>
                <c:pt idx="4">
                  <c:v>16487401.56796875</c:v>
                </c:pt>
                <c:pt idx="5">
                  <c:v>16464980.97421875</c:v>
                </c:pt>
                <c:pt idx="6">
                  <c:v>16493341.05703125</c:v>
                </c:pt>
                <c:pt idx="7">
                  <c:v>16297416.34921875</c:v>
                </c:pt>
                <c:pt idx="8">
                  <c:v>16171550.160937499</c:v>
                </c:pt>
                <c:pt idx="9">
                  <c:v>16039051.953125</c:v>
                </c:pt>
                <c:pt idx="10">
                  <c:v>16015775.901562501</c:v>
                </c:pt>
                <c:pt idx="11">
                  <c:v>15815144.694531251</c:v>
                </c:pt>
                <c:pt idx="12">
                  <c:v>15727681.331250001</c:v>
                </c:pt>
                <c:pt idx="13">
                  <c:v>15677928.339062501</c:v>
                </c:pt>
                <c:pt idx="14">
                  <c:v>15728541.103125</c:v>
                </c:pt>
                <c:pt idx="15">
                  <c:v>15575422.53359375</c:v>
                </c:pt>
                <c:pt idx="16">
                  <c:v>15501288.735156249</c:v>
                </c:pt>
                <c:pt idx="17">
                  <c:v>15438960.653124999</c:v>
                </c:pt>
                <c:pt idx="18">
                  <c:v>15466883.484375</c:v>
                </c:pt>
                <c:pt idx="19">
                  <c:v>15362617.374218751</c:v>
                </c:pt>
                <c:pt idx="20">
                  <c:v>15362463.008593749</c:v>
                </c:pt>
                <c:pt idx="21">
                  <c:v>15366539.0453125</c:v>
                </c:pt>
                <c:pt idx="22">
                  <c:v>15450240.334375</c:v>
                </c:pt>
                <c:pt idx="23">
                  <c:v>15358112.707812499</c:v>
                </c:pt>
                <c:pt idx="24">
                  <c:v>15381936.778124999</c:v>
                </c:pt>
                <c:pt idx="25">
                  <c:v>15407064.3515625</c:v>
                </c:pt>
                <c:pt idx="26">
                  <c:v>15513939.9359375</c:v>
                </c:pt>
                <c:pt idx="27">
                  <c:v>15468428.864062499</c:v>
                </c:pt>
                <c:pt idx="28">
                  <c:v>15506900.9921875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EC-453E-A1BE-F4D8957974B0}"/>
            </c:ext>
          </c:extLst>
        </c:ser>
        <c:ser>
          <c:idx val="2"/>
          <c:order val="2"/>
          <c:tx>
            <c:strRef>
              <c:f>'Annual Load'!$E$1</c:f>
              <c:strCache>
                <c:ptCount val="1"/>
                <c:pt idx="0">
                  <c:v> Industrial &amp; Large Com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'Annual Load'!$B$2:$B$30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'Annual Load'!$E$2:$E$30</c:f>
              <c:numCache>
                <c:formatCode>_(* #,##0_);_(* \(#,##0\);_(* "-"??_);_(@_)</c:formatCode>
                <c:ptCount val="29"/>
                <c:pt idx="0">
                  <c:v>16040843.699999999</c:v>
                </c:pt>
                <c:pt idx="1">
                  <c:v>16044495.603125</c:v>
                </c:pt>
                <c:pt idx="2">
                  <c:v>16033030.809374999</c:v>
                </c:pt>
                <c:pt idx="3">
                  <c:v>15785940.965624999</c:v>
                </c:pt>
                <c:pt idx="4">
                  <c:v>15669605.7125</c:v>
                </c:pt>
                <c:pt idx="5">
                  <c:v>15568059.46875</c:v>
                </c:pt>
                <c:pt idx="6">
                  <c:v>15600744.53125</c:v>
                </c:pt>
                <c:pt idx="7">
                  <c:v>15423324.31875</c:v>
                </c:pt>
                <c:pt idx="8">
                  <c:v>15397653.240625</c:v>
                </c:pt>
                <c:pt idx="9">
                  <c:v>15391628.5</c:v>
                </c:pt>
                <c:pt idx="10">
                  <c:v>15524369.90625</c:v>
                </c:pt>
                <c:pt idx="11">
                  <c:v>15436001.346875001</c:v>
                </c:pt>
                <c:pt idx="12">
                  <c:v>15476263.5</c:v>
                </c:pt>
                <c:pt idx="13">
                  <c:v>15523981.21875</c:v>
                </c:pt>
                <c:pt idx="14">
                  <c:v>15701021.840624999</c:v>
                </c:pt>
                <c:pt idx="15">
                  <c:v>15642631.175000001</c:v>
                </c:pt>
                <c:pt idx="16">
                  <c:v>15703597.521875</c:v>
                </c:pt>
                <c:pt idx="17">
                  <c:v>15765055.296875</c:v>
                </c:pt>
                <c:pt idx="18">
                  <c:v>15949420.375</c:v>
                </c:pt>
                <c:pt idx="19">
                  <c:v>15894606.359375</c:v>
                </c:pt>
                <c:pt idx="20">
                  <c:v>15965440.88125</c:v>
                </c:pt>
                <c:pt idx="21">
                  <c:v>16039130.55625</c:v>
                </c:pt>
                <c:pt idx="22">
                  <c:v>16236387.512499999</c:v>
                </c:pt>
                <c:pt idx="23">
                  <c:v>16188181.971875001</c:v>
                </c:pt>
                <c:pt idx="24">
                  <c:v>16263537.24375</c:v>
                </c:pt>
                <c:pt idx="25">
                  <c:v>16339422.581250001</c:v>
                </c:pt>
                <c:pt idx="26">
                  <c:v>16541156.40625</c:v>
                </c:pt>
                <c:pt idx="27">
                  <c:v>16492718.053125</c:v>
                </c:pt>
                <c:pt idx="28">
                  <c:v>16570093.509375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C-453E-A1BE-F4D8957974B0}"/>
            </c:ext>
          </c:extLst>
        </c:ser>
        <c:ser>
          <c:idx val="3"/>
          <c:order val="3"/>
          <c:tx>
            <c:strRef>
              <c:f>'Annual Load'!$F$1</c:f>
              <c:strCache>
                <c:ptCount val="1"/>
                <c:pt idx="0">
                  <c:v> Transport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'Annual Load'!$B$2:$B$30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'Annual Load'!$F$2:$F$30</c:f>
              <c:numCache>
                <c:formatCode>_(* #,##0_);_(* \(#,##0\);_(* "-"??_);_(@_)</c:formatCode>
                <c:ptCount val="29"/>
                <c:pt idx="0">
                  <c:v>35984083.143749997</c:v>
                </c:pt>
                <c:pt idx="1">
                  <c:v>36029128.0625</c:v>
                </c:pt>
                <c:pt idx="2">
                  <c:v>35980069.625</c:v>
                </c:pt>
                <c:pt idx="3">
                  <c:v>35379674.59375</c:v>
                </c:pt>
                <c:pt idx="4">
                  <c:v>35055197.818750001</c:v>
                </c:pt>
                <c:pt idx="5">
                  <c:v>34721027.537500001</c:v>
                </c:pt>
                <c:pt idx="6">
                  <c:v>34608616.125</c:v>
                </c:pt>
                <c:pt idx="7">
                  <c:v>34054265.287500001</c:v>
                </c:pt>
                <c:pt idx="8">
                  <c:v>33730022.668750003</c:v>
                </c:pt>
                <c:pt idx="9">
                  <c:v>33386151.875</c:v>
                </c:pt>
                <c:pt idx="10">
                  <c:v>33263519.918749999</c:v>
                </c:pt>
                <c:pt idx="11">
                  <c:v>32720706.556249999</c:v>
                </c:pt>
                <c:pt idx="12">
                  <c:v>32404530.90625</c:v>
                </c:pt>
                <c:pt idx="13">
                  <c:v>32101385.918749999</c:v>
                </c:pt>
                <c:pt idx="14">
                  <c:v>32032761.131250001</c:v>
                </c:pt>
                <c:pt idx="15">
                  <c:v>31568899.631250001</c:v>
                </c:pt>
                <c:pt idx="16">
                  <c:v>31324752.181249999</c:v>
                </c:pt>
                <c:pt idx="17">
                  <c:v>31086032.256250001</c:v>
                </c:pt>
                <c:pt idx="18">
                  <c:v>31064067.512499999</c:v>
                </c:pt>
                <c:pt idx="19">
                  <c:v>30646115.112500001</c:v>
                </c:pt>
                <c:pt idx="20">
                  <c:v>30430590.393750001</c:v>
                </c:pt>
                <c:pt idx="21">
                  <c:v>30212527.862500001</c:v>
                </c:pt>
                <c:pt idx="22">
                  <c:v>30201498.368749999</c:v>
                </c:pt>
                <c:pt idx="23">
                  <c:v>29832757.887499999</c:v>
                </c:pt>
                <c:pt idx="24">
                  <c:v>29658140.34375</c:v>
                </c:pt>
                <c:pt idx="25">
                  <c:v>29479077.1875</c:v>
                </c:pt>
                <c:pt idx="26">
                  <c:v>29501019.149999999</c:v>
                </c:pt>
                <c:pt idx="27">
                  <c:v>29142035.412500001</c:v>
                </c:pt>
                <c:pt idx="28">
                  <c:v>28973820.868749999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EC-453E-A1BE-F4D89579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21311"/>
        <c:axId val="1235411327"/>
      </c:areaChart>
      <c:lineChart>
        <c:grouping val="standard"/>
        <c:varyColors val="0"/>
        <c:ser>
          <c:idx val="8"/>
          <c:order val="4"/>
          <c:tx>
            <c:strRef>
              <c:f>'Annual Load'!$K$1</c:f>
              <c:strCache>
                <c:ptCount val="1"/>
                <c:pt idx="0">
                  <c:v> Reference 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'Annual Load'!$B$2:$B$30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'Annual Load'!$K$2:$K$30</c:f>
              <c:numCache>
                <c:formatCode>#,##0</c:formatCode>
                <c:ptCount val="29"/>
                <c:pt idx="0">
                  <c:v>108133671.3875</c:v>
                </c:pt>
                <c:pt idx="1">
                  <c:v>108261093.71875</c:v>
                </c:pt>
                <c:pt idx="2">
                  <c:v>108887311.94374999</c:v>
                </c:pt>
                <c:pt idx="3">
                  <c:v>108069493.33125</c:v>
                </c:pt>
                <c:pt idx="4">
                  <c:v>108047955.02500001</c:v>
                </c:pt>
                <c:pt idx="5">
                  <c:v>108031793.21875</c:v>
                </c:pt>
                <c:pt idx="6">
                  <c:v>108669914.53125</c:v>
                </c:pt>
                <c:pt idx="7">
                  <c:v>107928142.05625001</c:v>
                </c:pt>
                <c:pt idx="8">
                  <c:v>107899349.375</c:v>
                </c:pt>
                <c:pt idx="9">
                  <c:v>107855921.5</c:v>
                </c:pt>
                <c:pt idx="10">
                  <c:v>108528074.65625</c:v>
                </c:pt>
                <c:pt idx="11">
                  <c:v>107802832.2</c:v>
                </c:pt>
                <c:pt idx="12">
                  <c:v>107730430.14375</c:v>
                </c:pt>
                <c:pt idx="13">
                  <c:v>107675714.425</c:v>
                </c:pt>
                <c:pt idx="14">
                  <c:v>108324477.95</c:v>
                </c:pt>
                <c:pt idx="15">
                  <c:v>107601972.54375</c:v>
                </c:pt>
                <c:pt idx="16">
                  <c:v>107549130.21875</c:v>
                </c:pt>
                <c:pt idx="17">
                  <c:v>107471070.6375</c:v>
                </c:pt>
                <c:pt idx="18">
                  <c:v>108072374.16249999</c:v>
                </c:pt>
                <c:pt idx="19">
                  <c:v>107316665.15625</c:v>
                </c:pt>
                <c:pt idx="20">
                  <c:v>107241325.075</c:v>
                </c:pt>
                <c:pt idx="21">
                  <c:v>107156034.7375</c:v>
                </c:pt>
                <c:pt idx="22">
                  <c:v>107772899.59999999</c:v>
                </c:pt>
                <c:pt idx="23">
                  <c:v>107053507.625</c:v>
                </c:pt>
                <c:pt idx="24">
                  <c:v>107009641.1125</c:v>
                </c:pt>
                <c:pt idx="25">
                  <c:v>106956277.425</c:v>
                </c:pt>
                <c:pt idx="26">
                  <c:v>107600088.03125</c:v>
                </c:pt>
                <c:pt idx="27">
                  <c:v>106881438.03125</c:v>
                </c:pt>
                <c:pt idx="28">
                  <c:v>106833590.36875001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EC-453E-A1BE-F4D8957974B0}"/>
            </c:ext>
          </c:extLst>
        </c:ser>
        <c:ser>
          <c:idx val="4"/>
          <c:order val="5"/>
          <c:tx>
            <c:strRef>
              <c:f>'Annual Load'!$L$1</c:f>
              <c:strCache>
                <c:ptCount val="1"/>
                <c:pt idx="0">
                  <c:v> CPP Emissions Cap 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'Annual Load'!$L$2:$L$30</c:f>
              <c:numCache>
                <c:formatCode>#,##0</c:formatCode>
                <c:ptCount val="29"/>
                <c:pt idx="0">
                  <c:v>111686254.94257203</c:v>
                </c:pt>
                <c:pt idx="1">
                  <c:v>107390629.7524731</c:v>
                </c:pt>
                <c:pt idx="2">
                  <c:v>103095004.56237417</c:v>
                </c:pt>
                <c:pt idx="3">
                  <c:v>98799379.372275248</c:v>
                </c:pt>
                <c:pt idx="4">
                  <c:v>94503754.182176322</c:v>
                </c:pt>
                <c:pt idx="5">
                  <c:v>90208128.992077395</c:v>
                </c:pt>
                <c:pt idx="6">
                  <c:v>85912503.801978469</c:v>
                </c:pt>
                <c:pt idx="7">
                  <c:v>81616878.611879542</c:v>
                </c:pt>
                <c:pt idx="8">
                  <c:v>77321253.421780616</c:v>
                </c:pt>
                <c:pt idx="9">
                  <c:v>73025628.23168169</c:v>
                </c:pt>
                <c:pt idx="10">
                  <c:v>68730003.041582763</c:v>
                </c:pt>
                <c:pt idx="11">
                  <c:v>64434377.851483829</c:v>
                </c:pt>
                <c:pt idx="12">
                  <c:v>60138752.661384903</c:v>
                </c:pt>
                <c:pt idx="13">
                  <c:v>55843127.471286014</c:v>
                </c:pt>
                <c:pt idx="14">
                  <c:v>52864827.339484088</c:v>
                </c:pt>
                <c:pt idx="15">
                  <c:v>49886527.20768217</c:v>
                </c:pt>
                <c:pt idx="16">
                  <c:v>46908227.075880252</c:v>
                </c:pt>
                <c:pt idx="17">
                  <c:v>43929926.944078326</c:v>
                </c:pt>
                <c:pt idx="18">
                  <c:v>40951626.812276408</c:v>
                </c:pt>
                <c:pt idx="19">
                  <c:v>37973326.68047449</c:v>
                </c:pt>
                <c:pt idx="20">
                  <c:v>34995026.548672564</c:v>
                </c:pt>
                <c:pt idx="21">
                  <c:v>32016726.416870646</c:v>
                </c:pt>
                <c:pt idx="22">
                  <c:v>29038426.285068724</c:v>
                </c:pt>
                <c:pt idx="23">
                  <c:v>26060126.153266802</c:v>
                </c:pt>
                <c:pt idx="24">
                  <c:v>23081826.021464881</c:v>
                </c:pt>
                <c:pt idx="25">
                  <c:v>20103525.889662959</c:v>
                </c:pt>
                <c:pt idx="26">
                  <c:v>17125225.757861041</c:v>
                </c:pt>
                <c:pt idx="27">
                  <c:v>14146925.626059119</c:v>
                </c:pt>
                <c:pt idx="28">
                  <c:v>11168625.494257204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4EC-453E-A1BE-F4D89579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421311"/>
        <c:axId val="1235411327"/>
      </c:lineChart>
      <c:catAx>
        <c:axId val="123542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411327"/>
        <c:crosses val="autoZero"/>
        <c:auto val="1"/>
        <c:lblAlgn val="ctr"/>
        <c:lblOffset val="100"/>
        <c:tickLblSkip val="2"/>
        <c:noMultiLvlLbl val="0"/>
      </c:catAx>
      <c:valAx>
        <c:axId val="123541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Million Dth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421311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065913879145165"/>
          <c:y val="0.30916878884563226"/>
          <c:w val="0.22711370580235102"/>
          <c:h val="0.37691134333115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Washington Deliveries</a:t>
            </a:r>
          </a:p>
        </c:rich>
      </c:tx>
      <c:layout>
        <c:manualLayout>
          <c:xMode val="edge"/>
          <c:yMode val="edge"/>
          <c:x val="0.32204070964158527"/>
          <c:y val="1.2391573729863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006561679790024E-2"/>
          <c:y val="0.10049208532948252"/>
          <c:w val="0.69457041417540633"/>
          <c:h val="0.77917337470362669"/>
        </c:manualLayout>
      </c:layout>
      <c:areaChart>
        <c:grouping val="stacked"/>
        <c:varyColors val="0"/>
        <c:ser>
          <c:idx val="0"/>
          <c:order val="0"/>
          <c:tx>
            <c:strRef>
              <c:f>'Annual Load'!$C$1</c:f>
              <c:strCache>
                <c:ptCount val="1"/>
                <c:pt idx="0">
                  <c:v> Residential 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'Annual Load'!$B$33:$B$61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'Annual Load'!$C$33:$C$61</c:f>
              <c:numCache>
                <c:formatCode>_(* #,##0_);_(* \(#,##0\);_(* "-"??_);_(@_)</c:formatCode>
                <c:ptCount val="29"/>
                <c:pt idx="0">
                  <c:v>5603208.1468749996</c:v>
                </c:pt>
                <c:pt idx="1">
                  <c:v>5654319.2654296877</c:v>
                </c:pt>
                <c:pt idx="2">
                  <c:v>5713678.9240234373</c:v>
                </c:pt>
                <c:pt idx="3">
                  <c:v>5703638.9425781248</c:v>
                </c:pt>
                <c:pt idx="4">
                  <c:v>5715922.5955078127</c:v>
                </c:pt>
                <c:pt idx="5">
                  <c:v>5714705.5953125004</c:v>
                </c:pt>
                <c:pt idx="6">
                  <c:v>5735600.21875</c:v>
                </c:pt>
                <c:pt idx="7">
                  <c:v>5671993.0171875004</c:v>
                </c:pt>
                <c:pt idx="8">
                  <c:v>5632188.9017578121</c:v>
                </c:pt>
                <c:pt idx="9">
                  <c:v>5585954.6421875004</c:v>
                </c:pt>
                <c:pt idx="10">
                  <c:v>5574097.1208984377</c:v>
                </c:pt>
                <c:pt idx="11">
                  <c:v>5488628.4925781246</c:v>
                </c:pt>
                <c:pt idx="12">
                  <c:v>5441805.0333984373</c:v>
                </c:pt>
                <c:pt idx="13">
                  <c:v>5396787.4958984377</c:v>
                </c:pt>
                <c:pt idx="14">
                  <c:v>5386082.5246093748</c:v>
                </c:pt>
                <c:pt idx="15">
                  <c:v>5303597.2990234373</c:v>
                </c:pt>
                <c:pt idx="16">
                  <c:v>5254900.107421875</c:v>
                </c:pt>
                <c:pt idx="17">
                  <c:v>5203197.05</c:v>
                </c:pt>
                <c:pt idx="18">
                  <c:v>5190258.080078125</c:v>
                </c:pt>
                <c:pt idx="19">
                  <c:v>5114048.5302734375</c:v>
                </c:pt>
                <c:pt idx="20">
                  <c:v>5079148.9384765625</c:v>
                </c:pt>
                <c:pt idx="21">
                  <c:v>5048091.4812500002</c:v>
                </c:pt>
                <c:pt idx="22">
                  <c:v>5051580.8562500002</c:v>
                </c:pt>
                <c:pt idx="23">
                  <c:v>4983461.3376953127</c:v>
                </c:pt>
                <c:pt idx="24">
                  <c:v>4943441.6212890623</c:v>
                </c:pt>
                <c:pt idx="25">
                  <c:v>4903056.3550781254</c:v>
                </c:pt>
                <c:pt idx="26">
                  <c:v>4898891.3035156252</c:v>
                </c:pt>
                <c:pt idx="27">
                  <c:v>4830338.310546875</c:v>
                </c:pt>
                <c:pt idx="28">
                  <c:v>4783049.9923828123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7-44BF-A185-20D6E719442F}"/>
            </c:ext>
          </c:extLst>
        </c:ser>
        <c:ser>
          <c:idx val="1"/>
          <c:order val="1"/>
          <c:tx>
            <c:strRef>
              <c:f>'Annual Load'!$D$1</c:f>
              <c:strCache>
                <c:ptCount val="1"/>
                <c:pt idx="0">
                  <c:v> Small Commercial 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'Annual Load'!$B$33:$B$61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'Annual Load'!$D$33:$D$61</c:f>
              <c:numCache>
                <c:formatCode>_(* #,##0_);_(* \(#,##0\);_(* "-"??_);_(@_)</c:formatCode>
                <c:ptCount val="29"/>
                <c:pt idx="0">
                  <c:v>2030194.5529296875</c:v>
                </c:pt>
                <c:pt idx="1">
                  <c:v>2022533.4954101562</c:v>
                </c:pt>
                <c:pt idx="2">
                  <c:v>2022834.1588867188</c:v>
                </c:pt>
                <c:pt idx="3">
                  <c:v>2000268.3753906251</c:v>
                </c:pt>
                <c:pt idx="4">
                  <c:v>1987485.3923828125</c:v>
                </c:pt>
                <c:pt idx="5">
                  <c:v>1972286.68671875</c:v>
                </c:pt>
                <c:pt idx="6">
                  <c:v>1966654.8903320313</c:v>
                </c:pt>
                <c:pt idx="7">
                  <c:v>1938028.3673828125</c:v>
                </c:pt>
                <c:pt idx="8">
                  <c:v>1919914.7904296876</c:v>
                </c:pt>
                <c:pt idx="9">
                  <c:v>1902261.9339843751</c:v>
                </c:pt>
                <c:pt idx="10">
                  <c:v>1896987.5267578126</c:v>
                </c:pt>
                <c:pt idx="11">
                  <c:v>1873087.4146484374</c:v>
                </c:pt>
                <c:pt idx="12">
                  <c:v>1863840.7962890626</c:v>
                </c:pt>
                <c:pt idx="13">
                  <c:v>1859056.024609375</c:v>
                </c:pt>
                <c:pt idx="14">
                  <c:v>1865996.2201171876</c:v>
                </c:pt>
                <c:pt idx="15">
                  <c:v>1851162.4339843751</c:v>
                </c:pt>
                <c:pt idx="16">
                  <c:v>1844626.662890625</c:v>
                </c:pt>
                <c:pt idx="17">
                  <c:v>1838824.7607421875</c:v>
                </c:pt>
                <c:pt idx="18">
                  <c:v>1846517.0978515625</c:v>
                </c:pt>
                <c:pt idx="19">
                  <c:v>1837380.4041015625</c:v>
                </c:pt>
                <c:pt idx="20">
                  <c:v>1841495.852734375</c:v>
                </c:pt>
                <c:pt idx="21">
                  <c:v>1848180.8021484376</c:v>
                </c:pt>
                <c:pt idx="22">
                  <c:v>1865083.5298828124</c:v>
                </c:pt>
                <c:pt idx="23">
                  <c:v>1861868.9990234375</c:v>
                </c:pt>
                <c:pt idx="24">
                  <c:v>1868138.85859375</c:v>
                </c:pt>
                <c:pt idx="25">
                  <c:v>1874440.9349609376</c:v>
                </c:pt>
                <c:pt idx="26">
                  <c:v>1891287.34375</c:v>
                </c:pt>
                <c:pt idx="27">
                  <c:v>1890017.6689453125</c:v>
                </c:pt>
                <c:pt idx="28">
                  <c:v>1896403.54296875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7-44BF-A185-20D6E719442F}"/>
            </c:ext>
          </c:extLst>
        </c:ser>
        <c:ser>
          <c:idx val="2"/>
          <c:order val="2"/>
          <c:tx>
            <c:strRef>
              <c:f>'Annual Load'!$E$1</c:f>
              <c:strCache>
                <c:ptCount val="1"/>
                <c:pt idx="0">
                  <c:v> Industrial &amp; Large Com 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'Annual Load'!$B$33:$B$61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'Annual Load'!$E$33:$E$61</c:f>
              <c:numCache>
                <c:formatCode>_(* #,##0_);_(* \(#,##0\);_(* "-"??_);_(@_)</c:formatCode>
                <c:ptCount val="29"/>
                <c:pt idx="0">
                  <c:v>956597.76123046875</c:v>
                </c:pt>
                <c:pt idx="1">
                  <c:v>952155.71816406248</c:v>
                </c:pt>
                <c:pt idx="2">
                  <c:v>950874.92167968745</c:v>
                </c:pt>
                <c:pt idx="3">
                  <c:v>935716.50722656248</c:v>
                </c:pt>
                <c:pt idx="4">
                  <c:v>928957.5504882813</c:v>
                </c:pt>
                <c:pt idx="5">
                  <c:v>921907.63066406245</c:v>
                </c:pt>
                <c:pt idx="6">
                  <c:v>922586.73681640625</c:v>
                </c:pt>
                <c:pt idx="7">
                  <c:v>908233.29160156252</c:v>
                </c:pt>
                <c:pt idx="8">
                  <c:v>901964.22734374995</c:v>
                </c:pt>
                <c:pt idx="9">
                  <c:v>895437.99628906255</c:v>
                </c:pt>
                <c:pt idx="10">
                  <c:v>896452.22841796873</c:v>
                </c:pt>
                <c:pt idx="11">
                  <c:v>882580.7314453125</c:v>
                </c:pt>
                <c:pt idx="12">
                  <c:v>876246.29843750002</c:v>
                </c:pt>
                <c:pt idx="13">
                  <c:v>870039.43662109377</c:v>
                </c:pt>
                <c:pt idx="14">
                  <c:v>871158.98056640627</c:v>
                </c:pt>
                <c:pt idx="15">
                  <c:v>858022.70664062502</c:v>
                </c:pt>
                <c:pt idx="16">
                  <c:v>852208.4030273438</c:v>
                </c:pt>
                <c:pt idx="17">
                  <c:v>846487.78134765627</c:v>
                </c:pt>
                <c:pt idx="18">
                  <c:v>847865.58544921875</c:v>
                </c:pt>
                <c:pt idx="19">
                  <c:v>835319.2063476562</c:v>
                </c:pt>
                <c:pt idx="20">
                  <c:v>830462.57343750005</c:v>
                </c:pt>
                <c:pt idx="21">
                  <c:v>825629.125</c:v>
                </c:pt>
                <c:pt idx="22">
                  <c:v>827661.63525390625</c:v>
                </c:pt>
                <c:pt idx="23">
                  <c:v>816076.88779296877</c:v>
                </c:pt>
                <c:pt idx="24">
                  <c:v>811346.9338867187</c:v>
                </c:pt>
                <c:pt idx="25">
                  <c:v>806663.7705078125</c:v>
                </c:pt>
                <c:pt idx="26">
                  <c:v>808679.04013671877</c:v>
                </c:pt>
                <c:pt idx="27">
                  <c:v>797386.73222656245</c:v>
                </c:pt>
                <c:pt idx="28">
                  <c:v>792774.5498046875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67-44BF-A185-20D6E719442F}"/>
            </c:ext>
          </c:extLst>
        </c:ser>
        <c:ser>
          <c:idx val="3"/>
          <c:order val="3"/>
          <c:tx>
            <c:strRef>
              <c:f>'Annual Load'!$F$1</c:f>
              <c:strCache>
                <c:ptCount val="1"/>
                <c:pt idx="0">
                  <c:v> Transport 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'Annual Load'!$B$33:$B$61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'Annual Load'!$F$33:$F$61</c:f>
              <c:numCache>
                <c:formatCode>_(* #,##0_);_(* \(#,##0\);_(* "-"??_);_(@_)</c:formatCode>
                <c:ptCount val="29"/>
                <c:pt idx="0">
                  <c:v>1723264.5394531251</c:v>
                </c:pt>
                <c:pt idx="1">
                  <c:v>1731490.84765625</c:v>
                </c:pt>
                <c:pt idx="2">
                  <c:v>1727735.4683593749</c:v>
                </c:pt>
                <c:pt idx="3">
                  <c:v>1697936.009765625</c:v>
                </c:pt>
                <c:pt idx="4">
                  <c:v>1680592.0902343751</c:v>
                </c:pt>
                <c:pt idx="5">
                  <c:v>1661803.2515624999</c:v>
                </c:pt>
                <c:pt idx="6">
                  <c:v>1652629.7546875</c:v>
                </c:pt>
                <c:pt idx="7">
                  <c:v>1623356.048046875</c:v>
                </c:pt>
                <c:pt idx="8">
                  <c:v>1604965.5062500001</c:v>
                </c:pt>
                <c:pt idx="9">
                  <c:v>1585924.478515625</c:v>
                </c:pt>
                <c:pt idx="10">
                  <c:v>1576771.58984375</c:v>
                </c:pt>
                <c:pt idx="11">
                  <c:v>1548407.966796875</c:v>
                </c:pt>
                <c:pt idx="12">
                  <c:v>1530034.5582031249</c:v>
                </c:pt>
                <c:pt idx="13">
                  <c:v>1512127.26875</c:v>
                </c:pt>
                <c:pt idx="14">
                  <c:v>1503930.428515625</c:v>
                </c:pt>
                <c:pt idx="15">
                  <c:v>1477585.6695312499</c:v>
                </c:pt>
                <c:pt idx="16">
                  <c:v>1460912.0203125</c:v>
                </c:pt>
                <c:pt idx="17">
                  <c:v>1444763.955859375</c:v>
                </c:pt>
                <c:pt idx="18">
                  <c:v>1437937.7406250001</c:v>
                </c:pt>
                <c:pt idx="19">
                  <c:v>1413806.389453125</c:v>
                </c:pt>
                <c:pt idx="20">
                  <c:v>1398899.505078125</c:v>
                </c:pt>
                <c:pt idx="21">
                  <c:v>1384354.7730468749</c:v>
                </c:pt>
                <c:pt idx="22">
                  <c:v>1378602.46171875</c:v>
                </c:pt>
                <c:pt idx="23">
                  <c:v>1358961.8265625001</c:v>
                </c:pt>
                <c:pt idx="24">
                  <c:v>1348035.6382812499</c:v>
                </c:pt>
                <c:pt idx="25">
                  <c:v>1337353.880078125</c:v>
                </c:pt>
                <c:pt idx="26">
                  <c:v>1335218.2582031251</c:v>
                </c:pt>
                <c:pt idx="27">
                  <c:v>1316545.3736328124</c:v>
                </c:pt>
                <c:pt idx="28">
                  <c:v>1306373.3402343751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67-44BF-A185-20D6E7194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421311"/>
        <c:axId val="1235411327"/>
      </c:areaChart>
      <c:lineChart>
        <c:grouping val="standard"/>
        <c:varyColors val="0"/>
        <c:ser>
          <c:idx val="8"/>
          <c:order val="4"/>
          <c:tx>
            <c:strRef>
              <c:f>'Annual Load'!$K$1</c:f>
              <c:strCache>
                <c:ptCount val="1"/>
                <c:pt idx="0">
                  <c:v> Reference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'Annual Load'!$B$2:$B$30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'Annual Load'!$K$33:$K$61</c:f>
              <c:numCache>
                <c:formatCode>#,##0</c:formatCode>
                <c:ptCount val="29"/>
                <c:pt idx="0">
                  <c:v>10334408.359765625</c:v>
                </c:pt>
                <c:pt idx="1">
                  <c:v>10433199.61484375</c:v>
                </c:pt>
                <c:pt idx="2">
                  <c:v>10550344.709375</c:v>
                </c:pt>
                <c:pt idx="3">
                  <c:v>10551660.895703126</c:v>
                </c:pt>
                <c:pt idx="4">
                  <c:v>10621391.649609376</c:v>
                </c:pt>
                <c:pt idx="5">
                  <c:v>10687634.512109375</c:v>
                </c:pt>
                <c:pt idx="6">
                  <c:v>10819084.438671876</c:v>
                </c:pt>
                <c:pt idx="7">
                  <c:v>10816741.703906249</c:v>
                </c:pt>
                <c:pt idx="8">
                  <c:v>10881599.446484376</c:v>
                </c:pt>
                <c:pt idx="9">
                  <c:v>10944526.273046875</c:v>
                </c:pt>
                <c:pt idx="10">
                  <c:v>11073674.473828126</c:v>
                </c:pt>
                <c:pt idx="11">
                  <c:v>11066953.923828125</c:v>
                </c:pt>
                <c:pt idx="12">
                  <c:v>11127917.818359375</c:v>
                </c:pt>
                <c:pt idx="13">
                  <c:v>11188311.013671875</c:v>
                </c:pt>
                <c:pt idx="14">
                  <c:v>11317572.966796875</c:v>
                </c:pt>
                <c:pt idx="15">
                  <c:v>11306632.990625</c:v>
                </c:pt>
                <c:pt idx="16">
                  <c:v>11364052.164843749</c:v>
                </c:pt>
                <c:pt idx="17">
                  <c:v>11420347.237890625</c:v>
                </c:pt>
                <c:pt idx="18">
                  <c:v>11544819.29296875</c:v>
                </c:pt>
                <c:pt idx="19">
                  <c:v>11528991.098046875</c:v>
                </c:pt>
                <c:pt idx="20">
                  <c:v>11584356.344140625</c:v>
                </c:pt>
                <c:pt idx="21">
                  <c:v>11639340.499609375</c:v>
                </c:pt>
                <c:pt idx="22">
                  <c:v>11766186.651171874</c:v>
                </c:pt>
                <c:pt idx="23">
                  <c:v>11747729.817578126</c:v>
                </c:pt>
                <c:pt idx="24">
                  <c:v>11801430.981249999</c:v>
                </c:pt>
                <c:pt idx="25">
                  <c:v>11854184.005078126</c:v>
                </c:pt>
                <c:pt idx="26">
                  <c:v>11980294.20859375</c:v>
                </c:pt>
                <c:pt idx="27">
                  <c:v>11957845.741015624</c:v>
                </c:pt>
                <c:pt idx="28">
                  <c:v>12009553.25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67-44BF-A185-20D6E719442F}"/>
            </c:ext>
          </c:extLst>
        </c:ser>
        <c:ser>
          <c:idx val="4"/>
          <c:order val="5"/>
          <c:tx>
            <c:strRef>
              <c:f>'Annual Load'!$L$32</c:f>
              <c:strCache>
                <c:ptCount val="1"/>
                <c:pt idx="0">
                  <c:v> CCA Allowance Allocation 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'Annual Load'!$L$33:$L$61</c:f>
              <c:numCache>
                <c:formatCode>#,##0</c:formatCode>
                <c:ptCount val="29"/>
                <c:pt idx="1">
                  <c:v>8702094.8165123314</c:v>
                </c:pt>
                <c:pt idx="2">
                  <c:v>8092948.1793564688</c:v>
                </c:pt>
                <c:pt idx="3">
                  <c:v>7526441.8068015166</c:v>
                </c:pt>
                <c:pt idx="4">
                  <c:v>6999590.8803254114</c:v>
                </c:pt>
                <c:pt idx="5">
                  <c:v>6509619.5187026327</c:v>
                </c:pt>
                <c:pt idx="6">
                  <c:v>6053946.1523934491</c:v>
                </c:pt>
                <c:pt idx="7">
                  <c:v>5630169.9217259092</c:v>
                </c:pt>
                <c:pt idx="8">
                  <c:v>5236058.0272050956</c:v>
                </c:pt>
                <c:pt idx="9">
                  <c:v>5141808.9827154037</c:v>
                </c:pt>
                <c:pt idx="10">
                  <c:v>5049256.421026526</c:v>
                </c:pt>
                <c:pt idx="11">
                  <c:v>4958369.8054480478</c:v>
                </c:pt>
                <c:pt idx="12">
                  <c:v>4869119.1489499835</c:v>
                </c:pt>
                <c:pt idx="13">
                  <c:v>4781475.0042688837</c:v>
                </c:pt>
                <c:pt idx="14">
                  <c:v>4695408.4541920433</c:v>
                </c:pt>
                <c:pt idx="15">
                  <c:v>4610891.1020165859</c:v>
                </c:pt>
                <c:pt idx="16">
                  <c:v>4527895.0621802881</c:v>
                </c:pt>
                <c:pt idx="17">
                  <c:v>4446392.951061042</c:v>
                </c:pt>
                <c:pt idx="18">
                  <c:v>4366357.8779419437</c:v>
                </c:pt>
                <c:pt idx="19">
                  <c:v>4287763.4361389885</c:v>
                </c:pt>
                <c:pt idx="20">
                  <c:v>4210583.6942884866</c:v>
                </c:pt>
                <c:pt idx="21">
                  <c:v>4101108.5182369859</c:v>
                </c:pt>
                <c:pt idx="22">
                  <c:v>3994479.6967628244</c:v>
                </c:pt>
                <c:pt idx="23">
                  <c:v>3890623.2246469907</c:v>
                </c:pt>
                <c:pt idx="24">
                  <c:v>3789467.0208061687</c:v>
                </c:pt>
                <c:pt idx="25">
                  <c:v>3690940.8782652076</c:v>
                </c:pt>
                <c:pt idx="26">
                  <c:v>3594976.4154303125</c:v>
                </c:pt>
                <c:pt idx="27">
                  <c:v>3501507.0286291242</c:v>
                </c:pt>
                <c:pt idx="28">
                  <c:v>3410467.8458847674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67-44BF-A185-20D6E7194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421311"/>
        <c:axId val="1235411327"/>
      </c:lineChart>
      <c:catAx>
        <c:axId val="1235421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411327"/>
        <c:crosses val="autoZero"/>
        <c:auto val="1"/>
        <c:lblAlgn val="ctr"/>
        <c:lblOffset val="100"/>
        <c:tickLblSkip val="2"/>
        <c:noMultiLvlLbl val="0"/>
      </c:catAx>
      <c:valAx>
        <c:axId val="123541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Million Dth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421311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24007035427626"/>
          <c:y val="0.30346801445358362"/>
          <c:w val="0.20759929645723746"/>
          <c:h val="0.49256798290548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Oregon Residential Avg Annual Payment</a:t>
            </a:r>
          </a:p>
        </c:rich>
      </c:tx>
      <c:layout>
        <c:manualLayout>
          <c:xMode val="edge"/>
          <c:yMode val="edge"/>
          <c:x val="0.18043044619422571"/>
          <c:y val="2.1123785382340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15048118985124"/>
          <c:y val="0.11829319814110689"/>
          <c:w val="0.82529396325459314"/>
          <c:h val="0.64428277263821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'Oregon Bill Impacts'!$BV$1</c:f>
              <c:strCache>
                <c:ptCount val="1"/>
                <c:pt idx="0">
                  <c:v>Actual History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'Oregon Bill Impacts'!$BU$2:$BU$18</c:f>
              <c:numCache>
                <c:formatCode>0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xVal>
          <c:yVal>
            <c:numRef>
              <c:f>'Oregon Bill Impacts'!$BV$2:$BV$18</c:f>
              <c:numCache>
                <c:formatCode>"$"#,##0</c:formatCode>
                <c:ptCount val="17"/>
                <c:pt idx="0">
                  <c:v>1095.9646682932164</c:v>
                </c:pt>
                <c:pt idx="1">
                  <c:v>1225.972447958844</c:v>
                </c:pt>
                <c:pt idx="2">
                  <c:v>1263.2042329852618</c:v>
                </c:pt>
                <c:pt idx="3">
                  <c:v>1179.3627164317263</c:v>
                </c:pt>
                <c:pt idx="4">
                  <c:v>1325.0184080159611</c:v>
                </c:pt>
                <c:pt idx="5">
                  <c:v>947.34100129494436</c:v>
                </c:pt>
                <c:pt idx="6">
                  <c:v>1014.0143943885107</c:v>
                </c:pt>
                <c:pt idx="7">
                  <c:v>912.74275686951137</c:v>
                </c:pt>
                <c:pt idx="8">
                  <c:v>877.12734228683905</c:v>
                </c:pt>
                <c:pt idx="9">
                  <c:v>797.05228157849047</c:v>
                </c:pt>
                <c:pt idx="10">
                  <c:v>739.02947764403564</c:v>
                </c:pt>
                <c:pt idx="11">
                  <c:v>721.27643905182106</c:v>
                </c:pt>
                <c:pt idx="12">
                  <c:v>808.39890220156258</c:v>
                </c:pt>
                <c:pt idx="13">
                  <c:v>656.59939316963823</c:v>
                </c:pt>
                <c:pt idx="14">
                  <c:v>680.3485859851761</c:v>
                </c:pt>
                <c:pt idx="15">
                  <c:v>665.9295822951367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EC-4D80-A682-C6EA6A7D8512}"/>
            </c:ext>
          </c:extLst>
        </c:ser>
        <c:ser>
          <c:idx val="1"/>
          <c:order val="1"/>
          <c:tx>
            <c:v>No Decarbonization Reference</c:v>
          </c:tx>
          <c:spPr>
            <a:ln w="381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'Oregon Bill Impacts'!$AW$2:$AW$30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'Oregon Bill Impacts'!$AX$2:$AX$30</c:f>
              <c:numCache>
                <c:formatCode>"$"#,##0</c:formatCode>
                <c:ptCount val="29"/>
                <c:pt idx="0">
                  <c:v>841.11827103329449</c:v>
                </c:pt>
                <c:pt idx="1">
                  <c:v>811.83806892980283</c:v>
                </c:pt>
                <c:pt idx="2">
                  <c:v>759.77468733650142</c:v>
                </c:pt>
                <c:pt idx="3">
                  <c:v>755.41226208471096</c:v>
                </c:pt>
                <c:pt idx="4">
                  <c:v>785.90330068939556</c:v>
                </c:pt>
                <c:pt idx="5">
                  <c:v>796.48140073635921</c:v>
                </c:pt>
                <c:pt idx="6">
                  <c:v>785.55318394160724</c:v>
                </c:pt>
                <c:pt idx="7">
                  <c:v>758.25526531232276</c:v>
                </c:pt>
                <c:pt idx="8">
                  <c:v>738.67748188348639</c:v>
                </c:pt>
                <c:pt idx="9">
                  <c:v>736.04488383577632</c:v>
                </c:pt>
                <c:pt idx="10">
                  <c:v>736.78829207315937</c:v>
                </c:pt>
                <c:pt idx="11">
                  <c:v>733.17191911495206</c:v>
                </c:pt>
                <c:pt idx="12">
                  <c:v>731.60166077657107</c:v>
                </c:pt>
                <c:pt idx="13">
                  <c:v>728.71171311716239</c:v>
                </c:pt>
                <c:pt idx="14">
                  <c:v>729.8555365095591</c:v>
                </c:pt>
                <c:pt idx="15">
                  <c:v>726.52297787516557</c:v>
                </c:pt>
                <c:pt idx="16">
                  <c:v>724.33412253646088</c:v>
                </c:pt>
                <c:pt idx="17">
                  <c:v>725.28054570601068</c:v>
                </c:pt>
                <c:pt idx="18">
                  <c:v>734.24406682394522</c:v>
                </c:pt>
                <c:pt idx="19">
                  <c:v>734.15991442943539</c:v>
                </c:pt>
                <c:pt idx="20">
                  <c:v>731.77805089199364</c:v>
                </c:pt>
                <c:pt idx="21">
                  <c:v>726.68834764336248</c:v>
                </c:pt>
                <c:pt idx="22">
                  <c:v>735.19580921280908</c:v>
                </c:pt>
                <c:pt idx="23">
                  <c:v>735.52678011417481</c:v>
                </c:pt>
                <c:pt idx="24">
                  <c:v>734.33958559566668</c:v>
                </c:pt>
                <c:pt idx="25">
                  <c:v>735.68796287735188</c:v>
                </c:pt>
                <c:pt idx="26">
                  <c:v>743.66837517391002</c:v>
                </c:pt>
                <c:pt idx="27">
                  <c:v>746.1059147193298</c:v>
                </c:pt>
                <c:pt idx="28">
                  <c:v>754.14904840776921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EC-4D80-A682-C6EA6A7D8512}"/>
            </c:ext>
          </c:extLst>
        </c:ser>
        <c:ser>
          <c:idx val="2"/>
          <c:order val="2"/>
          <c:tx>
            <c:strRef>
              <c:f>'Oregon Bill Impacts'!$BZ$1</c:f>
              <c:strCache>
                <c:ptCount val="1"/>
                <c:pt idx="0">
                  <c:v>With Decarbonization</c:v>
                </c:pt>
              </c:strCache>
            </c:strRef>
          </c:tx>
          <c:spPr>
            <a:ln w="381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'Oregon Bill Impacts'!$CC$2:$CC$30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'Oregon Bill Impacts'!$BZ$2:$BZ$30</c:f>
              <c:numCache>
                <c:formatCode>"$"#,##0</c:formatCode>
                <c:ptCount val="29"/>
                <c:pt idx="0">
                  <c:v>856.49238078372014</c:v>
                </c:pt>
                <c:pt idx="1">
                  <c:v>832.39578570193669</c:v>
                </c:pt>
                <c:pt idx="2">
                  <c:v>798.37028966285266</c:v>
                </c:pt>
                <c:pt idx="3">
                  <c:v>817.33024593438347</c:v>
                </c:pt>
                <c:pt idx="4">
                  <c:v>869.60651073562451</c:v>
                </c:pt>
                <c:pt idx="5">
                  <c:v>900.10812552953109</c:v>
                </c:pt>
                <c:pt idx="6">
                  <c:v>910.99743325582961</c:v>
                </c:pt>
                <c:pt idx="7">
                  <c:v>898.08325966552388</c:v>
                </c:pt>
                <c:pt idx="8">
                  <c:v>893.48497680838068</c:v>
                </c:pt>
                <c:pt idx="9">
                  <c:v>920.77757192580157</c:v>
                </c:pt>
                <c:pt idx="10">
                  <c:v>929.30026402391616</c:v>
                </c:pt>
                <c:pt idx="11">
                  <c:v>928.12699768606308</c:v>
                </c:pt>
                <c:pt idx="12">
                  <c:v>929.72155164818651</c:v>
                </c:pt>
                <c:pt idx="13">
                  <c:v>1010.9582296915555</c:v>
                </c:pt>
                <c:pt idx="14">
                  <c:v>1034.4022239074586</c:v>
                </c:pt>
                <c:pt idx="15">
                  <c:v>1025.0716826082978</c:v>
                </c:pt>
                <c:pt idx="16">
                  <c:v>1019.8138824411893</c:v>
                </c:pt>
                <c:pt idx="17">
                  <c:v>1017.0027110368802</c:v>
                </c:pt>
                <c:pt idx="18">
                  <c:v>1021.3748898327815</c:v>
                </c:pt>
                <c:pt idx="19">
                  <c:v>1051.4906814929868</c:v>
                </c:pt>
                <c:pt idx="20">
                  <c:v>1044.5986593378025</c:v>
                </c:pt>
                <c:pt idx="21">
                  <c:v>1039.8084967465049</c:v>
                </c:pt>
                <c:pt idx="22">
                  <c:v>1047.3364416426193</c:v>
                </c:pt>
                <c:pt idx="23">
                  <c:v>1060.4774178186378</c:v>
                </c:pt>
                <c:pt idx="24">
                  <c:v>1056.7762077404984</c:v>
                </c:pt>
                <c:pt idx="25">
                  <c:v>1054.7045274729185</c:v>
                </c:pt>
                <c:pt idx="26">
                  <c:v>1060.1474320812038</c:v>
                </c:pt>
                <c:pt idx="27">
                  <c:v>1058.0102725393924</c:v>
                </c:pt>
                <c:pt idx="28">
                  <c:v>1061.1964056394365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EC-4D80-A682-C6EA6A7D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65712"/>
        <c:axId val="180375280"/>
      </c:scatterChart>
      <c:valAx>
        <c:axId val="180365712"/>
        <c:scaling>
          <c:orientation val="minMax"/>
          <c:max val="2050"/>
          <c:min val="2005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75280"/>
        <c:crosses val="autoZero"/>
        <c:crossBetween val="midCat"/>
      </c:valAx>
      <c:valAx>
        <c:axId val="18037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Annual Payment to NW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6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498687664041987E-2"/>
          <c:y val="0.87378488335345916"/>
          <c:w val="0.94072353455818025"/>
          <c:h val="0.105091331264200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Washington Residential Avg Annual Payment</a:t>
            </a:r>
          </a:p>
        </c:rich>
      </c:tx>
      <c:layout>
        <c:manualLayout>
          <c:xMode val="edge"/>
          <c:yMode val="edge"/>
          <c:x val="0.10925617171519041"/>
          <c:y val="1.2674271229404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498383014623172"/>
          <c:y val="0.11829319814110689"/>
          <c:w val="0.80446053618297708"/>
          <c:h val="0.64428277263821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'Washington Bill Impacts'!$BV$1</c:f>
              <c:strCache>
                <c:ptCount val="1"/>
                <c:pt idx="0">
                  <c:v>Actual History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'Washington Bill Impacts'!$BU$2:$BU$18</c:f>
              <c:numCache>
                <c:formatCode>0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xVal>
          <c:yVal>
            <c:numRef>
              <c:f>'Washington Bill Impacts'!$BV$2:$BV$18</c:f>
              <c:numCache>
                <c:formatCode>"$"#,##0</c:formatCode>
                <c:ptCount val="17"/>
                <c:pt idx="0">
                  <c:v>1078.9909517546125</c:v>
                </c:pt>
                <c:pt idx="1">
                  <c:v>1173.520907567455</c:v>
                </c:pt>
                <c:pt idx="2">
                  <c:v>1204.1400860756708</c:v>
                </c:pt>
                <c:pt idx="3">
                  <c:v>1104.4038310483381</c:v>
                </c:pt>
                <c:pt idx="4">
                  <c:v>1341.5283869983891</c:v>
                </c:pt>
                <c:pt idx="5">
                  <c:v>1199.1738883264741</c:v>
                </c:pt>
                <c:pt idx="6">
                  <c:v>1018.0996837387607</c:v>
                </c:pt>
                <c:pt idx="7">
                  <c:v>894.70350278877538</c:v>
                </c:pt>
                <c:pt idx="8">
                  <c:v>845.56474154617013</c:v>
                </c:pt>
                <c:pt idx="9">
                  <c:v>767.46085137821638</c:v>
                </c:pt>
                <c:pt idx="10">
                  <c:v>739.29717233644146</c:v>
                </c:pt>
                <c:pt idx="11">
                  <c:v>664.32735262355322</c:v>
                </c:pt>
                <c:pt idx="12">
                  <c:v>753.66987775764551</c:v>
                </c:pt>
                <c:pt idx="13">
                  <c:v>632.92428662675661</c:v>
                </c:pt>
                <c:pt idx="14">
                  <c:v>636.06250066157088</c:v>
                </c:pt>
                <c:pt idx="15">
                  <c:v>643.68279815281073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A2-4C12-AD73-D0157FEA4DEA}"/>
            </c:ext>
          </c:extLst>
        </c:ser>
        <c:ser>
          <c:idx val="1"/>
          <c:order val="1"/>
          <c:tx>
            <c:v>No Decarbonization Reference</c:v>
          </c:tx>
          <c:spPr>
            <a:ln w="381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'Washington Bill Impacts'!$AW$2:$AW$30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'Washington Bill Impacts'!$AX$2:$AX$30</c:f>
              <c:numCache>
                <c:formatCode>"$"#,##0</c:formatCode>
                <c:ptCount val="29"/>
                <c:pt idx="0">
                  <c:v>848.86456590037983</c:v>
                </c:pt>
                <c:pt idx="1">
                  <c:v>821.12639078450138</c:v>
                </c:pt>
                <c:pt idx="2">
                  <c:v>767.61342474246817</c:v>
                </c:pt>
                <c:pt idx="3">
                  <c:v>764.06285989233652</c:v>
                </c:pt>
                <c:pt idx="4">
                  <c:v>796.78752528317762</c:v>
                </c:pt>
                <c:pt idx="5">
                  <c:v>809.07284644193453</c:v>
                </c:pt>
                <c:pt idx="6">
                  <c:v>798.89054466948346</c:v>
                </c:pt>
                <c:pt idx="7">
                  <c:v>771.2936296079713</c:v>
                </c:pt>
                <c:pt idx="8">
                  <c:v>751.63896175453533</c:v>
                </c:pt>
                <c:pt idx="9">
                  <c:v>749.90316562052499</c:v>
                </c:pt>
                <c:pt idx="10">
                  <c:v>751.66916041257241</c:v>
                </c:pt>
                <c:pt idx="11">
                  <c:v>748.81267092268206</c:v>
                </c:pt>
                <c:pt idx="12">
                  <c:v>748.11825170575014</c:v>
                </c:pt>
                <c:pt idx="13">
                  <c:v>745.81151794082587</c:v>
                </c:pt>
                <c:pt idx="14">
                  <c:v>747.93767446745346</c:v>
                </c:pt>
                <c:pt idx="15">
                  <c:v>745.15927748222396</c:v>
                </c:pt>
                <c:pt idx="16">
                  <c:v>743.58231149464643</c:v>
                </c:pt>
                <c:pt idx="17">
                  <c:v>745.43368215656244</c:v>
                </c:pt>
                <c:pt idx="18">
                  <c:v>756.14863153907152</c:v>
                </c:pt>
                <c:pt idx="19">
                  <c:v>756.90214956230147</c:v>
                </c:pt>
                <c:pt idx="20">
                  <c:v>755.15443781342412</c:v>
                </c:pt>
                <c:pt idx="21">
                  <c:v>750.41924994521219</c:v>
                </c:pt>
                <c:pt idx="22">
                  <c:v>760.82630549446208</c:v>
                </c:pt>
                <c:pt idx="23">
                  <c:v>762.07529842309214</c:v>
                </c:pt>
                <c:pt idx="24">
                  <c:v>761.66633805589811</c:v>
                </c:pt>
                <c:pt idx="25">
                  <c:v>764.09932618637401</c:v>
                </c:pt>
                <c:pt idx="26">
                  <c:v>774.02492504683187</c:v>
                </c:pt>
                <c:pt idx="27">
                  <c:v>777.57246818408498</c:v>
                </c:pt>
                <c:pt idx="28">
                  <c:v>787.60693686547972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A2-4C12-AD73-D0157FEA4DEA}"/>
            </c:ext>
          </c:extLst>
        </c:ser>
        <c:ser>
          <c:idx val="2"/>
          <c:order val="2"/>
          <c:tx>
            <c:strRef>
              <c:f>'Washington Bill Impacts'!$BZ$1</c:f>
              <c:strCache>
                <c:ptCount val="1"/>
                <c:pt idx="0">
                  <c:v>With Decarbonization</c:v>
                </c:pt>
              </c:strCache>
            </c:strRef>
          </c:tx>
          <c:spPr>
            <a:ln w="381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'Washington Bill Impacts'!$BY$2:$BY$30</c:f>
              <c:numCache>
                <c:formatCode>0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'Washington Bill Impacts'!$BZ$2:$BZ$30</c:f>
              <c:numCache>
                <c:formatCode>"$"#,##0</c:formatCode>
                <c:ptCount val="29"/>
                <c:pt idx="0">
                  <c:v>872.23375221788058</c:v>
                </c:pt>
                <c:pt idx="1">
                  <c:v>886.80727258807667</c:v>
                </c:pt>
                <c:pt idx="2">
                  <c:v>835.45270029051915</c:v>
                </c:pt>
                <c:pt idx="3">
                  <c:v>874.96220240400464</c:v>
                </c:pt>
                <c:pt idx="4">
                  <c:v>932.93582575458868</c:v>
                </c:pt>
                <c:pt idx="5">
                  <c:v>942.27756480874598</c:v>
                </c:pt>
                <c:pt idx="6">
                  <c:v>975.84059133544076</c:v>
                </c:pt>
                <c:pt idx="7">
                  <c:v>965.70407712766189</c:v>
                </c:pt>
                <c:pt idx="8">
                  <c:v>963.6718173769799</c:v>
                </c:pt>
                <c:pt idx="9">
                  <c:v>932.67195508335396</c:v>
                </c:pt>
                <c:pt idx="10">
                  <c:v>971.76174672970058</c:v>
                </c:pt>
                <c:pt idx="11">
                  <c:v>970.17419923200418</c:v>
                </c:pt>
                <c:pt idx="12">
                  <c:v>970.30405838838294</c:v>
                </c:pt>
                <c:pt idx="13">
                  <c:v>928.25046613233906</c:v>
                </c:pt>
                <c:pt idx="14">
                  <c:v>973.34623407824131</c:v>
                </c:pt>
                <c:pt idx="15">
                  <c:v>963.63141529783388</c:v>
                </c:pt>
                <c:pt idx="16">
                  <c:v>957.05173545597802</c:v>
                </c:pt>
                <c:pt idx="17">
                  <c:v>913.55755552132564</c:v>
                </c:pt>
                <c:pt idx="18">
                  <c:v>956.62162019439609</c:v>
                </c:pt>
                <c:pt idx="19">
                  <c:v>948.71549683483511</c:v>
                </c:pt>
                <c:pt idx="20">
                  <c:v>940.63968856703775</c:v>
                </c:pt>
                <c:pt idx="21">
                  <c:v>903.7812218772608</c:v>
                </c:pt>
                <c:pt idx="22">
                  <c:v>947.87516884740728</c:v>
                </c:pt>
                <c:pt idx="23">
                  <c:v>944.96716904409845</c:v>
                </c:pt>
                <c:pt idx="24">
                  <c:v>943.17250664418475</c:v>
                </c:pt>
                <c:pt idx="25">
                  <c:v>913.19082448632776</c:v>
                </c:pt>
                <c:pt idx="26">
                  <c:v>949.65858244019512</c:v>
                </c:pt>
                <c:pt idx="27">
                  <c:v>948.67028675564018</c:v>
                </c:pt>
                <c:pt idx="28">
                  <c:v>950.72895508682325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A2-4C12-AD73-D0157FEA4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65712"/>
        <c:axId val="180375280"/>
      </c:scatterChart>
      <c:valAx>
        <c:axId val="180365712"/>
        <c:scaling>
          <c:orientation val="minMax"/>
          <c:max val="2050"/>
          <c:min val="2005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75280"/>
        <c:crosses val="autoZero"/>
        <c:crossBetween val="midCat"/>
      </c:valAx>
      <c:valAx>
        <c:axId val="18037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Annual Payment to NW Natural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6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212926509186346E-2"/>
          <c:y val="0.87378488335345916"/>
          <c:w val="0.90500913948256467"/>
          <c:h val="0.105091331264200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Oregon Residential Use Per Customer</a:t>
            </a:r>
          </a:p>
        </c:rich>
      </c:tx>
      <c:layout>
        <c:manualLayout>
          <c:xMode val="edge"/>
          <c:yMode val="edge"/>
          <c:x val="0.18043044619422571"/>
          <c:y val="2.1123785382340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15048118985124"/>
          <c:y val="0.11829319814110689"/>
          <c:w val="0.82529396325459314"/>
          <c:h val="0.64428277263821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'Oregon Bill Impacts'!$BV$1</c:f>
              <c:strCache>
                <c:ptCount val="1"/>
                <c:pt idx="0">
                  <c:v>Actual History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'Oregon Bill Impacts'!$BU$2:$BU$18</c:f>
              <c:numCache>
                <c:formatCode>0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xVal>
          <c:yVal>
            <c:numRef>
              <c:f>'Oregon Bill Impacts'!$BW$2:$BW$18</c:f>
              <c:numCache>
                <c:formatCode>0</c:formatCode>
                <c:ptCount val="17"/>
                <c:pt idx="0">
                  <c:v>655.72140379465486</c:v>
                </c:pt>
                <c:pt idx="1">
                  <c:v>657.36709039684763</c:v>
                </c:pt>
                <c:pt idx="2">
                  <c:v>673.38108752498158</c:v>
                </c:pt>
                <c:pt idx="3">
                  <c:v>698.51266385950805</c:v>
                </c:pt>
                <c:pt idx="4">
                  <c:v>690.13327180944827</c:v>
                </c:pt>
                <c:pt idx="5">
                  <c:v>611.31088588053024</c:v>
                </c:pt>
                <c:pt idx="6">
                  <c:v>683.97477850892312</c:v>
                </c:pt>
                <c:pt idx="7">
                  <c:v>631.76594941012047</c:v>
                </c:pt>
                <c:pt idx="8">
                  <c:v>661.15795537305758</c:v>
                </c:pt>
                <c:pt idx="9">
                  <c:v>593.78490645660429</c:v>
                </c:pt>
                <c:pt idx="10">
                  <c:v>538.65107323769143</c:v>
                </c:pt>
                <c:pt idx="11">
                  <c:v>573.92952289021355</c:v>
                </c:pt>
                <c:pt idx="12">
                  <c:v>691.68919255620392</c:v>
                </c:pt>
                <c:pt idx="13">
                  <c:v>602.10823903367248</c:v>
                </c:pt>
                <c:pt idx="14">
                  <c:v>657.51837076888887</c:v>
                </c:pt>
                <c:pt idx="15">
                  <c:v>615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9B-4D1C-80D1-CB7A537A6984}"/>
            </c:ext>
          </c:extLst>
        </c:ser>
        <c:ser>
          <c:idx val="1"/>
          <c:order val="1"/>
          <c:tx>
            <c:v>No Decarbonization Reference</c:v>
          </c:tx>
          <c:spPr>
            <a:ln w="38100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'Oregon Bill Impacts'!$AW$2:$AW$30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'Oregon Bill Impacts'!$AL$2:$AL$30</c:f>
              <c:numCache>
                <c:formatCode>0</c:formatCode>
                <c:ptCount val="29"/>
                <c:pt idx="0">
                  <c:v>627.75040502933007</c:v>
                </c:pt>
                <c:pt idx="1">
                  <c:v>620.83832892042471</c:v>
                </c:pt>
                <c:pt idx="2">
                  <c:v>617.41733792979107</c:v>
                </c:pt>
                <c:pt idx="3">
                  <c:v>605.72331551469085</c:v>
                </c:pt>
                <c:pt idx="4">
                  <c:v>598.29456339879073</c:v>
                </c:pt>
                <c:pt idx="5">
                  <c:v>590.66751811017059</c:v>
                </c:pt>
                <c:pt idx="6">
                  <c:v>586.65034767556403</c:v>
                </c:pt>
                <c:pt idx="7">
                  <c:v>575.6523551320995</c:v>
                </c:pt>
                <c:pt idx="8">
                  <c:v>568.41993937912912</c:v>
                </c:pt>
                <c:pt idx="9">
                  <c:v>561.34726871971623</c:v>
                </c:pt>
                <c:pt idx="10">
                  <c:v>558.03645536109809</c:v>
                </c:pt>
                <c:pt idx="11">
                  <c:v>548.00000016814613</c:v>
                </c:pt>
                <c:pt idx="12">
                  <c:v>541.60506561517002</c:v>
                </c:pt>
                <c:pt idx="13">
                  <c:v>535.77528889476298</c:v>
                </c:pt>
                <c:pt idx="14">
                  <c:v>533.21252076764483</c:v>
                </c:pt>
                <c:pt idx="15">
                  <c:v>524.26832926594852</c:v>
                </c:pt>
                <c:pt idx="16">
                  <c:v>518.80922764480044</c:v>
                </c:pt>
                <c:pt idx="17">
                  <c:v>513.47743823737699</c:v>
                </c:pt>
                <c:pt idx="18">
                  <c:v>511.26570300774637</c:v>
                </c:pt>
                <c:pt idx="19">
                  <c:v>502.98213655839754</c:v>
                </c:pt>
                <c:pt idx="20">
                  <c:v>497.87630810630833</c:v>
                </c:pt>
                <c:pt idx="21">
                  <c:v>492.78627518434189</c:v>
                </c:pt>
                <c:pt idx="22">
                  <c:v>490.86520526035451</c:v>
                </c:pt>
                <c:pt idx="23">
                  <c:v>483.01803819994808</c:v>
                </c:pt>
                <c:pt idx="24">
                  <c:v>478.26222383922493</c:v>
                </c:pt>
                <c:pt idx="25">
                  <c:v>473.58443998825737</c:v>
                </c:pt>
                <c:pt idx="26">
                  <c:v>471.99427289129466</c:v>
                </c:pt>
                <c:pt idx="27">
                  <c:v>464.76560082130271</c:v>
                </c:pt>
                <c:pt idx="28">
                  <c:v>460.45141296098137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9B-4D1C-80D1-CB7A537A6984}"/>
            </c:ext>
          </c:extLst>
        </c:ser>
        <c:ser>
          <c:idx val="2"/>
          <c:order val="2"/>
          <c:tx>
            <c:strRef>
              <c:f>'Oregon Bill Impacts'!$BZ$1</c:f>
              <c:strCache>
                <c:ptCount val="1"/>
                <c:pt idx="0">
                  <c:v>With Decarbonization</c:v>
                </c:pt>
              </c:strCache>
            </c:strRef>
          </c:tx>
          <c:spPr>
            <a:ln w="381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'Oregon Bill Impacts'!$CC$2:$CC$30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'Oregon Bill Impacts'!$CA$2:$CA$30</c:f>
              <c:numCache>
                <c:formatCode>0</c:formatCode>
                <c:ptCount val="29"/>
                <c:pt idx="0">
                  <c:v>627.60240518996636</c:v>
                </c:pt>
                <c:pt idx="1">
                  <c:v>620.26593691898199</c:v>
                </c:pt>
                <c:pt idx="2">
                  <c:v>616.39031127115959</c:v>
                </c:pt>
                <c:pt idx="3">
                  <c:v>603.63344806381986</c:v>
                </c:pt>
                <c:pt idx="4">
                  <c:v>593.86423182999886</c:v>
                </c:pt>
                <c:pt idx="5">
                  <c:v>582.67973902591575</c:v>
                </c:pt>
                <c:pt idx="6">
                  <c:v>573.92048221068546</c:v>
                </c:pt>
                <c:pt idx="7">
                  <c:v>557.21084203345549</c:v>
                </c:pt>
                <c:pt idx="8">
                  <c:v>543.15071584969132</c:v>
                </c:pt>
                <c:pt idx="9">
                  <c:v>528.71955466079669</c:v>
                </c:pt>
                <c:pt idx="10">
                  <c:v>517.75477351761651</c:v>
                </c:pt>
                <c:pt idx="11">
                  <c:v>499.99739223727789</c:v>
                </c:pt>
                <c:pt idx="12">
                  <c:v>486.21478409371429</c:v>
                </c:pt>
                <c:pt idx="13">
                  <c:v>473.49209299798815</c:v>
                </c:pt>
                <c:pt idx="14">
                  <c:v>463.59140055259866</c:v>
                </c:pt>
                <c:pt idx="15">
                  <c:v>447.56312401142628</c:v>
                </c:pt>
                <c:pt idx="16">
                  <c:v>435.25904341877703</c:v>
                </c:pt>
                <c:pt idx="17">
                  <c:v>423.64678479927807</c:v>
                </c:pt>
                <c:pt idx="18">
                  <c:v>414.36675414951043</c:v>
                </c:pt>
                <c:pt idx="19">
                  <c:v>401.17602739748452</c:v>
                </c:pt>
                <c:pt idx="20">
                  <c:v>391.60362627948928</c:v>
                </c:pt>
                <c:pt idx="21">
                  <c:v>382.36046770113387</c:v>
                </c:pt>
                <c:pt idx="22">
                  <c:v>375.17940882661554</c:v>
                </c:pt>
                <c:pt idx="23">
                  <c:v>363.20458700243842</c:v>
                </c:pt>
                <c:pt idx="24">
                  <c:v>354.2177211616148</c:v>
                </c:pt>
                <c:pt idx="25">
                  <c:v>345.43876176870162</c:v>
                </c:pt>
                <c:pt idx="26">
                  <c:v>338.85613258200101</c:v>
                </c:pt>
                <c:pt idx="27">
                  <c:v>328.38771054321398</c:v>
                </c:pt>
                <c:pt idx="28">
                  <c:v>319.67527301759316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9B-4D1C-80D1-CB7A537A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65712"/>
        <c:axId val="180375280"/>
      </c:scatterChart>
      <c:valAx>
        <c:axId val="180365712"/>
        <c:scaling>
          <c:orientation val="minMax"/>
          <c:max val="2050"/>
          <c:min val="2005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75280"/>
        <c:crosses val="autoZero"/>
        <c:crossBetween val="midCat"/>
      </c:valAx>
      <c:valAx>
        <c:axId val="18037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Average Usage (Therms)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657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498687664041987E-2"/>
          <c:y val="0.87378488335345916"/>
          <c:w val="0.94072353455818025"/>
          <c:h val="0.105091331264200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Washington Residential Use Per Customer</a:t>
            </a:r>
          </a:p>
        </c:rich>
      </c:tx>
      <c:layout>
        <c:manualLayout>
          <c:xMode val="edge"/>
          <c:yMode val="edge"/>
          <c:x val="0.1300895200599925"/>
          <c:y val="1.2674271229404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498383014623172"/>
          <c:y val="0.11829319814110689"/>
          <c:w val="0.80446053618297708"/>
          <c:h val="0.64428277263821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'Washington Bill Impacts'!$BW$1</c:f>
              <c:strCache>
                <c:ptCount val="1"/>
                <c:pt idx="0">
                  <c:v>Actual History</c:v>
                </c:pt>
              </c:strCache>
            </c:strRef>
          </c:tx>
          <c:spPr>
            <a:ln w="381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'Washington Bill Impacts'!$BU$2:$BU$18</c:f>
              <c:numCache>
                <c:formatCode>0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xVal>
          <c:yVal>
            <c:numRef>
              <c:f>'Washington Bill Impacts'!$BW$2:$BW$18</c:f>
              <c:numCache>
                <c:formatCode>0</c:formatCode>
                <c:ptCount val="17"/>
                <c:pt idx="0">
                  <c:v>672.77955848157671</c:v>
                </c:pt>
                <c:pt idx="1">
                  <c:v>674.46805652238345</c:v>
                </c:pt>
                <c:pt idx="2">
                  <c:v>690.89864709795836</c:v>
                </c:pt>
                <c:pt idx="3">
                  <c:v>716.68400461784745</c:v>
                </c:pt>
                <c:pt idx="4">
                  <c:v>708.08662827606702</c:v>
                </c:pt>
                <c:pt idx="5">
                  <c:v>627.21373058378913</c:v>
                </c:pt>
                <c:pt idx="6">
                  <c:v>701.76792588254784</c:v>
                </c:pt>
                <c:pt idx="7">
                  <c:v>648.20091893925724</c:v>
                </c:pt>
                <c:pt idx="8">
                  <c:v>678.3575383209012</c:v>
                </c:pt>
                <c:pt idx="9">
                  <c:v>609.23182450210425</c:v>
                </c:pt>
                <c:pt idx="10">
                  <c:v>552.66372140868577</c:v>
                </c:pt>
                <c:pt idx="11">
                  <c:v>588.85991638384792</c:v>
                </c:pt>
                <c:pt idx="12">
                  <c:v>709.68302526261766</c:v>
                </c:pt>
                <c:pt idx="13">
                  <c:v>617.77168302111772</c:v>
                </c:pt>
                <c:pt idx="14">
                  <c:v>674.62327235233784</c:v>
                </c:pt>
                <c:pt idx="15">
                  <c:v>630.99881454493777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68-4608-9421-9298D5D6D061}"/>
            </c:ext>
          </c:extLst>
        </c:ser>
        <c:ser>
          <c:idx val="1"/>
          <c:order val="1"/>
          <c:tx>
            <c:v>No Decarbonization Reference</c:v>
          </c:tx>
          <c:spPr>
            <a:ln w="381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'Washington Bill Impacts'!$AW$2:$AW$30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'Washington Bill Impacts'!$AL$2:$AL$30</c:f>
              <c:numCache>
                <c:formatCode>0</c:formatCode>
                <c:ptCount val="29"/>
                <c:pt idx="0">
                  <c:v>644.08091285140131</c:v>
                </c:pt>
                <c:pt idx="1">
                  <c:v>642.19991215964126</c:v>
                </c:pt>
                <c:pt idx="2">
                  <c:v>639.49990777442179</c:v>
                </c:pt>
                <c:pt idx="3">
                  <c:v>629.97234224028603</c:v>
                </c:pt>
                <c:pt idx="4">
                  <c:v>624.56757548125665</c:v>
                </c:pt>
                <c:pt idx="5">
                  <c:v>619.30390697160863</c:v>
                </c:pt>
                <c:pt idx="6">
                  <c:v>617.93906893540156</c:v>
                </c:pt>
                <c:pt idx="7">
                  <c:v>609.1514074074239</c:v>
                </c:pt>
                <c:pt idx="8">
                  <c:v>604.22716201786534</c:v>
                </c:pt>
                <c:pt idx="9">
                  <c:v>599.40560806000929</c:v>
                </c:pt>
                <c:pt idx="10">
                  <c:v>598.26362289556607</c:v>
                </c:pt>
                <c:pt idx="11">
                  <c:v>589.99599552762629</c:v>
                </c:pt>
                <c:pt idx="12">
                  <c:v>585.49739296039286</c:v>
                </c:pt>
                <c:pt idx="13">
                  <c:v>581.08604455507077</c:v>
                </c:pt>
                <c:pt idx="14">
                  <c:v>580.33196418837156</c:v>
                </c:pt>
                <c:pt idx="15">
                  <c:v>572.50079285558479</c:v>
                </c:pt>
                <c:pt idx="16">
                  <c:v>568.32850337632294</c:v>
                </c:pt>
                <c:pt idx="17">
                  <c:v>564.23139719140011</c:v>
                </c:pt>
                <c:pt idx="18">
                  <c:v>563.56504079938838</c:v>
                </c:pt>
                <c:pt idx="19">
                  <c:v>556.10479799669201</c:v>
                </c:pt>
                <c:pt idx="20">
                  <c:v>552.20369299528136</c:v>
                </c:pt>
                <c:pt idx="21">
                  <c:v>548.36175776758159</c:v>
                </c:pt>
                <c:pt idx="22">
                  <c:v>547.99762562253022</c:v>
                </c:pt>
                <c:pt idx="23">
                  <c:v>540.82755170778319</c:v>
                </c:pt>
                <c:pt idx="24">
                  <c:v>537.1555393070804</c:v>
                </c:pt>
                <c:pt idx="25">
                  <c:v>533.50636235825777</c:v>
                </c:pt>
                <c:pt idx="26">
                  <c:v>533.2761721718017</c:v>
                </c:pt>
                <c:pt idx="27">
                  <c:v>526.33618465370159</c:v>
                </c:pt>
                <c:pt idx="28">
                  <c:v>522.86082006626702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68-4608-9421-9298D5D6D061}"/>
            </c:ext>
          </c:extLst>
        </c:ser>
        <c:ser>
          <c:idx val="2"/>
          <c:order val="2"/>
          <c:tx>
            <c:strRef>
              <c:f>'Washington Bill Impacts'!$CA$1</c:f>
              <c:strCache>
                <c:ptCount val="1"/>
                <c:pt idx="0">
                  <c:v>With Decarbonization</c:v>
                </c:pt>
              </c:strCache>
            </c:strRef>
          </c:tx>
          <c:spPr>
            <a:ln w="381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'Washington Bill Impacts'!$BY$2:$BY$30</c:f>
              <c:numCache>
                <c:formatCode>0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xVal>
          <c:yVal>
            <c:numRef>
              <c:f>'Washington Bill Impacts'!$CA$2:$CA$30</c:f>
              <c:numCache>
                <c:formatCode>0</c:formatCode>
                <c:ptCount val="29"/>
                <c:pt idx="0">
                  <c:v>643.07078878047844</c:v>
                </c:pt>
                <c:pt idx="1">
                  <c:v>638.75173419080875</c:v>
                </c:pt>
                <c:pt idx="2">
                  <c:v>633.1137612254339</c:v>
                </c:pt>
                <c:pt idx="3">
                  <c:v>619.95178356660495</c:v>
                </c:pt>
                <c:pt idx="4">
                  <c:v>609.66482411089828</c:v>
                </c:pt>
                <c:pt idx="5">
                  <c:v>598.34267432088177</c:v>
                </c:pt>
                <c:pt idx="6">
                  <c:v>589.70263747053968</c:v>
                </c:pt>
                <c:pt idx="7">
                  <c:v>572.83710258395126</c:v>
                </c:pt>
                <c:pt idx="8">
                  <c:v>558.9229332918037</c:v>
                </c:pt>
                <c:pt idx="9">
                  <c:v>544.85862566554931</c:v>
                </c:pt>
                <c:pt idx="10">
                  <c:v>534.56423094592913</c:v>
                </c:pt>
                <c:pt idx="11">
                  <c:v>517.66960365039108</c:v>
                </c:pt>
                <c:pt idx="12">
                  <c:v>504.91280166983302</c:v>
                </c:pt>
                <c:pt idx="13">
                  <c:v>492.73236440538494</c:v>
                </c:pt>
                <c:pt idx="14">
                  <c:v>484.02182073989394</c:v>
                </c:pt>
                <c:pt idx="15">
                  <c:v>469.23362175743847</c:v>
                </c:pt>
                <c:pt idx="16">
                  <c:v>457.84311946115514</c:v>
                </c:pt>
                <c:pt idx="17">
                  <c:v>446.54007784287887</c:v>
                </c:pt>
                <c:pt idx="18">
                  <c:v>438.85199566982129</c:v>
                </c:pt>
                <c:pt idx="19">
                  <c:v>426.1192904466219</c:v>
                </c:pt>
                <c:pt idx="20">
                  <c:v>417.14706251552127</c:v>
                </c:pt>
                <c:pt idx="21">
                  <c:v>408.74236652107402</c:v>
                </c:pt>
                <c:pt idx="22">
                  <c:v>403.33293965559739</c:v>
                </c:pt>
                <c:pt idx="23">
                  <c:v>392.43625344432257</c:v>
                </c:pt>
                <c:pt idx="24">
                  <c:v>384.01992671643313</c:v>
                </c:pt>
                <c:pt idx="25">
                  <c:v>375.80275660813874</c:v>
                </c:pt>
                <c:pt idx="26">
                  <c:v>370.54393424818147</c:v>
                </c:pt>
                <c:pt idx="27">
                  <c:v>360.6175343987025</c:v>
                </c:pt>
                <c:pt idx="28">
                  <c:v>352.51499354392485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68-4608-9421-9298D5D6D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65712"/>
        <c:axId val="180375280"/>
      </c:scatterChart>
      <c:valAx>
        <c:axId val="180365712"/>
        <c:scaling>
          <c:orientation val="minMax"/>
          <c:max val="2050"/>
          <c:min val="2005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75280"/>
        <c:crosses val="autoZero"/>
        <c:crossBetween val="midCat"/>
      </c:valAx>
      <c:valAx>
        <c:axId val="18037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Average Usage (Therms)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65712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42154105736784E-2"/>
          <c:y val="0.86638856454730229"/>
          <c:w val="0.89595378702662154"/>
          <c:h val="0.129386678376229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160021</xdr:colOff>
      <xdr:row>7</xdr:row>
      <xdr:rowOff>91440</xdr:rowOff>
    </xdr:from>
    <xdr:to>
      <xdr:col>13</xdr:col>
      <xdr:colOff>106680</xdr:colOff>
      <xdr:row>40</xdr:row>
      <xdr:rowOff>16193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633F1921-187C-744E-1143-2C8B134B9095}"/>
            </a:ext>
          </a:extLst>
        </xdr:cNvPr>
        <xdr:cNvGrpSpPr/>
      </xdr:nvGrpSpPr>
      <xdr:grpSpPr>
        <a:xfrm>
          <a:off x="160021" y="1821180"/>
          <a:ext cx="8366759" cy="5959793"/>
          <a:chOff x="160021" y="1821180"/>
          <a:chExt cx="8366759" cy="5959793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BE6C05DF-1101-4CE9-A8E4-74DA51991B07}"/>
              </a:ext>
            </a:extLst>
          </xdr:cNvPr>
          <xdr:cNvGraphicFramePr>
            <a:graphicFrameLocks/>
          </xdr:cNvGraphicFramePr>
        </xdr:nvGraphicFramePr>
        <xdr:xfrm>
          <a:off x="160021" y="4794885"/>
          <a:ext cx="4084319" cy="29784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F99F6E9A-E17B-4441-9EB7-C434F570D636}"/>
              </a:ext>
            </a:extLst>
          </xdr:cNvPr>
          <xdr:cNvGraphicFramePr>
            <a:graphicFrameLocks/>
          </xdr:cNvGraphicFramePr>
        </xdr:nvGraphicFramePr>
        <xdr:xfrm>
          <a:off x="4198620" y="4794885"/>
          <a:ext cx="4328160" cy="29860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30CCE3BA-86D6-495C-ADDF-D01D8BEDA55F}"/>
              </a:ext>
            </a:extLst>
          </xdr:cNvPr>
          <xdr:cNvGraphicFramePr>
            <a:graphicFrameLocks/>
          </xdr:cNvGraphicFramePr>
        </xdr:nvGraphicFramePr>
        <xdr:xfrm>
          <a:off x="160021" y="1821180"/>
          <a:ext cx="4137660" cy="29784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  <xdr:twoCellAnchor>
    <xdr:from>
      <xdr:col>6</xdr:col>
      <xdr:colOff>38100</xdr:colOff>
      <xdr:row>30</xdr:row>
      <xdr:rowOff>152400</xdr:rowOff>
    </xdr:from>
    <xdr:to>
      <xdr:col>6</xdr:col>
      <xdr:colOff>320040</xdr:colOff>
      <xdr:row>32</xdr:row>
      <xdr:rowOff>106680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BFE805F1-F815-A6EE-D8BA-BD3715C81E19}"/>
            </a:ext>
          </a:extLst>
        </xdr:cNvPr>
        <xdr:cNvSpPr/>
      </xdr:nvSpPr>
      <xdr:spPr>
        <a:xfrm>
          <a:off x="4191000" y="6088380"/>
          <a:ext cx="281940" cy="320040"/>
        </a:xfrm>
        <a:prstGeom prst="rightArrow">
          <a:avLst/>
        </a:prstGeom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6</xdr:row>
      <xdr:rowOff>167640</xdr:rowOff>
    </xdr:from>
    <xdr:to>
      <xdr:col>26</xdr:col>
      <xdr:colOff>45720</xdr:colOff>
      <xdr:row>56</xdr:row>
      <xdr:rowOff>163830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D4B5618-3CA9-A402-BB9B-E60E2D1C31D5}"/>
            </a:ext>
          </a:extLst>
        </xdr:cNvPr>
        <xdr:cNvGrpSpPr/>
      </xdr:nvGrpSpPr>
      <xdr:grpSpPr>
        <a:xfrm>
          <a:off x="9029700" y="1714500"/>
          <a:ext cx="7360920" cy="9140190"/>
          <a:chOff x="9029700" y="1714500"/>
          <a:chExt cx="7360920" cy="9140190"/>
        </a:xfrm>
      </xdr:grpSpPr>
      <xdr:graphicFrame macro="">
        <xdr:nvGraphicFramePr>
          <xdr:cNvPr id="10" name="Chart 9">
            <a:extLst>
              <a:ext uri="{FF2B5EF4-FFF2-40B4-BE49-F238E27FC236}">
                <a16:creationId xmlns:a16="http://schemas.microsoft.com/office/drawing/2014/main" id="{6FC459E0-0A55-40CF-89CB-5F23F03B06D1}"/>
              </a:ext>
            </a:extLst>
          </xdr:cNvPr>
          <xdr:cNvGraphicFramePr>
            <a:graphicFrameLocks/>
          </xdr:cNvGraphicFramePr>
        </xdr:nvGraphicFramePr>
        <xdr:xfrm>
          <a:off x="9044940" y="1714500"/>
          <a:ext cx="7315200" cy="29784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graphicFrame macro="">
        <xdr:nvGraphicFramePr>
          <xdr:cNvPr id="11" name="Chart 10">
            <a:extLst>
              <a:ext uri="{FF2B5EF4-FFF2-40B4-BE49-F238E27FC236}">
                <a16:creationId xmlns:a16="http://schemas.microsoft.com/office/drawing/2014/main" id="{586E0E84-3BE9-4720-B812-65A35D6864E2}"/>
              </a:ext>
            </a:extLst>
          </xdr:cNvPr>
          <xdr:cNvGraphicFramePr/>
        </xdr:nvGraphicFramePr>
        <xdr:xfrm>
          <a:off x="9029700" y="4697730"/>
          <a:ext cx="7338060" cy="30746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graphicFrame macro="">
        <xdr:nvGraphicFramePr>
          <xdr:cNvPr id="12" name="Chart 11">
            <a:extLst>
              <a:ext uri="{FF2B5EF4-FFF2-40B4-BE49-F238E27FC236}">
                <a16:creationId xmlns:a16="http://schemas.microsoft.com/office/drawing/2014/main" id="{BA62CD0F-C832-4220-97FE-8B9BA7124F2C}"/>
              </a:ext>
            </a:extLst>
          </xdr:cNvPr>
          <xdr:cNvGraphicFramePr>
            <a:graphicFrameLocks/>
          </xdr:cNvGraphicFramePr>
        </xdr:nvGraphicFramePr>
        <xdr:xfrm>
          <a:off x="9044940" y="7780020"/>
          <a:ext cx="7345680" cy="307467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</xdr:grpSp>
    <xdr:clientData/>
  </xdr:twoCellAnchor>
  <xdr:twoCellAnchor>
    <xdr:from>
      <xdr:col>26</xdr:col>
      <xdr:colOff>480060</xdr:colOff>
      <xdr:row>4</xdr:row>
      <xdr:rowOff>0</xdr:rowOff>
    </xdr:from>
    <xdr:to>
      <xdr:col>40</xdr:col>
      <xdr:colOff>281940</xdr:colOff>
      <xdr:row>36</xdr:row>
      <xdr:rowOff>133350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B4BED21-82EA-A591-B867-44B24C893526}"/>
            </a:ext>
          </a:extLst>
        </xdr:cNvPr>
        <xdr:cNvGrpSpPr/>
      </xdr:nvGrpSpPr>
      <xdr:grpSpPr>
        <a:xfrm>
          <a:off x="16824960" y="1181100"/>
          <a:ext cx="8336280" cy="5985510"/>
          <a:chOff x="16824960" y="1181100"/>
          <a:chExt cx="8336280" cy="5985510"/>
        </a:xfrm>
      </xdr:grpSpPr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B081E651-DADC-907F-2B72-3C4198D7F04D}"/>
              </a:ext>
            </a:extLst>
          </xdr:cNvPr>
          <xdr:cNvGrpSpPr/>
        </xdr:nvGrpSpPr>
        <xdr:grpSpPr>
          <a:xfrm>
            <a:off x="16824960" y="4149090"/>
            <a:ext cx="8328660" cy="3017520"/>
            <a:chOff x="16847820" y="1642110"/>
            <a:chExt cx="8328660" cy="3017520"/>
          </a:xfrm>
        </xdr:grpSpPr>
        <xdr:graphicFrame macro="">
          <xdr:nvGraphicFramePr>
            <xdr:cNvPr id="14" name="Chart 13">
              <a:extLst>
                <a:ext uri="{FF2B5EF4-FFF2-40B4-BE49-F238E27FC236}">
                  <a16:creationId xmlns:a16="http://schemas.microsoft.com/office/drawing/2014/main" id="{CB0F06FF-BB07-DEF9-D129-B78C4F3D27B7}"/>
                </a:ext>
              </a:extLst>
            </xdr:cNvPr>
            <xdr:cNvGraphicFramePr/>
          </xdr:nvGraphicFramePr>
          <xdr:xfrm>
            <a:off x="16847820" y="1642110"/>
            <a:ext cx="4084320" cy="300609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graphicFrame macro="">
          <xdr:nvGraphicFramePr>
            <xdr:cNvPr id="15" name="Chart 14">
              <a:extLst>
                <a:ext uri="{FF2B5EF4-FFF2-40B4-BE49-F238E27FC236}">
                  <a16:creationId xmlns:a16="http://schemas.microsoft.com/office/drawing/2014/main" id="{660245E3-5E89-432F-9B63-084B8AFB66F8}"/>
                </a:ext>
              </a:extLst>
            </xdr:cNvPr>
            <xdr:cNvGraphicFramePr>
              <a:graphicFrameLocks/>
            </xdr:cNvGraphicFramePr>
          </xdr:nvGraphicFramePr>
          <xdr:xfrm>
            <a:off x="20909280" y="1653540"/>
            <a:ext cx="4267200" cy="300609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8"/>
            </a:graphicData>
          </a:graphic>
        </xdr:graphicFrame>
      </xdr:grp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467AA582-EFCD-460F-9580-7F325F2A9997}"/>
              </a:ext>
            </a:extLst>
          </xdr:cNvPr>
          <xdr:cNvGrpSpPr/>
        </xdr:nvGrpSpPr>
        <xdr:grpSpPr>
          <a:xfrm>
            <a:off x="16832580" y="1181100"/>
            <a:ext cx="8328660" cy="3017520"/>
            <a:chOff x="16847820" y="1642110"/>
            <a:chExt cx="8328660" cy="3017520"/>
          </a:xfrm>
        </xdr:grpSpPr>
        <xdr:graphicFrame macro="">
          <xdr:nvGraphicFramePr>
            <xdr:cNvPr id="18" name="Chart 17">
              <a:extLst>
                <a:ext uri="{FF2B5EF4-FFF2-40B4-BE49-F238E27FC236}">
                  <a16:creationId xmlns:a16="http://schemas.microsoft.com/office/drawing/2014/main" id="{A18C7A5D-E5F9-E440-8576-3AC045680542}"/>
                </a:ext>
              </a:extLst>
            </xdr:cNvPr>
            <xdr:cNvGraphicFramePr/>
          </xdr:nvGraphicFramePr>
          <xdr:xfrm>
            <a:off x="16847820" y="1642110"/>
            <a:ext cx="4084320" cy="300609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  <xdr:graphicFrame macro="">
          <xdr:nvGraphicFramePr>
            <xdr:cNvPr id="19" name="Chart 18">
              <a:extLst>
                <a:ext uri="{FF2B5EF4-FFF2-40B4-BE49-F238E27FC236}">
                  <a16:creationId xmlns:a16="http://schemas.microsoft.com/office/drawing/2014/main" id="{40A755D5-37B2-CCCB-C766-3584F6450DE9}"/>
                </a:ext>
              </a:extLst>
            </xdr:cNvPr>
            <xdr:cNvGraphicFramePr>
              <a:graphicFrameLocks/>
            </xdr:cNvGraphicFramePr>
          </xdr:nvGraphicFramePr>
          <xdr:xfrm>
            <a:off x="20909280" y="1653540"/>
            <a:ext cx="4267200" cy="300609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merging%20Technology%20in%202022%20IR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IRP%20Monte%20Carlo%20Equipment%20and%20Coefficie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IRP%20MonteCarlo%20Load%20Peak%20Load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2%20IRP%20Scenario%20Load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PP%20and%20CCA%20Compliance%20High%20Lev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trategic%20Planning%20Team\IRP%20Team%20Folder\2022IRP_Results\2022%20IRP%20Compliance%20Resources%20Results_Scen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Gas Heat Pumps-Installs"/>
      <sheetName val="Dual-Source-Installs"/>
      <sheetName val="Furnace-Installs"/>
    </sheetNames>
    <sheetDataSet>
      <sheetData sheetId="0"/>
      <sheetData sheetId="1">
        <row r="37">
          <cell r="I37">
            <v>2022</v>
          </cell>
          <cell r="SQ37">
            <v>0</v>
          </cell>
          <cell r="SR37">
            <v>0</v>
          </cell>
          <cell r="SS37">
            <v>0</v>
          </cell>
          <cell r="ST37">
            <v>0</v>
          </cell>
          <cell r="SU37">
            <v>0</v>
          </cell>
          <cell r="SV37">
            <v>0</v>
          </cell>
          <cell r="SW37">
            <v>0</v>
          </cell>
          <cell r="SX37">
            <v>0</v>
          </cell>
          <cell r="SY37">
            <v>0</v>
          </cell>
        </row>
        <row r="38">
          <cell r="SQ38">
            <v>0</v>
          </cell>
          <cell r="SR38">
            <v>0</v>
          </cell>
          <cell r="SS38">
            <v>0</v>
          </cell>
          <cell r="ST38">
            <v>0</v>
          </cell>
          <cell r="SU38">
            <v>0</v>
          </cell>
          <cell r="SV38">
            <v>0</v>
          </cell>
          <cell r="SW38">
            <v>0</v>
          </cell>
          <cell r="SX38">
            <v>0</v>
          </cell>
          <cell r="SY38">
            <v>0</v>
          </cell>
        </row>
        <row r="39">
          <cell r="SQ39">
            <v>0</v>
          </cell>
          <cell r="SR39">
            <v>0</v>
          </cell>
          <cell r="SS39">
            <v>0</v>
          </cell>
          <cell r="ST39">
            <v>0</v>
          </cell>
          <cell r="SU39">
            <v>0</v>
          </cell>
          <cell r="SV39">
            <v>0</v>
          </cell>
          <cell r="SW39">
            <v>0</v>
          </cell>
          <cell r="SX39">
            <v>0</v>
          </cell>
          <cell r="SY39">
            <v>0</v>
          </cell>
        </row>
        <row r="40">
          <cell r="SQ40">
            <v>0.05</v>
          </cell>
          <cell r="SR40">
            <v>0.02</v>
          </cell>
          <cell r="SS40">
            <v>0</v>
          </cell>
          <cell r="ST40">
            <v>0.05</v>
          </cell>
          <cell r="SU40">
            <v>0</v>
          </cell>
          <cell r="SV40">
            <v>0</v>
          </cell>
          <cell r="SW40">
            <v>0.05</v>
          </cell>
          <cell r="SX40">
            <v>0.05</v>
          </cell>
          <cell r="SY40">
            <v>0</v>
          </cell>
        </row>
        <row r="41">
          <cell r="SQ41">
            <v>0.1</v>
          </cell>
          <cell r="SR41">
            <v>0.04</v>
          </cell>
          <cell r="SS41">
            <v>0</v>
          </cell>
          <cell r="ST41">
            <v>0.1</v>
          </cell>
          <cell r="SU41">
            <v>0</v>
          </cell>
          <cell r="SV41">
            <v>0</v>
          </cell>
          <cell r="SW41">
            <v>0.1</v>
          </cell>
          <cell r="SX41">
            <v>0.1</v>
          </cell>
          <cell r="SY41">
            <v>0</v>
          </cell>
        </row>
        <row r="42">
          <cell r="SQ42">
            <v>0.15</v>
          </cell>
          <cell r="SR42">
            <v>7.0000000000000007E-2</v>
          </cell>
          <cell r="SS42">
            <v>0</v>
          </cell>
          <cell r="ST42">
            <v>0.15</v>
          </cell>
          <cell r="SU42">
            <v>0</v>
          </cell>
          <cell r="SV42">
            <v>0</v>
          </cell>
          <cell r="SW42">
            <v>0.15</v>
          </cell>
          <cell r="SX42">
            <v>0.15</v>
          </cell>
          <cell r="SY42">
            <v>0</v>
          </cell>
        </row>
        <row r="43">
          <cell r="SQ43">
            <v>0.2</v>
          </cell>
          <cell r="SR43">
            <v>0.1</v>
          </cell>
          <cell r="SS43">
            <v>0</v>
          </cell>
          <cell r="ST43">
            <v>0.2</v>
          </cell>
          <cell r="SU43">
            <v>0</v>
          </cell>
          <cell r="SV43">
            <v>0</v>
          </cell>
          <cell r="SW43">
            <v>0.2</v>
          </cell>
          <cell r="SX43">
            <v>0.2</v>
          </cell>
          <cell r="SY43">
            <v>0</v>
          </cell>
        </row>
        <row r="44">
          <cell r="SQ44">
            <v>0.25</v>
          </cell>
          <cell r="SR44">
            <v>0.14000000000000001</v>
          </cell>
          <cell r="SS44">
            <v>0</v>
          </cell>
          <cell r="ST44">
            <v>0.25</v>
          </cell>
          <cell r="SU44">
            <v>0</v>
          </cell>
          <cell r="SV44">
            <v>0</v>
          </cell>
          <cell r="SW44">
            <v>0.25</v>
          </cell>
          <cell r="SX44">
            <v>0.25</v>
          </cell>
          <cell r="SY44">
            <v>0</v>
          </cell>
        </row>
        <row r="45">
          <cell r="SQ45">
            <v>0.3</v>
          </cell>
          <cell r="SR45">
            <v>0.18</v>
          </cell>
          <cell r="SS45">
            <v>0</v>
          </cell>
          <cell r="ST45">
            <v>0.25</v>
          </cell>
          <cell r="SU45">
            <v>0</v>
          </cell>
          <cell r="SV45">
            <v>0</v>
          </cell>
          <cell r="SW45">
            <v>0.3</v>
          </cell>
          <cell r="SX45">
            <v>0.3</v>
          </cell>
          <cell r="SY45">
            <v>0</v>
          </cell>
        </row>
        <row r="46">
          <cell r="SQ46">
            <v>0.3</v>
          </cell>
          <cell r="SR46">
            <v>0.23</v>
          </cell>
          <cell r="SS46">
            <v>0</v>
          </cell>
          <cell r="ST46">
            <v>0.25</v>
          </cell>
          <cell r="SU46">
            <v>0</v>
          </cell>
          <cell r="SV46">
            <v>0</v>
          </cell>
          <cell r="SW46">
            <v>0.3</v>
          </cell>
          <cell r="SX46">
            <v>0.3</v>
          </cell>
          <cell r="SY46">
            <v>0</v>
          </cell>
        </row>
        <row r="47">
          <cell r="SQ47">
            <v>0.3</v>
          </cell>
          <cell r="SR47">
            <v>0.28000000000000003</v>
          </cell>
          <cell r="SS47">
            <v>0</v>
          </cell>
          <cell r="ST47">
            <v>0.25</v>
          </cell>
          <cell r="SU47">
            <v>0</v>
          </cell>
          <cell r="SV47">
            <v>0</v>
          </cell>
          <cell r="SW47">
            <v>0.3</v>
          </cell>
          <cell r="SX47">
            <v>0.3</v>
          </cell>
          <cell r="SY47">
            <v>0</v>
          </cell>
        </row>
        <row r="48">
          <cell r="SQ48">
            <v>0.3</v>
          </cell>
          <cell r="SR48">
            <v>0.34</v>
          </cell>
          <cell r="SS48">
            <v>0</v>
          </cell>
          <cell r="ST48">
            <v>0.25</v>
          </cell>
          <cell r="SU48">
            <v>0</v>
          </cell>
          <cell r="SV48">
            <v>0</v>
          </cell>
          <cell r="SW48">
            <v>0.3</v>
          </cell>
          <cell r="SX48">
            <v>0.3</v>
          </cell>
          <cell r="SY48">
            <v>0</v>
          </cell>
        </row>
        <row r="49">
          <cell r="SQ49">
            <v>0.3</v>
          </cell>
          <cell r="SR49">
            <v>0.4</v>
          </cell>
          <cell r="SS49">
            <v>0</v>
          </cell>
          <cell r="ST49">
            <v>0.25</v>
          </cell>
          <cell r="SU49">
            <v>0</v>
          </cell>
          <cell r="SV49">
            <v>0</v>
          </cell>
          <cell r="SW49">
            <v>0.3</v>
          </cell>
          <cell r="SX49">
            <v>0.3</v>
          </cell>
          <cell r="SY49">
            <v>0</v>
          </cell>
        </row>
        <row r="50">
          <cell r="SQ50">
            <v>0.3</v>
          </cell>
          <cell r="SR50">
            <v>0.47</v>
          </cell>
          <cell r="SS50">
            <v>0</v>
          </cell>
          <cell r="ST50">
            <v>0.25</v>
          </cell>
          <cell r="SU50">
            <v>0</v>
          </cell>
          <cell r="SV50">
            <v>0</v>
          </cell>
          <cell r="SW50">
            <v>0.3</v>
          </cell>
          <cell r="SX50">
            <v>0.3</v>
          </cell>
          <cell r="SY50">
            <v>0</v>
          </cell>
        </row>
        <row r="51">
          <cell r="SQ51">
            <v>0.3</v>
          </cell>
          <cell r="SR51">
            <v>0.53</v>
          </cell>
          <cell r="SS51">
            <v>0</v>
          </cell>
          <cell r="ST51">
            <v>0.25</v>
          </cell>
          <cell r="SU51">
            <v>0</v>
          </cell>
          <cell r="SV51">
            <v>0</v>
          </cell>
          <cell r="SW51">
            <v>0.3</v>
          </cell>
          <cell r="SX51">
            <v>0.3</v>
          </cell>
          <cell r="SY51">
            <v>0</v>
          </cell>
        </row>
        <row r="52">
          <cell r="SQ52">
            <v>0.3</v>
          </cell>
          <cell r="SR52">
            <v>0.57999999999999996</v>
          </cell>
          <cell r="SS52">
            <v>0</v>
          </cell>
          <cell r="ST52">
            <v>0.25</v>
          </cell>
          <cell r="SU52">
            <v>0</v>
          </cell>
          <cell r="SV52">
            <v>0</v>
          </cell>
          <cell r="SW52">
            <v>0.3</v>
          </cell>
          <cell r="SX52">
            <v>0.3</v>
          </cell>
          <cell r="SY52">
            <v>0</v>
          </cell>
        </row>
        <row r="53">
          <cell r="SQ53">
            <v>0.3</v>
          </cell>
          <cell r="SR53">
            <v>0.62</v>
          </cell>
          <cell r="SS53">
            <v>0</v>
          </cell>
          <cell r="ST53">
            <v>0.25</v>
          </cell>
          <cell r="SU53">
            <v>0</v>
          </cell>
          <cell r="SV53">
            <v>0</v>
          </cell>
          <cell r="SW53">
            <v>0.3</v>
          </cell>
          <cell r="SX53">
            <v>0.3</v>
          </cell>
          <cell r="SY53">
            <v>0</v>
          </cell>
        </row>
        <row r="54">
          <cell r="SQ54">
            <v>0.3</v>
          </cell>
          <cell r="SR54">
            <v>0.65</v>
          </cell>
          <cell r="SS54">
            <v>0</v>
          </cell>
          <cell r="ST54">
            <v>0.25</v>
          </cell>
          <cell r="SU54">
            <v>0</v>
          </cell>
          <cell r="SV54">
            <v>0</v>
          </cell>
          <cell r="SW54">
            <v>0.3</v>
          </cell>
          <cell r="SX54">
            <v>0.3</v>
          </cell>
          <cell r="SY54">
            <v>0</v>
          </cell>
        </row>
        <row r="55">
          <cell r="SQ55">
            <v>0.3</v>
          </cell>
          <cell r="SR55">
            <v>0.67</v>
          </cell>
          <cell r="SS55">
            <v>0</v>
          </cell>
          <cell r="ST55">
            <v>0.25</v>
          </cell>
          <cell r="SU55">
            <v>0</v>
          </cell>
          <cell r="SV55">
            <v>0</v>
          </cell>
          <cell r="SW55">
            <v>0.3</v>
          </cell>
          <cell r="SX55">
            <v>0.3</v>
          </cell>
          <cell r="SY55">
            <v>0</v>
          </cell>
        </row>
        <row r="56">
          <cell r="SQ56">
            <v>0.3</v>
          </cell>
          <cell r="SR56">
            <v>0.68</v>
          </cell>
          <cell r="SS56">
            <v>0</v>
          </cell>
          <cell r="ST56">
            <v>0.25</v>
          </cell>
          <cell r="SU56">
            <v>0</v>
          </cell>
          <cell r="SV56">
            <v>0</v>
          </cell>
          <cell r="SW56">
            <v>0.3</v>
          </cell>
          <cell r="SX56">
            <v>0.3</v>
          </cell>
          <cell r="SY56">
            <v>0</v>
          </cell>
        </row>
        <row r="57">
          <cell r="SQ57">
            <v>0.3</v>
          </cell>
          <cell r="SR57">
            <v>0.68</v>
          </cell>
          <cell r="SS57">
            <v>0</v>
          </cell>
          <cell r="ST57">
            <v>0.25</v>
          </cell>
          <cell r="SU57">
            <v>0</v>
          </cell>
          <cell r="SV57">
            <v>0</v>
          </cell>
          <cell r="SW57">
            <v>0.3</v>
          </cell>
          <cell r="SX57">
            <v>0.3</v>
          </cell>
          <cell r="SY57">
            <v>0</v>
          </cell>
        </row>
        <row r="58">
          <cell r="SQ58">
            <v>0.3</v>
          </cell>
          <cell r="SR58">
            <v>0.68</v>
          </cell>
          <cell r="SS58">
            <v>0</v>
          </cell>
          <cell r="ST58">
            <v>0.25</v>
          </cell>
          <cell r="SU58">
            <v>0</v>
          </cell>
          <cell r="SV58">
            <v>0</v>
          </cell>
          <cell r="SW58">
            <v>0.3</v>
          </cell>
          <cell r="SX58">
            <v>0.3</v>
          </cell>
          <cell r="SY58">
            <v>0</v>
          </cell>
        </row>
        <row r="59">
          <cell r="SQ59">
            <v>0.3</v>
          </cell>
          <cell r="SR59">
            <v>0.68</v>
          </cell>
          <cell r="SS59">
            <v>0</v>
          </cell>
          <cell r="ST59">
            <v>0.25</v>
          </cell>
          <cell r="SU59">
            <v>0</v>
          </cell>
          <cell r="SV59">
            <v>0</v>
          </cell>
          <cell r="SW59">
            <v>0.3</v>
          </cell>
          <cell r="SX59">
            <v>0.3</v>
          </cell>
          <cell r="SY59">
            <v>0</v>
          </cell>
        </row>
        <row r="60">
          <cell r="SQ60">
            <v>0.3</v>
          </cell>
          <cell r="SR60">
            <v>0.68</v>
          </cell>
          <cell r="SS60">
            <v>0</v>
          </cell>
          <cell r="ST60">
            <v>0.25</v>
          </cell>
          <cell r="SU60">
            <v>0</v>
          </cell>
          <cell r="SV60">
            <v>0</v>
          </cell>
          <cell r="SW60">
            <v>0.3</v>
          </cell>
          <cell r="SX60">
            <v>0.3</v>
          </cell>
          <cell r="SY60">
            <v>0</v>
          </cell>
        </row>
        <row r="61">
          <cell r="SQ61">
            <v>0.3</v>
          </cell>
          <cell r="SR61">
            <v>0.68</v>
          </cell>
          <cell r="SS61">
            <v>0</v>
          </cell>
          <cell r="ST61">
            <v>0.25</v>
          </cell>
          <cell r="SU61">
            <v>0</v>
          </cell>
          <cell r="SV61">
            <v>0</v>
          </cell>
          <cell r="SW61">
            <v>0.3</v>
          </cell>
          <cell r="SX61">
            <v>0.3</v>
          </cell>
          <cell r="SY61">
            <v>0</v>
          </cell>
        </row>
        <row r="62">
          <cell r="SQ62">
            <v>0.3</v>
          </cell>
          <cell r="SR62">
            <v>0.68</v>
          </cell>
          <cell r="SS62">
            <v>0</v>
          </cell>
          <cell r="ST62">
            <v>0.25</v>
          </cell>
          <cell r="SU62">
            <v>0</v>
          </cell>
          <cell r="SV62">
            <v>0</v>
          </cell>
          <cell r="SW62">
            <v>0.3</v>
          </cell>
          <cell r="SX62">
            <v>0.3</v>
          </cell>
          <cell r="SY62">
            <v>0</v>
          </cell>
        </row>
        <row r="63">
          <cell r="SQ63">
            <v>0.3</v>
          </cell>
          <cell r="SR63">
            <v>0.68</v>
          </cell>
          <cell r="SS63">
            <v>0</v>
          </cell>
          <cell r="ST63">
            <v>0.25</v>
          </cell>
          <cell r="SU63">
            <v>0</v>
          </cell>
          <cell r="SV63">
            <v>0</v>
          </cell>
          <cell r="SW63">
            <v>0.3</v>
          </cell>
          <cell r="SX63">
            <v>0.3</v>
          </cell>
          <cell r="SY63">
            <v>0</v>
          </cell>
        </row>
        <row r="64">
          <cell r="SQ64">
            <v>0.3</v>
          </cell>
          <cell r="SR64">
            <v>0.68</v>
          </cell>
          <cell r="SS64">
            <v>0</v>
          </cell>
          <cell r="ST64">
            <v>0.25</v>
          </cell>
          <cell r="SU64">
            <v>0</v>
          </cell>
          <cell r="SV64">
            <v>0</v>
          </cell>
          <cell r="SW64">
            <v>0.3</v>
          </cell>
          <cell r="SX64">
            <v>0.3</v>
          </cell>
          <cell r="SY64">
            <v>0</v>
          </cell>
        </row>
        <row r="65">
          <cell r="SQ65">
            <v>0.3</v>
          </cell>
          <cell r="SR65">
            <v>0.68</v>
          </cell>
          <cell r="SS65">
            <v>0</v>
          </cell>
          <cell r="ST65">
            <v>0.25</v>
          </cell>
          <cell r="SU65">
            <v>0</v>
          </cell>
          <cell r="SV65">
            <v>0</v>
          </cell>
          <cell r="SW65">
            <v>0.3</v>
          </cell>
          <cell r="SX65">
            <v>0.3</v>
          </cell>
          <cell r="SY65">
            <v>0</v>
          </cell>
        </row>
      </sheetData>
      <sheetData sheetId="2">
        <row r="37">
          <cell r="I37">
            <v>2022</v>
          </cell>
          <cell r="SQ37">
            <v>0</v>
          </cell>
          <cell r="SR37">
            <v>0</v>
          </cell>
          <cell r="SS37">
            <v>0</v>
          </cell>
          <cell r="ST37">
            <v>0</v>
          </cell>
          <cell r="SU37">
            <v>0</v>
          </cell>
          <cell r="SV37">
            <v>0</v>
          </cell>
          <cell r="SW37">
            <v>0</v>
          </cell>
          <cell r="SX37">
            <v>0</v>
          </cell>
          <cell r="SY37">
            <v>0</v>
          </cell>
        </row>
        <row r="38">
          <cell r="SQ38">
            <v>0</v>
          </cell>
          <cell r="SR38">
            <v>0</v>
          </cell>
          <cell r="SS38">
            <v>0.15</v>
          </cell>
          <cell r="ST38">
            <v>0</v>
          </cell>
          <cell r="SU38">
            <v>0</v>
          </cell>
          <cell r="SV38">
            <v>0</v>
          </cell>
          <cell r="SW38">
            <v>0</v>
          </cell>
          <cell r="SX38">
            <v>0</v>
          </cell>
          <cell r="SY38">
            <v>0</v>
          </cell>
        </row>
        <row r="39">
          <cell r="SQ39">
            <v>0</v>
          </cell>
          <cell r="SR39">
            <v>0</v>
          </cell>
          <cell r="SS39">
            <v>0.3</v>
          </cell>
          <cell r="ST39">
            <v>0</v>
          </cell>
          <cell r="SU39">
            <v>0</v>
          </cell>
          <cell r="SV39">
            <v>0</v>
          </cell>
          <cell r="SW39">
            <v>0</v>
          </cell>
          <cell r="SX39">
            <v>0</v>
          </cell>
          <cell r="SY39">
            <v>0</v>
          </cell>
        </row>
        <row r="40">
          <cell r="SQ40">
            <v>0.3</v>
          </cell>
          <cell r="SR40">
            <v>0.1</v>
          </cell>
          <cell r="SS40">
            <v>0.5</v>
          </cell>
          <cell r="ST40">
            <v>0.3</v>
          </cell>
          <cell r="SU40">
            <v>0</v>
          </cell>
          <cell r="SV40">
            <v>0</v>
          </cell>
          <cell r="SW40">
            <v>0.05</v>
          </cell>
          <cell r="SX40">
            <v>0.05</v>
          </cell>
          <cell r="SY40">
            <v>0.1</v>
          </cell>
        </row>
        <row r="41">
          <cell r="SQ41">
            <v>0.3</v>
          </cell>
          <cell r="SR41">
            <v>0.1</v>
          </cell>
          <cell r="SS41">
            <v>0.75</v>
          </cell>
          <cell r="ST41">
            <v>0.3</v>
          </cell>
          <cell r="SU41">
            <v>0</v>
          </cell>
          <cell r="SV41">
            <v>0</v>
          </cell>
          <cell r="SW41">
            <v>0.1</v>
          </cell>
          <cell r="SX41">
            <v>0.1</v>
          </cell>
          <cell r="SY41">
            <v>0.15</v>
          </cell>
        </row>
        <row r="42">
          <cell r="SQ42">
            <v>0.3</v>
          </cell>
          <cell r="SR42">
            <v>0.1</v>
          </cell>
          <cell r="SS42">
            <v>0.9</v>
          </cell>
          <cell r="ST42">
            <v>0.3</v>
          </cell>
          <cell r="SU42">
            <v>0</v>
          </cell>
          <cell r="SV42">
            <v>0</v>
          </cell>
          <cell r="SW42">
            <v>0.15</v>
          </cell>
          <cell r="SX42">
            <v>0.15</v>
          </cell>
          <cell r="SY42">
            <v>0.2</v>
          </cell>
        </row>
        <row r="43">
          <cell r="SQ43">
            <v>0.3</v>
          </cell>
          <cell r="SR43">
            <v>0.1</v>
          </cell>
          <cell r="SS43">
            <v>1</v>
          </cell>
          <cell r="ST43">
            <v>0.3</v>
          </cell>
          <cell r="SU43">
            <v>0</v>
          </cell>
          <cell r="SV43">
            <v>0</v>
          </cell>
          <cell r="SW43">
            <v>0.2</v>
          </cell>
          <cell r="SX43">
            <v>0.2</v>
          </cell>
          <cell r="SY43">
            <v>0.25</v>
          </cell>
        </row>
        <row r="44">
          <cell r="SQ44">
            <v>0.3</v>
          </cell>
          <cell r="SR44">
            <v>0.1</v>
          </cell>
          <cell r="SS44">
            <v>1</v>
          </cell>
          <cell r="ST44">
            <v>0.3</v>
          </cell>
          <cell r="SU44">
            <v>0</v>
          </cell>
          <cell r="SV44">
            <v>0</v>
          </cell>
          <cell r="SW44">
            <v>0.25</v>
          </cell>
          <cell r="SX44">
            <v>0.25</v>
          </cell>
          <cell r="SY44">
            <v>0.3</v>
          </cell>
        </row>
        <row r="45">
          <cell r="SQ45">
            <v>0.3</v>
          </cell>
          <cell r="SR45">
            <v>0.1</v>
          </cell>
          <cell r="SS45">
            <v>1</v>
          </cell>
          <cell r="ST45">
            <v>0.3</v>
          </cell>
          <cell r="SU45">
            <v>0</v>
          </cell>
          <cell r="SV45">
            <v>0</v>
          </cell>
          <cell r="SW45">
            <v>0.3</v>
          </cell>
          <cell r="SX45">
            <v>0.3</v>
          </cell>
          <cell r="SY45">
            <v>0.3</v>
          </cell>
        </row>
        <row r="46">
          <cell r="SQ46">
            <v>0.3</v>
          </cell>
          <cell r="SR46">
            <v>0.1</v>
          </cell>
          <cell r="SS46">
            <v>1</v>
          </cell>
          <cell r="ST46">
            <v>0.3</v>
          </cell>
          <cell r="SU46">
            <v>0</v>
          </cell>
          <cell r="SV46">
            <v>0</v>
          </cell>
          <cell r="SW46">
            <v>0.3</v>
          </cell>
          <cell r="SX46">
            <v>0.3</v>
          </cell>
          <cell r="SY46">
            <v>0.3</v>
          </cell>
        </row>
        <row r="47">
          <cell r="SQ47">
            <v>0.3</v>
          </cell>
          <cell r="SR47">
            <v>0.1</v>
          </cell>
          <cell r="SS47">
            <v>1</v>
          </cell>
          <cell r="ST47">
            <v>0.3</v>
          </cell>
          <cell r="SU47">
            <v>0</v>
          </cell>
          <cell r="SV47">
            <v>0</v>
          </cell>
          <cell r="SW47">
            <v>0.3</v>
          </cell>
          <cell r="SX47">
            <v>0.3</v>
          </cell>
          <cell r="SY47">
            <v>0.3</v>
          </cell>
        </row>
        <row r="48">
          <cell r="SQ48">
            <v>0.3</v>
          </cell>
          <cell r="SR48">
            <v>0.1</v>
          </cell>
          <cell r="SS48">
            <v>1</v>
          </cell>
          <cell r="ST48">
            <v>0.3</v>
          </cell>
          <cell r="SU48">
            <v>0</v>
          </cell>
          <cell r="SV48">
            <v>0</v>
          </cell>
          <cell r="SW48">
            <v>0.3</v>
          </cell>
          <cell r="SX48">
            <v>0.3</v>
          </cell>
          <cell r="SY48">
            <v>0.3</v>
          </cell>
        </row>
        <row r="49">
          <cell r="SQ49">
            <v>0.3</v>
          </cell>
          <cell r="SR49">
            <v>0.1</v>
          </cell>
          <cell r="SS49">
            <v>1</v>
          </cell>
          <cell r="ST49">
            <v>0.3</v>
          </cell>
          <cell r="SU49">
            <v>0</v>
          </cell>
          <cell r="SV49">
            <v>0</v>
          </cell>
          <cell r="SW49">
            <v>0.3</v>
          </cell>
          <cell r="SX49">
            <v>0.3</v>
          </cell>
          <cell r="SY49">
            <v>0.3</v>
          </cell>
        </row>
        <row r="50">
          <cell r="SQ50">
            <v>0.3</v>
          </cell>
          <cell r="SR50">
            <v>0.1</v>
          </cell>
          <cell r="SS50">
            <v>1</v>
          </cell>
          <cell r="ST50">
            <v>0.3</v>
          </cell>
          <cell r="SU50">
            <v>0</v>
          </cell>
          <cell r="SV50">
            <v>0</v>
          </cell>
          <cell r="SW50">
            <v>0.3</v>
          </cell>
          <cell r="SX50">
            <v>0.3</v>
          </cell>
          <cell r="SY50">
            <v>0.3</v>
          </cell>
        </row>
        <row r="51">
          <cell r="SQ51">
            <v>0.3</v>
          </cell>
          <cell r="SR51">
            <v>0.1</v>
          </cell>
          <cell r="SS51">
            <v>1</v>
          </cell>
          <cell r="ST51">
            <v>0.3</v>
          </cell>
          <cell r="SU51">
            <v>0</v>
          </cell>
          <cell r="SV51">
            <v>0</v>
          </cell>
          <cell r="SW51">
            <v>0.3</v>
          </cell>
          <cell r="SX51">
            <v>0.3</v>
          </cell>
          <cell r="SY51">
            <v>0.3</v>
          </cell>
        </row>
        <row r="52">
          <cell r="SQ52">
            <v>0.3</v>
          </cell>
          <cell r="SR52">
            <v>0.1</v>
          </cell>
          <cell r="SS52">
            <v>1</v>
          </cell>
          <cell r="ST52">
            <v>0.3</v>
          </cell>
          <cell r="SU52">
            <v>0</v>
          </cell>
          <cell r="SV52">
            <v>0</v>
          </cell>
          <cell r="SW52">
            <v>0.3</v>
          </cell>
          <cell r="SX52">
            <v>0.3</v>
          </cell>
          <cell r="SY52">
            <v>0.3</v>
          </cell>
        </row>
        <row r="53">
          <cell r="SQ53">
            <v>0.3</v>
          </cell>
          <cell r="SR53">
            <v>0.1</v>
          </cell>
          <cell r="SS53">
            <v>1</v>
          </cell>
          <cell r="ST53">
            <v>0.3</v>
          </cell>
          <cell r="SU53">
            <v>0</v>
          </cell>
          <cell r="SV53">
            <v>0</v>
          </cell>
          <cell r="SW53">
            <v>0.3</v>
          </cell>
          <cell r="SX53">
            <v>0.3</v>
          </cell>
          <cell r="SY53">
            <v>0.3</v>
          </cell>
        </row>
        <row r="54">
          <cell r="SQ54">
            <v>0.3</v>
          </cell>
          <cell r="SR54">
            <v>0.1</v>
          </cell>
          <cell r="SS54">
            <v>1</v>
          </cell>
          <cell r="ST54">
            <v>0.3</v>
          </cell>
          <cell r="SU54">
            <v>0</v>
          </cell>
          <cell r="SV54">
            <v>0</v>
          </cell>
          <cell r="SW54">
            <v>0.3</v>
          </cell>
          <cell r="SX54">
            <v>0.3</v>
          </cell>
          <cell r="SY54">
            <v>0.3</v>
          </cell>
        </row>
        <row r="55">
          <cell r="SQ55">
            <v>0.3</v>
          </cell>
          <cell r="SR55">
            <v>0.1</v>
          </cell>
          <cell r="SS55">
            <v>1</v>
          </cell>
          <cell r="ST55">
            <v>0.3</v>
          </cell>
          <cell r="SU55">
            <v>0</v>
          </cell>
          <cell r="SV55">
            <v>0</v>
          </cell>
          <cell r="SW55">
            <v>0.3</v>
          </cell>
          <cell r="SX55">
            <v>0.3</v>
          </cell>
          <cell r="SY55">
            <v>0.3</v>
          </cell>
        </row>
        <row r="56">
          <cell r="SQ56">
            <v>0.3</v>
          </cell>
          <cell r="SR56">
            <v>0.1</v>
          </cell>
          <cell r="SS56">
            <v>1</v>
          </cell>
          <cell r="ST56">
            <v>0.3</v>
          </cell>
          <cell r="SU56">
            <v>0</v>
          </cell>
          <cell r="SV56">
            <v>0</v>
          </cell>
          <cell r="SW56">
            <v>0.3</v>
          </cell>
          <cell r="SX56">
            <v>0.3</v>
          </cell>
          <cell r="SY56">
            <v>0.3</v>
          </cell>
        </row>
        <row r="57">
          <cell r="SQ57">
            <v>0.3</v>
          </cell>
          <cell r="SR57">
            <v>0.1</v>
          </cell>
          <cell r="SS57">
            <v>1</v>
          </cell>
          <cell r="ST57">
            <v>0.3</v>
          </cell>
          <cell r="SU57">
            <v>0</v>
          </cell>
          <cell r="SV57">
            <v>0</v>
          </cell>
          <cell r="SW57">
            <v>0.3</v>
          </cell>
          <cell r="SX57">
            <v>0.3</v>
          </cell>
          <cell r="SY57">
            <v>0.3</v>
          </cell>
        </row>
        <row r="58">
          <cell r="SQ58">
            <v>0.3</v>
          </cell>
          <cell r="SR58">
            <v>0.1</v>
          </cell>
          <cell r="SS58">
            <v>1</v>
          </cell>
          <cell r="ST58">
            <v>0.3</v>
          </cell>
          <cell r="SU58">
            <v>0</v>
          </cell>
          <cell r="SV58">
            <v>0</v>
          </cell>
          <cell r="SW58">
            <v>0.3</v>
          </cell>
          <cell r="SX58">
            <v>0.3</v>
          </cell>
          <cell r="SY58">
            <v>0.3</v>
          </cell>
        </row>
        <row r="59">
          <cell r="SQ59">
            <v>0.3</v>
          </cell>
          <cell r="SR59">
            <v>0.1</v>
          </cell>
          <cell r="SS59">
            <v>1</v>
          </cell>
          <cell r="ST59">
            <v>0.3</v>
          </cell>
          <cell r="SU59">
            <v>0</v>
          </cell>
          <cell r="SV59">
            <v>0</v>
          </cell>
          <cell r="SW59">
            <v>0.3</v>
          </cell>
          <cell r="SX59">
            <v>0.3</v>
          </cell>
          <cell r="SY59">
            <v>0.3</v>
          </cell>
        </row>
        <row r="60">
          <cell r="SQ60">
            <v>0.3</v>
          </cell>
          <cell r="SR60">
            <v>0.1</v>
          </cell>
          <cell r="SS60">
            <v>1</v>
          </cell>
          <cell r="ST60">
            <v>0.3</v>
          </cell>
          <cell r="SU60">
            <v>0</v>
          </cell>
          <cell r="SV60">
            <v>0</v>
          </cell>
          <cell r="SW60">
            <v>0.3</v>
          </cell>
          <cell r="SX60">
            <v>0.3</v>
          </cell>
          <cell r="SY60">
            <v>0.3</v>
          </cell>
        </row>
        <row r="61">
          <cell r="SQ61">
            <v>0.3</v>
          </cell>
          <cell r="SR61">
            <v>0.1</v>
          </cell>
          <cell r="SS61">
            <v>1</v>
          </cell>
          <cell r="ST61">
            <v>0.3</v>
          </cell>
          <cell r="SU61">
            <v>0</v>
          </cell>
          <cell r="SV61">
            <v>0</v>
          </cell>
          <cell r="SW61">
            <v>0.3</v>
          </cell>
          <cell r="SX61">
            <v>0.3</v>
          </cell>
          <cell r="SY61">
            <v>0.3</v>
          </cell>
        </row>
        <row r="62">
          <cell r="SQ62">
            <v>0.3</v>
          </cell>
          <cell r="SR62">
            <v>0.1</v>
          </cell>
          <cell r="SS62">
            <v>1</v>
          </cell>
          <cell r="ST62">
            <v>0.3</v>
          </cell>
          <cell r="SU62">
            <v>0</v>
          </cell>
          <cell r="SV62">
            <v>0</v>
          </cell>
          <cell r="SW62">
            <v>0.3</v>
          </cell>
          <cell r="SX62">
            <v>0.3</v>
          </cell>
          <cell r="SY62">
            <v>0.3</v>
          </cell>
        </row>
        <row r="63">
          <cell r="SQ63">
            <v>0.3</v>
          </cell>
          <cell r="SR63">
            <v>0.1</v>
          </cell>
          <cell r="SS63">
            <v>1</v>
          </cell>
          <cell r="ST63">
            <v>0.3</v>
          </cell>
          <cell r="SU63">
            <v>0</v>
          </cell>
          <cell r="SV63">
            <v>0</v>
          </cell>
          <cell r="SW63">
            <v>0.3</v>
          </cell>
          <cell r="SX63">
            <v>0.3</v>
          </cell>
          <cell r="SY63">
            <v>0.3</v>
          </cell>
        </row>
        <row r="64">
          <cell r="SQ64">
            <v>0.3</v>
          </cell>
          <cell r="SR64">
            <v>0.1</v>
          </cell>
          <cell r="SS64">
            <v>1</v>
          </cell>
          <cell r="ST64">
            <v>0.3</v>
          </cell>
          <cell r="SU64">
            <v>0</v>
          </cell>
          <cell r="SV64">
            <v>0</v>
          </cell>
          <cell r="SW64">
            <v>0.3</v>
          </cell>
          <cell r="SX64">
            <v>0.3</v>
          </cell>
          <cell r="SY64">
            <v>0.3</v>
          </cell>
        </row>
        <row r="65">
          <cell r="SQ65">
            <v>0.3</v>
          </cell>
          <cell r="SR65">
            <v>0.1</v>
          </cell>
          <cell r="SS65">
            <v>1</v>
          </cell>
          <cell r="ST65">
            <v>0.3</v>
          </cell>
          <cell r="SU65">
            <v>0</v>
          </cell>
          <cell r="SV65">
            <v>0</v>
          </cell>
          <cell r="SW65">
            <v>0.3</v>
          </cell>
          <cell r="SX65">
            <v>0.3</v>
          </cell>
          <cell r="SY65">
            <v>0.3</v>
          </cell>
        </row>
      </sheetData>
      <sheetData sheetId="3">
        <row r="2">
          <cell r="SO2">
            <v>1</v>
          </cell>
          <cell r="SP2">
            <v>1</v>
          </cell>
          <cell r="SQ2">
            <v>1</v>
          </cell>
          <cell r="SR2">
            <v>1</v>
          </cell>
          <cell r="SS2">
            <v>1</v>
          </cell>
          <cell r="ST2">
            <v>1</v>
          </cell>
          <cell r="SU2">
            <v>1</v>
          </cell>
          <cell r="SV2">
            <v>1</v>
          </cell>
          <cell r="SW2">
            <v>1</v>
          </cell>
        </row>
        <row r="3">
          <cell r="SO3">
            <v>1</v>
          </cell>
          <cell r="SP3">
            <v>1</v>
          </cell>
          <cell r="SQ3">
            <v>0.85</v>
          </cell>
          <cell r="SR3">
            <v>1</v>
          </cell>
          <cell r="SS3">
            <v>1</v>
          </cell>
          <cell r="ST3">
            <v>1</v>
          </cell>
          <cell r="SU3">
            <v>1</v>
          </cell>
          <cell r="SV3">
            <v>1</v>
          </cell>
          <cell r="SW3">
            <v>1</v>
          </cell>
        </row>
        <row r="4">
          <cell r="SO4">
            <v>1</v>
          </cell>
          <cell r="SP4">
            <v>1</v>
          </cell>
          <cell r="SQ4">
            <v>0.7</v>
          </cell>
          <cell r="SR4">
            <v>1</v>
          </cell>
          <cell r="SS4">
            <v>1</v>
          </cell>
          <cell r="ST4">
            <v>1</v>
          </cell>
          <cell r="SU4">
            <v>1</v>
          </cell>
          <cell r="SV4">
            <v>1</v>
          </cell>
          <cell r="SW4">
            <v>1</v>
          </cell>
        </row>
        <row r="5">
          <cell r="SO5">
            <v>0.64999999999999991</v>
          </cell>
          <cell r="SP5">
            <v>0.88</v>
          </cell>
          <cell r="SQ5">
            <v>0.5</v>
          </cell>
          <cell r="SR5">
            <v>0.64999999999999991</v>
          </cell>
          <cell r="SS5">
            <v>1</v>
          </cell>
          <cell r="ST5">
            <v>1</v>
          </cell>
          <cell r="SU5">
            <v>0.89999999999999991</v>
          </cell>
          <cell r="SV5">
            <v>0.89999999999999991</v>
          </cell>
          <cell r="SW5">
            <v>0.9</v>
          </cell>
        </row>
        <row r="6">
          <cell r="SO6">
            <v>0.60000000000000009</v>
          </cell>
          <cell r="SP6">
            <v>0.86</v>
          </cell>
          <cell r="SQ6">
            <v>0.25</v>
          </cell>
          <cell r="SR6">
            <v>0.60000000000000009</v>
          </cell>
          <cell r="SS6">
            <v>1</v>
          </cell>
          <cell r="ST6">
            <v>1</v>
          </cell>
          <cell r="SU6">
            <v>0.8</v>
          </cell>
          <cell r="SV6">
            <v>0.8</v>
          </cell>
          <cell r="SW6">
            <v>0.85</v>
          </cell>
        </row>
        <row r="7">
          <cell r="SO7">
            <v>0.55000000000000004</v>
          </cell>
          <cell r="SP7">
            <v>0.83</v>
          </cell>
          <cell r="SQ7">
            <v>9.9999999999999978E-2</v>
          </cell>
          <cell r="SR7">
            <v>0.55000000000000004</v>
          </cell>
          <cell r="SS7">
            <v>1</v>
          </cell>
          <cell r="ST7">
            <v>1</v>
          </cell>
          <cell r="SU7">
            <v>0.7</v>
          </cell>
          <cell r="SV7">
            <v>0.7</v>
          </cell>
          <cell r="SW7">
            <v>0.8</v>
          </cell>
        </row>
        <row r="8">
          <cell r="SO8">
            <v>0.5</v>
          </cell>
          <cell r="SP8">
            <v>0.8</v>
          </cell>
          <cell r="SQ8">
            <v>0</v>
          </cell>
          <cell r="SR8">
            <v>0.5</v>
          </cell>
          <cell r="SS8">
            <v>1</v>
          </cell>
          <cell r="ST8">
            <v>1</v>
          </cell>
          <cell r="SU8">
            <v>0.60000000000000009</v>
          </cell>
          <cell r="SV8">
            <v>0.60000000000000009</v>
          </cell>
          <cell r="SW8">
            <v>0.75</v>
          </cell>
        </row>
        <row r="9">
          <cell r="SO9">
            <v>0.45</v>
          </cell>
          <cell r="SP9">
            <v>0.76</v>
          </cell>
          <cell r="SQ9">
            <v>0</v>
          </cell>
          <cell r="SR9">
            <v>0.45</v>
          </cell>
          <cell r="SS9">
            <v>1</v>
          </cell>
          <cell r="ST9">
            <v>1</v>
          </cell>
          <cell r="SU9">
            <v>0.5</v>
          </cell>
          <cell r="SV9">
            <v>0.5</v>
          </cell>
          <cell r="SW9">
            <v>0.7</v>
          </cell>
        </row>
        <row r="10">
          <cell r="SO10">
            <v>0.39999999999999997</v>
          </cell>
          <cell r="SP10">
            <v>0.72000000000000008</v>
          </cell>
          <cell r="SQ10">
            <v>0</v>
          </cell>
          <cell r="SR10">
            <v>0.45</v>
          </cell>
          <cell r="SS10">
            <v>1</v>
          </cell>
          <cell r="ST10">
            <v>1</v>
          </cell>
          <cell r="SU10">
            <v>0.39999999999999997</v>
          </cell>
          <cell r="SV10">
            <v>0.39999999999999997</v>
          </cell>
          <cell r="SW10">
            <v>0.7</v>
          </cell>
        </row>
        <row r="11">
          <cell r="SO11">
            <v>0.39999999999999997</v>
          </cell>
          <cell r="SP11">
            <v>0.67</v>
          </cell>
          <cell r="SQ11">
            <v>0</v>
          </cell>
          <cell r="SR11">
            <v>0.45</v>
          </cell>
          <cell r="SS11">
            <v>1</v>
          </cell>
          <cell r="ST11">
            <v>1</v>
          </cell>
          <cell r="SU11">
            <v>0.39999999999999997</v>
          </cell>
          <cell r="SV11">
            <v>0.39999999999999997</v>
          </cell>
          <cell r="SW11">
            <v>0.7</v>
          </cell>
        </row>
        <row r="12">
          <cell r="SO12">
            <v>0.39999999999999997</v>
          </cell>
          <cell r="SP12">
            <v>0.62</v>
          </cell>
          <cell r="SQ12">
            <v>0</v>
          </cell>
          <cell r="SR12">
            <v>0.45</v>
          </cell>
          <cell r="SS12">
            <v>1</v>
          </cell>
          <cell r="ST12">
            <v>1</v>
          </cell>
          <cell r="SU12">
            <v>0.39999999999999997</v>
          </cell>
          <cell r="SV12">
            <v>0.39999999999999997</v>
          </cell>
          <cell r="SW12">
            <v>0.7</v>
          </cell>
        </row>
        <row r="13">
          <cell r="SO13">
            <v>0.39999999999999997</v>
          </cell>
          <cell r="SP13">
            <v>0.55999999999999994</v>
          </cell>
          <cell r="SQ13">
            <v>0</v>
          </cell>
          <cell r="SR13">
            <v>0.45</v>
          </cell>
          <cell r="SS13">
            <v>1</v>
          </cell>
          <cell r="ST13">
            <v>1</v>
          </cell>
          <cell r="SU13">
            <v>0.39999999999999997</v>
          </cell>
          <cell r="SV13">
            <v>0.39999999999999997</v>
          </cell>
          <cell r="SW13">
            <v>0.7</v>
          </cell>
        </row>
        <row r="14">
          <cell r="SO14">
            <v>0.39999999999999997</v>
          </cell>
          <cell r="SP14">
            <v>0.5</v>
          </cell>
          <cell r="SQ14">
            <v>0</v>
          </cell>
          <cell r="SR14">
            <v>0.45</v>
          </cell>
          <cell r="SS14">
            <v>1</v>
          </cell>
          <cell r="ST14">
            <v>1</v>
          </cell>
          <cell r="SU14">
            <v>0.39999999999999997</v>
          </cell>
          <cell r="SV14">
            <v>0.39999999999999997</v>
          </cell>
          <cell r="SW14">
            <v>0.7</v>
          </cell>
        </row>
        <row r="15">
          <cell r="SO15">
            <v>0.39999999999999997</v>
          </cell>
          <cell r="SP15">
            <v>0.43000000000000005</v>
          </cell>
          <cell r="SQ15">
            <v>0</v>
          </cell>
          <cell r="SR15">
            <v>0.45</v>
          </cell>
          <cell r="SS15">
            <v>1</v>
          </cell>
          <cell r="ST15">
            <v>1</v>
          </cell>
          <cell r="SU15">
            <v>0.39999999999999997</v>
          </cell>
          <cell r="SV15">
            <v>0.39999999999999997</v>
          </cell>
          <cell r="SW15">
            <v>0.7</v>
          </cell>
        </row>
        <row r="16">
          <cell r="SO16">
            <v>0.39999999999999997</v>
          </cell>
          <cell r="SP16">
            <v>0.37</v>
          </cell>
          <cell r="SQ16">
            <v>0</v>
          </cell>
          <cell r="SR16">
            <v>0.45</v>
          </cell>
          <cell r="SS16">
            <v>1</v>
          </cell>
          <cell r="ST16">
            <v>1</v>
          </cell>
          <cell r="SU16">
            <v>0.39999999999999997</v>
          </cell>
          <cell r="SV16">
            <v>0.39999999999999997</v>
          </cell>
          <cell r="SW16">
            <v>0.7</v>
          </cell>
        </row>
        <row r="17">
          <cell r="SO17">
            <v>0.39999999999999997</v>
          </cell>
          <cell r="SP17">
            <v>0.32000000000000006</v>
          </cell>
          <cell r="SQ17">
            <v>0</v>
          </cell>
          <cell r="SR17">
            <v>0.45</v>
          </cell>
          <cell r="SS17">
            <v>1</v>
          </cell>
          <cell r="ST17">
            <v>1</v>
          </cell>
          <cell r="SU17">
            <v>0.39999999999999997</v>
          </cell>
          <cell r="SV17">
            <v>0.39999999999999997</v>
          </cell>
          <cell r="SW17">
            <v>0.7</v>
          </cell>
        </row>
        <row r="18">
          <cell r="SO18">
            <v>0.39999999999999997</v>
          </cell>
          <cell r="SP18">
            <v>0.28000000000000003</v>
          </cell>
          <cell r="SQ18">
            <v>0</v>
          </cell>
          <cell r="SR18">
            <v>0.45</v>
          </cell>
          <cell r="SS18">
            <v>1</v>
          </cell>
          <cell r="ST18">
            <v>1</v>
          </cell>
          <cell r="SU18">
            <v>0.39999999999999997</v>
          </cell>
          <cell r="SV18">
            <v>0.39999999999999997</v>
          </cell>
          <cell r="SW18">
            <v>0.7</v>
          </cell>
        </row>
        <row r="19">
          <cell r="SO19">
            <v>0.39999999999999997</v>
          </cell>
          <cell r="SP19">
            <v>0.24999999999999997</v>
          </cell>
          <cell r="SQ19">
            <v>0</v>
          </cell>
          <cell r="SR19">
            <v>0.45</v>
          </cell>
          <cell r="SS19">
            <v>1</v>
          </cell>
          <cell r="ST19">
            <v>1</v>
          </cell>
          <cell r="SU19">
            <v>0.39999999999999997</v>
          </cell>
          <cell r="SV19">
            <v>0.39999999999999997</v>
          </cell>
          <cell r="SW19">
            <v>0.7</v>
          </cell>
        </row>
        <row r="20">
          <cell r="SO20">
            <v>0.39999999999999997</v>
          </cell>
          <cell r="SP20">
            <v>0.22999999999999995</v>
          </cell>
          <cell r="SQ20">
            <v>0</v>
          </cell>
          <cell r="SR20">
            <v>0.45</v>
          </cell>
          <cell r="SS20">
            <v>1</v>
          </cell>
          <cell r="ST20">
            <v>1</v>
          </cell>
          <cell r="SU20">
            <v>0.39999999999999997</v>
          </cell>
          <cell r="SV20">
            <v>0.39999999999999997</v>
          </cell>
          <cell r="SW20">
            <v>0.7</v>
          </cell>
        </row>
        <row r="21">
          <cell r="SO21">
            <v>0.39999999999999997</v>
          </cell>
          <cell r="SP21">
            <v>0.21999999999999995</v>
          </cell>
          <cell r="SQ21">
            <v>0</v>
          </cell>
          <cell r="SR21">
            <v>0.45</v>
          </cell>
          <cell r="SS21">
            <v>1</v>
          </cell>
          <cell r="ST21">
            <v>1</v>
          </cell>
          <cell r="SU21">
            <v>0.39999999999999997</v>
          </cell>
          <cell r="SV21">
            <v>0.39999999999999997</v>
          </cell>
          <cell r="SW21">
            <v>0.7</v>
          </cell>
        </row>
        <row r="22">
          <cell r="SO22">
            <v>0.39999999999999997</v>
          </cell>
          <cell r="SP22">
            <v>0.21999999999999995</v>
          </cell>
          <cell r="SQ22">
            <v>0</v>
          </cell>
          <cell r="SR22">
            <v>0.45</v>
          </cell>
          <cell r="SS22">
            <v>1</v>
          </cell>
          <cell r="ST22">
            <v>1</v>
          </cell>
          <cell r="SU22">
            <v>0.39999999999999997</v>
          </cell>
          <cell r="SV22">
            <v>0.39999999999999997</v>
          </cell>
          <cell r="SW22">
            <v>0.7</v>
          </cell>
        </row>
        <row r="23">
          <cell r="SO23">
            <v>0.39999999999999997</v>
          </cell>
          <cell r="SP23">
            <v>0.21999999999999995</v>
          </cell>
          <cell r="SQ23">
            <v>0</v>
          </cell>
          <cell r="SR23">
            <v>0.45</v>
          </cell>
          <cell r="SS23">
            <v>1</v>
          </cell>
          <cell r="ST23">
            <v>1</v>
          </cell>
          <cell r="SU23">
            <v>0.39999999999999997</v>
          </cell>
          <cell r="SV23">
            <v>0.39999999999999997</v>
          </cell>
          <cell r="SW23">
            <v>0.7</v>
          </cell>
        </row>
        <row r="24">
          <cell r="SO24">
            <v>0.39999999999999997</v>
          </cell>
          <cell r="SP24">
            <v>0.21999999999999995</v>
          </cell>
          <cell r="SQ24">
            <v>0</v>
          </cell>
          <cell r="SR24">
            <v>0.45</v>
          </cell>
          <cell r="SS24">
            <v>1</v>
          </cell>
          <cell r="ST24">
            <v>1</v>
          </cell>
          <cell r="SU24">
            <v>0.39999999999999997</v>
          </cell>
          <cell r="SV24">
            <v>0.39999999999999997</v>
          </cell>
          <cell r="SW24">
            <v>0.7</v>
          </cell>
        </row>
        <row r="25">
          <cell r="SO25">
            <v>0.39999999999999997</v>
          </cell>
          <cell r="SP25">
            <v>0.21999999999999995</v>
          </cell>
          <cell r="SQ25">
            <v>0</v>
          </cell>
          <cell r="SR25">
            <v>0.45</v>
          </cell>
          <cell r="SS25">
            <v>1</v>
          </cell>
          <cell r="ST25">
            <v>1</v>
          </cell>
          <cell r="SU25">
            <v>0.39999999999999997</v>
          </cell>
          <cell r="SV25">
            <v>0.39999999999999997</v>
          </cell>
          <cell r="SW25">
            <v>0.7</v>
          </cell>
        </row>
        <row r="26">
          <cell r="SO26">
            <v>0.39999999999999997</v>
          </cell>
          <cell r="SP26">
            <v>0.21999999999999995</v>
          </cell>
          <cell r="SQ26">
            <v>0</v>
          </cell>
          <cell r="SR26">
            <v>0.45</v>
          </cell>
          <cell r="SS26">
            <v>1</v>
          </cell>
          <cell r="ST26">
            <v>1</v>
          </cell>
          <cell r="SU26">
            <v>0.39999999999999997</v>
          </cell>
          <cell r="SV26">
            <v>0.39999999999999997</v>
          </cell>
          <cell r="SW26">
            <v>0.7</v>
          </cell>
        </row>
        <row r="27">
          <cell r="SO27">
            <v>0.39999999999999997</v>
          </cell>
          <cell r="SP27">
            <v>0.21999999999999995</v>
          </cell>
          <cell r="SQ27">
            <v>0</v>
          </cell>
          <cell r="SR27">
            <v>0.45</v>
          </cell>
          <cell r="SS27">
            <v>1</v>
          </cell>
          <cell r="ST27">
            <v>1</v>
          </cell>
          <cell r="SU27">
            <v>0.39999999999999997</v>
          </cell>
          <cell r="SV27">
            <v>0.39999999999999997</v>
          </cell>
          <cell r="SW27">
            <v>0.7</v>
          </cell>
        </row>
        <row r="28">
          <cell r="SO28">
            <v>0.39999999999999997</v>
          </cell>
          <cell r="SP28">
            <v>0.21999999999999995</v>
          </cell>
          <cell r="SQ28">
            <v>0</v>
          </cell>
          <cell r="SR28">
            <v>0.45</v>
          </cell>
          <cell r="SS28">
            <v>1</v>
          </cell>
          <cell r="ST28">
            <v>1</v>
          </cell>
          <cell r="SU28">
            <v>0.39999999999999997</v>
          </cell>
          <cell r="SV28">
            <v>0.39999999999999997</v>
          </cell>
          <cell r="SW28">
            <v>0.7</v>
          </cell>
        </row>
        <row r="29">
          <cell r="SO29">
            <v>0.39999999999999997</v>
          </cell>
          <cell r="SP29">
            <v>0.21999999999999995</v>
          </cell>
          <cell r="SQ29">
            <v>0</v>
          </cell>
          <cell r="SR29">
            <v>0.45</v>
          </cell>
          <cell r="SS29">
            <v>1</v>
          </cell>
          <cell r="ST29">
            <v>1</v>
          </cell>
          <cell r="SU29">
            <v>0.39999999999999997</v>
          </cell>
          <cell r="SV29">
            <v>0.39999999999999997</v>
          </cell>
          <cell r="SW29">
            <v>0.7</v>
          </cell>
        </row>
        <row r="30">
          <cell r="SO30">
            <v>0.39999999999999997</v>
          </cell>
          <cell r="SP30">
            <v>0.21999999999999995</v>
          </cell>
          <cell r="SQ30">
            <v>0</v>
          </cell>
          <cell r="SR30">
            <v>0.45</v>
          </cell>
          <cell r="SS30">
            <v>1</v>
          </cell>
          <cell r="ST30">
            <v>1</v>
          </cell>
          <cell r="SU30">
            <v>0.39999999999999997</v>
          </cell>
          <cell r="SV30">
            <v>0.39999999999999997</v>
          </cell>
          <cell r="SW30">
            <v>0.7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Inputs"/>
      <sheetName val="OR-Res-Existing Cust"/>
      <sheetName val="OR-Res-Cust Growth"/>
      <sheetName val="OR-Com-Existing Cust"/>
      <sheetName val="OR-Com-Cust Growth"/>
      <sheetName val="WA-Res-Existing Cust"/>
      <sheetName val="WA-Res-Cust Growth"/>
      <sheetName val="WA-Com-Existing Cust"/>
      <sheetName val="WA-Com-Cust Growth"/>
      <sheetName val="Customer Counts"/>
      <sheetName val="Customer Count Summary"/>
      <sheetName val="Customer Count Graphs"/>
      <sheetName val="Oregon DSM Scenario Costs"/>
      <sheetName val="Washington DSM Scenario Costs"/>
      <sheetName val="Sheet5"/>
      <sheetName val="OR Res Incremental EE"/>
      <sheetName val="Sheet1"/>
      <sheetName val="OR Res Hybrid Systems"/>
      <sheetName val="OR Res Gas Heat Pumps"/>
      <sheetName val="OR Res Electrification"/>
      <sheetName val="OR Res Total Load Reduction"/>
      <sheetName val="OR Com Incremental EE"/>
      <sheetName val="OR Com Hybrid Systems"/>
      <sheetName val="OR Com Gas Heat Pumps"/>
      <sheetName val="OR Com Electrification"/>
      <sheetName val="WA Res Incremental EE"/>
      <sheetName val="WA Com Incremental EE"/>
    </sheetNames>
    <sheetDataSet>
      <sheetData sheetId="0"/>
      <sheetData sheetId="1">
        <row r="4">
          <cell r="SO4">
            <v>620629.41041013587</v>
          </cell>
          <cell r="SP4">
            <v>620629.41041013587</v>
          </cell>
          <cell r="SQ4">
            <v>620629.41041013587</v>
          </cell>
          <cell r="SR4">
            <v>620629.41041013587</v>
          </cell>
          <cell r="SS4">
            <v>620629.41041013587</v>
          </cell>
          <cell r="ST4">
            <v>620629.41041013587</v>
          </cell>
          <cell r="SU4">
            <v>620629.41041013587</v>
          </cell>
          <cell r="SV4">
            <v>620629.41041013587</v>
          </cell>
          <cell r="SW4">
            <v>620629.41041013587</v>
          </cell>
          <cell r="SX4">
            <v>620629.41041013587</v>
          </cell>
        </row>
        <row r="5">
          <cell r="SO5">
            <v>619599.72584776359</v>
          </cell>
          <cell r="SP5">
            <v>619599.72584776359</v>
          </cell>
          <cell r="SQ5">
            <v>619599.72584776359</v>
          </cell>
          <cell r="SR5">
            <v>619599.72584776359</v>
          </cell>
          <cell r="SS5">
            <v>619599.72584776359</v>
          </cell>
          <cell r="ST5">
            <v>619599.72584776359</v>
          </cell>
          <cell r="SU5">
            <v>595804.23399373039</v>
          </cell>
          <cell r="SV5">
            <v>619599.72584776359</v>
          </cell>
          <cell r="SW5">
            <v>619599.72584776359</v>
          </cell>
          <cell r="SX5">
            <v>619599.72584776359</v>
          </cell>
        </row>
        <row r="6">
          <cell r="SO6">
            <v>618491.47333648684</v>
          </cell>
          <cell r="SP6">
            <v>618491.47333648684</v>
          </cell>
          <cell r="SQ6">
            <v>618491.47333648684</v>
          </cell>
          <cell r="SR6">
            <v>618491.47333648684</v>
          </cell>
          <cell r="SS6">
            <v>618491.47333648684</v>
          </cell>
          <cell r="ST6">
            <v>618491.47333648684</v>
          </cell>
          <cell r="SU6">
            <v>570979.05757732491</v>
          </cell>
          <cell r="SV6">
            <v>618491.47333648684</v>
          </cell>
          <cell r="SW6">
            <v>618491.47333648684</v>
          </cell>
          <cell r="SX6">
            <v>618491.47333648684</v>
          </cell>
        </row>
        <row r="7">
          <cell r="SO7">
            <v>617463.83765557117</v>
          </cell>
          <cell r="SP7">
            <v>617463.83765557117</v>
          </cell>
          <cell r="SQ7">
            <v>617463.83765557117</v>
          </cell>
          <cell r="SR7">
            <v>617463.83765557117</v>
          </cell>
          <cell r="SS7">
            <v>617463.83765557117</v>
          </cell>
          <cell r="ST7">
            <v>606121.64386975707</v>
          </cell>
          <cell r="SU7">
            <v>546153.88116091944</v>
          </cell>
          <cell r="SV7">
            <v>617463.83765557117</v>
          </cell>
          <cell r="SW7">
            <v>617463.83765557117</v>
          </cell>
          <cell r="SX7">
            <v>617463.83765557117</v>
          </cell>
        </row>
        <row r="8">
          <cell r="SO8">
            <v>616427.0051656561</v>
          </cell>
          <cell r="SP8">
            <v>616427.0051656561</v>
          </cell>
          <cell r="SQ8">
            <v>616427.0051656561</v>
          </cell>
          <cell r="SR8">
            <v>616427.0051656561</v>
          </cell>
          <cell r="SS8">
            <v>616427.0051656561</v>
          </cell>
          <cell r="ST8">
            <v>593751.8144030273</v>
          </cell>
          <cell r="SU8">
            <v>521328.70474451402</v>
          </cell>
          <cell r="SV8">
            <v>616427.0051656561</v>
          </cell>
          <cell r="SW8">
            <v>616427.0051656561</v>
          </cell>
          <cell r="SX8">
            <v>616427.0051656561</v>
          </cell>
        </row>
        <row r="9">
          <cell r="SO9">
            <v>615391.71308080654</v>
          </cell>
          <cell r="SP9">
            <v>615391.71308080654</v>
          </cell>
          <cell r="SQ9">
            <v>615391.71308080654</v>
          </cell>
          <cell r="SR9">
            <v>615391.71308080654</v>
          </cell>
          <cell r="SS9">
            <v>615391.71308080654</v>
          </cell>
          <cell r="ST9">
            <v>581381.98493629752</v>
          </cell>
          <cell r="SU9">
            <v>496503.5283281086</v>
          </cell>
          <cell r="SV9">
            <v>615391.71308080654</v>
          </cell>
          <cell r="SW9">
            <v>615391.71308080654</v>
          </cell>
          <cell r="SX9">
            <v>615391.71308080654</v>
          </cell>
        </row>
        <row r="10">
          <cell r="SO10">
            <v>614349.20287521614</v>
          </cell>
          <cell r="SP10">
            <v>614349.20287521614</v>
          </cell>
          <cell r="SQ10">
            <v>614349.20287521614</v>
          </cell>
          <cell r="SR10">
            <v>614349.20287521614</v>
          </cell>
          <cell r="SS10">
            <v>614349.20287521614</v>
          </cell>
          <cell r="ST10">
            <v>569012.15546956775</v>
          </cell>
          <cell r="SU10">
            <v>471678.35191170318</v>
          </cell>
          <cell r="SV10">
            <v>614349.20287521614</v>
          </cell>
          <cell r="SW10">
            <v>614349.20287521614</v>
          </cell>
          <cell r="SX10">
            <v>614349.20287521614</v>
          </cell>
        </row>
        <row r="11">
          <cell r="SO11">
            <v>613298.5799655515</v>
          </cell>
          <cell r="SP11">
            <v>613298.5799655515</v>
          </cell>
          <cell r="SQ11">
            <v>613298.5799655515</v>
          </cell>
          <cell r="SR11">
            <v>613298.5799655515</v>
          </cell>
          <cell r="SS11">
            <v>613298.5799655515</v>
          </cell>
          <cell r="ST11">
            <v>556642.32600283797</v>
          </cell>
          <cell r="SU11">
            <v>446853.17549529776</v>
          </cell>
          <cell r="SV11">
            <v>613298.5799655515</v>
          </cell>
          <cell r="SW11">
            <v>613298.5799655515</v>
          </cell>
          <cell r="SX11">
            <v>613298.5799655515</v>
          </cell>
        </row>
        <row r="12">
          <cell r="SO12">
            <v>612246.02711281518</v>
          </cell>
          <cell r="SP12">
            <v>612246.02711281518</v>
          </cell>
          <cell r="SQ12">
            <v>612246.02711281518</v>
          </cell>
          <cell r="SR12">
            <v>612246.02711281518</v>
          </cell>
          <cell r="SS12">
            <v>612246.02711281518</v>
          </cell>
          <cell r="ST12">
            <v>544272.4965361082</v>
          </cell>
          <cell r="SU12">
            <v>422027.99907889235</v>
          </cell>
          <cell r="SV12">
            <v>612246.02711281518</v>
          </cell>
          <cell r="SW12">
            <v>612246.02711281518</v>
          </cell>
          <cell r="SX12">
            <v>612246.02711281518</v>
          </cell>
        </row>
        <row r="13">
          <cell r="SO13">
            <v>611194.45164172165</v>
          </cell>
          <cell r="SP13">
            <v>611194.45164172165</v>
          </cell>
          <cell r="SQ13">
            <v>611194.45164172165</v>
          </cell>
          <cell r="SR13">
            <v>611194.45164172165</v>
          </cell>
          <cell r="SS13">
            <v>611194.45164172165</v>
          </cell>
          <cell r="ST13">
            <v>531902.66706937843</v>
          </cell>
          <cell r="SU13">
            <v>397202.82266248693</v>
          </cell>
          <cell r="SV13">
            <v>611194.45164172165</v>
          </cell>
          <cell r="SW13">
            <v>611194.45164172165</v>
          </cell>
          <cell r="SX13">
            <v>611194.45164172165</v>
          </cell>
        </row>
        <row r="14">
          <cell r="SO14">
            <v>610175.44486749568</v>
          </cell>
          <cell r="SP14">
            <v>610175.44486749568</v>
          </cell>
          <cell r="SQ14">
            <v>610175.44486749568</v>
          </cell>
          <cell r="SR14">
            <v>610175.44486749568</v>
          </cell>
          <cell r="SS14">
            <v>610175.44486749568</v>
          </cell>
          <cell r="ST14">
            <v>519532.83760264871</v>
          </cell>
          <cell r="SU14">
            <v>372377.64624608151</v>
          </cell>
          <cell r="SV14">
            <v>610175.44486749568</v>
          </cell>
          <cell r="SW14">
            <v>610175.44486749568</v>
          </cell>
          <cell r="SX14">
            <v>610175.44486749568</v>
          </cell>
        </row>
        <row r="15">
          <cell r="SO15">
            <v>609251.89944825834</v>
          </cell>
          <cell r="SP15">
            <v>609251.89944825834</v>
          </cell>
          <cell r="SQ15">
            <v>609251.89944825834</v>
          </cell>
          <cell r="SR15">
            <v>609251.89944825834</v>
          </cell>
          <cell r="SS15">
            <v>609251.89944825834</v>
          </cell>
          <cell r="ST15">
            <v>507163.00813591899</v>
          </cell>
          <cell r="SU15">
            <v>347552.46982967609</v>
          </cell>
          <cell r="SV15">
            <v>609251.89944825834</v>
          </cell>
          <cell r="SW15">
            <v>609251.89944825834</v>
          </cell>
          <cell r="SX15">
            <v>609251.89944825834</v>
          </cell>
        </row>
        <row r="16">
          <cell r="SO16">
            <v>608391.73765091086</v>
          </cell>
          <cell r="SP16">
            <v>608391.73765091086</v>
          </cell>
          <cell r="SQ16">
            <v>608391.73765091086</v>
          </cell>
          <cell r="SR16">
            <v>608391.73765091086</v>
          </cell>
          <cell r="SS16">
            <v>608391.73765091086</v>
          </cell>
          <cell r="ST16">
            <v>494793.17866918928</v>
          </cell>
          <cell r="SU16">
            <v>322727.29341327067</v>
          </cell>
          <cell r="SV16">
            <v>608391.73765091086</v>
          </cell>
          <cell r="SW16">
            <v>608391.73765091086</v>
          </cell>
          <cell r="SX16">
            <v>608391.73765091086</v>
          </cell>
        </row>
        <row r="17">
          <cell r="SO17">
            <v>607528.22316154046</v>
          </cell>
          <cell r="SP17">
            <v>607528.22316154046</v>
          </cell>
          <cell r="SQ17">
            <v>607528.22316154046</v>
          </cell>
          <cell r="SR17">
            <v>607528.22316154046</v>
          </cell>
          <cell r="SS17">
            <v>607528.22316154046</v>
          </cell>
          <cell r="ST17">
            <v>482423.34920245956</v>
          </cell>
          <cell r="SU17">
            <v>297902.11699686525</v>
          </cell>
          <cell r="SV17">
            <v>607528.22316154046</v>
          </cell>
          <cell r="SW17">
            <v>607528.22316154046</v>
          </cell>
          <cell r="SX17">
            <v>607528.22316154046</v>
          </cell>
        </row>
        <row r="18">
          <cell r="SO18">
            <v>606674.56594188348</v>
          </cell>
          <cell r="SP18">
            <v>606674.56594188348</v>
          </cell>
          <cell r="SQ18">
            <v>606674.56594188348</v>
          </cell>
          <cell r="SR18">
            <v>606674.56594188348</v>
          </cell>
          <cell r="SS18">
            <v>606674.56594188348</v>
          </cell>
          <cell r="ST18">
            <v>470053.51973572985</v>
          </cell>
          <cell r="SU18">
            <v>273076.94058045984</v>
          </cell>
          <cell r="SV18">
            <v>606674.56594188348</v>
          </cell>
          <cell r="SW18">
            <v>606674.56594188348</v>
          </cell>
          <cell r="SX18">
            <v>606674.56594188348</v>
          </cell>
        </row>
        <row r="19">
          <cell r="SO19">
            <v>605860.13504451292</v>
          </cell>
          <cell r="SP19">
            <v>605860.13504451292</v>
          </cell>
          <cell r="SQ19">
            <v>605860.13504451292</v>
          </cell>
          <cell r="SR19">
            <v>605860.13504451292</v>
          </cell>
          <cell r="SS19">
            <v>605860.13504451292</v>
          </cell>
          <cell r="ST19">
            <v>457683.69026900013</v>
          </cell>
          <cell r="SU19">
            <v>248251.76416405439</v>
          </cell>
          <cell r="SV19">
            <v>605860.13504451292</v>
          </cell>
          <cell r="SW19">
            <v>605860.13504451292</v>
          </cell>
          <cell r="SX19">
            <v>605860.13504451292</v>
          </cell>
        </row>
        <row r="20">
          <cell r="SO20">
            <v>605072.56903128687</v>
          </cell>
          <cell r="SP20">
            <v>605072.56903128687</v>
          </cell>
          <cell r="SQ20">
            <v>605072.56903128687</v>
          </cell>
          <cell r="SR20">
            <v>605072.56903128687</v>
          </cell>
          <cell r="SS20">
            <v>605072.56903128687</v>
          </cell>
          <cell r="ST20">
            <v>445313.86080227041</v>
          </cell>
          <cell r="SU20">
            <v>223426.58774764894</v>
          </cell>
          <cell r="SV20">
            <v>605072.56903128687</v>
          </cell>
          <cell r="SW20">
            <v>605072.56903128687</v>
          </cell>
          <cell r="SX20">
            <v>605072.56903128687</v>
          </cell>
        </row>
        <row r="21">
          <cell r="SO21">
            <v>604282.84634571883</v>
          </cell>
          <cell r="SP21">
            <v>604282.84634571883</v>
          </cell>
          <cell r="SQ21">
            <v>604282.84634571883</v>
          </cell>
          <cell r="SR21">
            <v>604282.84634571883</v>
          </cell>
          <cell r="SS21">
            <v>604282.84634571883</v>
          </cell>
          <cell r="ST21">
            <v>432944.0313355407</v>
          </cell>
          <cell r="SU21">
            <v>198601.41133124349</v>
          </cell>
          <cell r="SV21">
            <v>604282.84634571883</v>
          </cell>
          <cell r="SW21">
            <v>604282.84634571883</v>
          </cell>
          <cell r="SX21">
            <v>604282.84634571883</v>
          </cell>
        </row>
        <row r="22">
          <cell r="SO22">
            <v>603491.00795884349</v>
          </cell>
          <cell r="SP22">
            <v>603491.00795884349</v>
          </cell>
          <cell r="SQ22">
            <v>603491.00795884349</v>
          </cell>
          <cell r="SR22">
            <v>603491.00795884349</v>
          </cell>
          <cell r="SS22">
            <v>603491.00795884349</v>
          </cell>
          <cell r="ST22">
            <v>420574.20186881098</v>
          </cell>
          <cell r="SU22">
            <v>173776.23491483805</v>
          </cell>
          <cell r="SV22">
            <v>603491.00795884349</v>
          </cell>
          <cell r="SW22">
            <v>603491.00795884349</v>
          </cell>
          <cell r="SX22">
            <v>603491.00795884349</v>
          </cell>
        </row>
        <row r="23">
          <cell r="SO23">
            <v>602694.22868259356</v>
          </cell>
          <cell r="SP23">
            <v>602694.22868259356</v>
          </cell>
          <cell r="SQ23">
            <v>602694.22868259356</v>
          </cell>
          <cell r="SR23">
            <v>602694.22868259356</v>
          </cell>
          <cell r="SS23">
            <v>602694.22868259356</v>
          </cell>
          <cell r="ST23">
            <v>408204.37240208127</v>
          </cell>
          <cell r="SU23">
            <v>148951.0584984326</v>
          </cell>
          <cell r="SV23">
            <v>602694.22868259356</v>
          </cell>
          <cell r="SW23">
            <v>602694.22868259356</v>
          </cell>
          <cell r="SX23">
            <v>602694.22868259356</v>
          </cell>
        </row>
        <row r="24">
          <cell r="SO24">
            <v>601886.78689767828</v>
          </cell>
          <cell r="SP24">
            <v>601886.78689767828</v>
          </cell>
          <cell r="SQ24">
            <v>601886.78689767828</v>
          </cell>
          <cell r="SR24">
            <v>601886.78689767828</v>
          </cell>
          <cell r="SS24">
            <v>601886.78689767828</v>
          </cell>
          <cell r="ST24">
            <v>395834.54293535155</v>
          </cell>
          <cell r="SU24">
            <v>124125.88208202716</v>
          </cell>
          <cell r="SV24">
            <v>601886.78689767828</v>
          </cell>
          <cell r="SW24">
            <v>601886.78689767828</v>
          </cell>
          <cell r="SX24">
            <v>601886.78689767828</v>
          </cell>
        </row>
        <row r="25">
          <cell r="SO25">
            <v>601071.10154136422</v>
          </cell>
          <cell r="SP25">
            <v>601071.10154136422</v>
          </cell>
          <cell r="SQ25">
            <v>601071.10154136422</v>
          </cell>
          <cell r="SR25">
            <v>601071.10154136422</v>
          </cell>
          <cell r="SS25">
            <v>601071.10154136422</v>
          </cell>
          <cell r="ST25">
            <v>383464.71346862183</v>
          </cell>
          <cell r="SU25">
            <v>99300.705665621732</v>
          </cell>
          <cell r="SV25">
            <v>601071.10154136422</v>
          </cell>
          <cell r="SW25">
            <v>601071.10154136422</v>
          </cell>
          <cell r="SX25">
            <v>601071.10154136422</v>
          </cell>
        </row>
        <row r="26">
          <cell r="SO26">
            <v>600252.97616296588</v>
          </cell>
          <cell r="SP26">
            <v>600252.97616296588</v>
          </cell>
          <cell r="SQ26">
            <v>600252.97616296588</v>
          </cell>
          <cell r="SR26">
            <v>600252.97616296588</v>
          </cell>
          <cell r="SS26">
            <v>600252.97616296588</v>
          </cell>
          <cell r="ST26">
            <v>371094.88400189212</v>
          </cell>
          <cell r="SU26">
            <v>74475.529249216299</v>
          </cell>
          <cell r="SV26">
            <v>600252.97616296588</v>
          </cell>
          <cell r="SW26">
            <v>600252.97616296588</v>
          </cell>
          <cell r="SX26">
            <v>600252.97616296588</v>
          </cell>
        </row>
        <row r="27">
          <cell r="SO27">
            <v>599432.19840769737</v>
          </cell>
          <cell r="SP27">
            <v>599432.19840769737</v>
          </cell>
          <cell r="SQ27">
            <v>599432.19840769737</v>
          </cell>
          <cell r="SR27">
            <v>599432.19840769737</v>
          </cell>
          <cell r="SS27">
            <v>599432.19840769737</v>
          </cell>
          <cell r="ST27">
            <v>358725.0545351624</v>
          </cell>
          <cell r="SU27">
            <v>49650.352832810866</v>
          </cell>
          <cell r="SV27">
            <v>599432.19840769737</v>
          </cell>
          <cell r="SW27">
            <v>599432.19840769737</v>
          </cell>
          <cell r="SX27">
            <v>599432.19840769737</v>
          </cell>
        </row>
        <row r="28">
          <cell r="SO28">
            <v>598608.93377873453</v>
          </cell>
          <cell r="SP28">
            <v>598608.93377873453</v>
          </cell>
          <cell r="SQ28">
            <v>598608.93377873453</v>
          </cell>
          <cell r="SR28">
            <v>598608.93377873453</v>
          </cell>
          <cell r="SS28">
            <v>598608.93377873453</v>
          </cell>
          <cell r="ST28">
            <v>346355.22506843269</v>
          </cell>
          <cell r="SU28">
            <v>31031.470520506795</v>
          </cell>
          <cell r="SV28">
            <v>598608.93377873453</v>
          </cell>
          <cell r="SW28">
            <v>598608.93377873453</v>
          </cell>
          <cell r="SX28">
            <v>598608.93377873453</v>
          </cell>
        </row>
        <row r="29">
          <cell r="SO29">
            <v>597783.09558828198</v>
          </cell>
          <cell r="SP29">
            <v>597783.09558828198</v>
          </cell>
          <cell r="SQ29">
            <v>597783.09558828198</v>
          </cell>
          <cell r="SR29">
            <v>597783.09558828198</v>
          </cell>
          <cell r="SS29">
            <v>597783.09558828198</v>
          </cell>
          <cell r="ST29">
            <v>333985.39560170297</v>
          </cell>
          <cell r="SU29">
            <v>31031.470520506795</v>
          </cell>
          <cell r="SV29">
            <v>597783.09558828198</v>
          </cell>
          <cell r="SW29">
            <v>597783.09558828198</v>
          </cell>
          <cell r="SX29">
            <v>597783.09558828198</v>
          </cell>
        </row>
        <row r="30">
          <cell r="SO30">
            <v>596954.72377737507</v>
          </cell>
          <cell r="SP30">
            <v>596954.72377737507</v>
          </cell>
          <cell r="SQ30">
            <v>596954.72377737507</v>
          </cell>
          <cell r="SR30">
            <v>596954.72377737507</v>
          </cell>
          <cell r="SS30">
            <v>596954.72377737507</v>
          </cell>
          <cell r="ST30">
            <v>321615.56613497325</v>
          </cell>
          <cell r="SU30">
            <v>31031.470520506795</v>
          </cell>
          <cell r="SV30">
            <v>596954.72377737507</v>
          </cell>
          <cell r="SW30">
            <v>596954.72377737507</v>
          </cell>
          <cell r="SX30">
            <v>596954.72377737507</v>
          </cell>
        </row>
        <row r="31">
          <cell r="SO31">
            <v>596123.60292375891</v>
          </cell>
          <cell r="SP31">
            <v>596123.60292375891</v>
          </cell>
          <cell r="SQ31">
            <v>596123.60292375891</v>
          </cell>
          <cell r="SR31">
            <v>596123.60292375891</v>
          </cell>
          <cell r="SS31">
            <v>596123.60292375891</v>
          </cell>
          <cell r="ST31">
            <v>309245.73666824354</v>
          </cell>
          <cell r="SU31">
            <v>31031.470520506795</v>
          </cell>
          <cell r="SV31">
            <v>596123.60292375891</v>
          </cell>
          <cell r="SW31">
            <v>596123.60292375891</v>
          </cell>
          <cell r="SX31">
            <v>596123.60292375891</v>
          </cell>
        </row>
        <row r="32">
          <cell r="SO32">
            <v>595289.90021278837</v>
          </cell>
          <cell r="SP32">
            <v>595289.90021278837</v>
          </cell>
          <cell r="SQ32">
            <v>595289.90021278837</v>
          </cell>
          <cell r="SR32">
            <v>595289.90021278837</v>
          </cell>
          <cell r="SS32">
            <v>595289.90021278837</v>
          </cell>
          <cell r="ST32">
            <v>296875.90720151382</v>
          </cell>
          <cell r="SU32">
            <v>31031.470520506795</v>
          </cell>
          <cell r="SV32">
            <v>595289.90021278837</v>
          </cell>
          <cell r="SW32">
            <v>595289.90021278837</v>
          </cell>
          <cell r="SX32">
            <v>595289.90021278837</v>
          </cell>
        </row>
        <row r="68">
          <cell r="SP68">
            <v>0</v>
          </cell>
          <cell r="SQ68">
            <v>0</v>
          </cell>
          <cell r="SR68">
            <v>0</v>
          </cell>
          <cell r="SS68">
            <v>0</v>
          </cell>
          <cell r="ST68">
            <v>0</v>
          </cell>
          <cell r="SU68">
            <v>0</v>
          </cell>
          <cell r="SV68">
            <v>0</v>
          </cell>
          <cell r="SW68">
            <v>0</v>
          </cell>
          <cell r="SX68">
            <v>0</v>
          </cell>
        </row>
        <row r="69">
          <cell r="SP69">
            <v>0</v>
          </cell>
          <cell r="SQ69">
            <v>0</v>
          </cell>
          <cell r="SR69">
            <v>0</v>
          </cell>
          <cell r="SS69">
            <v>0</v>
          </cell>
          <cell r="ST69">
            <v>0</v>
          </cell>
          <cell r="SU69">
            <v>0</v>
          </cell>
          <cell r="SV69">
            <v>0</v>
          </cell>
          <cell r="SW69">
            <v>0</v>
          </cell>
          <cell r="SX69">
            <v>0</v>
          </cell>
        </row>
        <row r="70">
          <cell r="SP70">
            <v>0</v>
          </cell>
          <cell r="SQ70">
            <v>0</v>
          </cell>
          <cell r="SR70">
            <v>0</v>
          </cell>
          <cell r="SS70">
            <v>0</v>
          </cell>
          <cell r="ST70">
            <v>0</v>
          </cell>
          <cell r="SU70">
            <v>0</v>
          </cell>
          <cell r="SV70">
            <v>0</v>
          </cell>
          <cell r="SW70">
            <v>0</v>
          </cell>
          <cell r="SX70">
            <v>0</v>
          </cell>
        </row>
        <row r="71">
          <cell r="SP71">
            <v>2.0000000000000005E-3</v>
          </cell>
          <cell r="SQ71">
            <v>8.0000000000000004E-4</v>
          </cell>
          <cell r="SR71">
            <v>0</v>
          </cell>
          <cell r="SS71">
            <v>2.0000000000000005E-3</v>
          </cell>
          <cell r="ST71">
            <v>0</v>
          </cell>
          <cell r="SU71">
            <v>0</v>
          </cell>
          <cell r="SV71">
            <v>2.0000000000000005E-3</v>
          </cell>
          <cell r="SW71">
            <v>2.0000000000000005E-3</v>
          </cell>
          <cell r="SX71">
            <v>0</v>
          </cell>
        </row>
        <row r="72">
          <cell r="SP72">
            <v>6.0033640073560261E-3</v>
          </cell>
          <cell r="SQ72">
            <v>2.4013456029424105E-3</v>
          </cell>
          <cell r="SR72">
            <v>0</v>
          </cell>
          <cell r="SS72">
            <v>6.0033640073560261E-3</v>
          </cell>
          <cell r="ST72">
            <v>0</v>
          </cell>
          <cell r="SU72">
            <v>0</v>
          </cell>
          <cell r="SV72">
            <v>6.0033640073560261E-3</v>
          </cell>
          <cell r="SW72">
            <v>6.0033640073560261E-3</v>
          </cell>
          <cell r="SX72">
            <v>0</v>
          </cell>
        </row>
        <row r="73">
          <cell r="SP73">
            <v>1.2013463648133072E-2</v>
          </cell>
          <cell r="SQ73">
            <v>5.2053854592532282E-3</v>
          </cell>
          <cell r="SR73">
            <v>0</v>
          </cell>
          <cell r="SS73">
            <v>1.2013463648133072E-2</v>
          </cell>
          <cell r="ST73">
            <v>0</v>
          </cell>
          <cell r="SU73">
            <v>0</v>
          </cell>
          <cell r="SV73">
            <v>1.2013463648133072E-2</v>
          </cell>
          <cell r="SW73">
            <v>1.2013463648133072E-2</v>
          </cell>
          <cell r="SX73">
            <v>0</v>
          </cell>
        </row>
        <row r="74">
          <cell r="SP74">
            <v>2.0033849706093357E-2</v>
          </cell>
          <cell r="SQ74">
            <v>9.2142186561384957E-3</v>
          </cell>
          <cell r="SR74">
            <v>0</v>
          </cell>
          <cell r="SS74">
            <v>2.0033849706093357E-2</v>
          </cell>
          <cell r="ST74">
            <v>0</v>
          </cell>
          <cell r="SU74">
            <v>0</v>
          </cell>
          <cell r="SV74">
            <v>2.0033849706093357E-2</v>
          </cell>
          <cell r="SW74">
            <v>2.0033849706093357E-2</v>
          </cell>
          <cell r="SX74">
            <v>0</v>
          </cell>
        </row>
        <row r="75">
          <cell r="SP75">
            <v>3.0068169077045074E-2</v>
          </cell>
          <cell r="SQ75">
            <v>1.4830003250349267E-2</v>
          </cell>
          <cell r="SR75">
            <v>0</v>
          </cell>
          <cell r="SS75">
            <v>3.0068169077045074E-2</v>
          </cell>
          <cell r="ST75">
            <v>0</v>
          </cell>
          <cell r="SU75">
            <v>0</v>
          </cell>
          <cell r="SV75">
            <v>3.0068169077045074E-2</v>
          </cell>
          <cell r="SW75">
            <v>3.0068169077045074E-2</v>
          </cell>
          <cell r="SX75">
            <v>0</v>
          </cell>
        </row>
        <row r="76">
          <cell r="SP76">
            <v>4.2119861265703031E-2</v>
          </cell>
          <cell r="SQ76">
            <v>2.2055498494966623E-2</v>
          </cell>
          <cell r="SR76">
            <v>0</v>
          </cell>
          <cell r="SS76">
            <v>4.0119861265703029E-2</v>
          </cell>
          <cell r="ST76">
            <v>0</v>
          </cell>
          <cell r="SU76">
            <v>0</v>
          </cell>
          <cell r="SV76">
            <v>4.2119861265703031E-2</v>
          </cell>
          <cell r="SW76">
            <v>4.2119861265703031E-2</v>
          </cell>
          <cell r="SX76">
            <v>0</v>
          </cell>
        </row>
        <row r="77">
          <cell r="SP77">
            <v>5.4192329549461009E-2</v>
          </cell>
          <cell r="SQ77">
            <v>3.1293445536465035E-2</v>
          </cell>
          <cell r="SR77">
            <v>0</v>
          </cell>
          <cell r="SS77">
            <v>5.0188888499012117E-2</v>
          </cell>
          <cell r="ST77">
            <v>0</v>
          </cell>
          <cell r="SU77">
            <v>0</v>
          </cell>
          <cell r="SV77">
            <v>5.4192329549461009E-2</v>
          </cell>
          <cell r="SW77">
            <v>5.4192329549461009E-2</v>
          </cell>
          <cell r="SX77">
            <v>0</v>
          </cell>
        </row>
        <row r="78">
          <cell r="SP78">
            <v>6.6282831963785441E-2</v>
          </cell>
          <cell r="SQ78">
            <v>4.2545706297298265E-2</v>
          </cell>
          <cell r="SR78">
            <v>0</v>
          </cell>
          <cell r="SS78">
            <v>6.0272705076361385E-2</v>
          </cell>
          <cell r="ST78">
            <v>0</v>
          </cell>
          <cell r="SU78">
            <v>0</v>
          </cell>
          <cell r="SV78">
            <v>6.6282831963785441E-2</v>
          </cell>
          <cell r="SW78">
            <v>6.6282831963785441E-2</v>
          </cell>
          <cell r="SX78">
            <v>0</v>
          </cell>
        </row>
        <row r="79">
          <cell r="SP79">
            <v>7.8383307983457551E-2</v>
          </cell>
          <cell r="SQ79">
            <v>5.6210199969282997E-2</v>
          </cell>
          <cell r="SR79">
            <v>0</v>
          </cell>
          <cell r="SS79">
            <v>7.036407053739438E-2</v>
          </cell>
          <cell r="ST79">
            <v>0</v>
          </cell>
          <cell r="SU79">
            <v>0</v>
          </cell>
          <cell r="SV79">
            <v>7.8383307983457551E-2</v>
          </cell>
          <cell r="SW79">
            <v>7.8383307983457551E-2</v>
          </cell>
          <cell r="SX79">
            <v>0</v>
          </cell>
        </row>
        <row r="80">
          <cell r="SP80">
            <v>9.0494128566487517E-2</v>
          </cell>
          <cell r="SQ80">
            <v>7.2289671572269468E-2</v>
          </cell>
          <cell r="SR80">
            <v>0</v>
          </cell>
          <cell r="SS80">
            <v>8.0463553291081708E-2</v>
          </cell>
          <cell r="ST80">
            <v>0</v>
          </cell>
          <cell r="SU80">
            <v>0</v>
          </cell>
          <cell r="SV80">
            <v>9.0494128566487517E-2</v>
          </cell>
          <cell r="SW80">
            <v>9.0494128566487517E-2</v>
          </cell>
          <cell r="SX80">
            <v>0</v>
          </cell>
        </row>
        <row r="81">
          <cell r="SP81">
            <v>0.10262275302909019</v>
          </cell>
          <cell r="SQ81">
            <v>9.1192421002591617E-2</v>
          </cell>
          <cell r="SR81">
            <v>0</v>
          </cell>
          <cell r="SS81">
            <v>9.0577920725357433E-2</v>
          </cell>
          <cell r="ST81">
            <v>0</v>
          </cell>
          <cell r="SU81">
            <v>0</v>
          </cell>
          <cell r="SV81">
            <v>0.10262275302909019</v>
          </cell>
          <cell r="SW81">
            <v>0.10262275302909019</v>
          </cell>
          <cell r="SX81">
            <v>0</v>
          </cell>
        </row>
        <row r="82">
          <cell r="SP82">
            <v>0.11476715442473522</v>
          </cell>
          <cell r="SQ82">
            <v>0.11252073867558653</v>
          </cell>
          <cell r="SR82">
            <v>0</v>
          </cell>
          <cell r="SS82">
            <v>0.10070537372950418</v>
          </cell>
          <cell r="ST82">
            <v>0</v>
          </cell>
          <cell r="SU82">
            <v>0</v>
          </cell>
          <cell r="SV82">
            <v>0.11476715442473522</v>
          </cell>
          <cell r="SW82">
            <v>0.11476715442473522</v>
          </cell>
          <cell r="SX82">
            <v>0</v>
          </cell>
        </row>
        <row r="83">
          <cell r="SP83">
            <v>0.12692143081818028</v>
          </cell>
          <cell r="SQ83">
            <v>0.13587199531201405</v>
          </cell>
          <cell r="SR83">
            <v>0</v>
          </cell>
          <cell r="SS83">
            <v>0.11084074749508546</v>
          </cell>
          <cell r="ST83">
            <v>0</v>
          </cell>
          <cell r="SU83">
            <v>0</v>
          </cell>
          <cell r="SV83">
            <v>0.12692143081818028</v>
          </cell>
          <cell r="SW83">
            <v>0.12692143081818028</v>
          </cell>
          <cell r="SX83">
            <v>0</v>
          </cell>
        </row>
        <row r="84">
          <cell r="SP84">
            <v>0.13908663249873646</v>
          </cell>
          <cell r="SQ84">
            <v>0.16084884709993805</v>
          </cell>
          <cell r="SR84">
            <v>0</v>
          </cell>
          <cell r="SS84">
            <v>0.12098501846368591</v>
          </cell>
          <cell r="ST84">
            <v>0</v>
          </cell>
          <cell r="SU84">
            <v>0</v>
          </cell>
          <cell r="SV84">
            <v>0.13908663249873646</v>
          </cell>
          <cell r="SW84">
            <v>0.13908663249873646</v>
          </cell>
          <cell r="SX84">
            <v>0</v>
          </cell>
        </row>
        <row r="85">
          <cell r="SP85">
            <v>0.15126840146604664</v>
          </cell>
          <cell r="SQ85">
            <v>0.18705905658092936</v>
          </cell>
          <cell r="SR85">
            <v>0</v>
          </cell>
          <cell r="SS85">
            <v>0.13114313086795557</v>
          </cell>
          <cell r="ST85">
            <v>0</v>
          </cell>
          <cell r="SU85">
            <v>0</v>
          </cell>
          <cell r="SV85">
            <v>0.15126840146604664</v>
          </cell>
          <cell r="SW85">
            <v>0.15126840146604664</v>
          </cell>
          <cell r="SX85">
            <v>0</v>
          </cell>
        </row>
        <row r="86">
          <cell r="SP86">
            <v>0.16346688019302422</v>
          </cell>
          <cell r="SQ86">
            <v>0.21410449609810533</v>
          </cell>
          <cell r="SR86">
            <v>0</v>
          </cell>
          <cell r="SS86">
            <v>0.1413152032995689</v>
          </cell>
          <cell r="ST86">
            <v>0</v>
          </cell>
          <cell r="SU86">
            <v>0</v>
          </cell>
          <cell r="SV86">
            <v>0.16346688019302422</v>
          </cell>
          <cell r="SW86">
            <v>0.16346688019302422</v>
          </cell>
          <cell r="SX86">
            <v>0</v>
          </cell>
        </row>
        <row r="87">
          <cell r="SP87">
            <v>0.17568298815671873</v>
          </cell>
          <cell r="SQ87">
            <v>0.24158754846085287</v>
          </cell>
          <cell r="SR87">
            <v>0</v>
          </cell>
          <cell r="SS87">
            <v>0.15150202610298993</v>
          </cell>
          <cell r="ST87">
            <v>0</v>
          </cell>
          <cell r="SU87">
            <v>0</v>
          </cell>
          <cell r="SV87">
            <v>0.17568298815671873</v>
          </cell>
          <cell r="SW87">
            <v>0.17568298815671873</v>
          </cell>
          <cell r="SX87">
            <v>0</v>
          </cell>
        </row>
        <row r="88">
          <cell r="SP88">
            <v>0.18791866999693266</v>
          </cell>
          <cell r="SQ88">
            <v>0.26911164243598062</v>
          </cell>
          <cell r="SR88">
            <v>0</v>
          </cell>
          <cell r="SS88">
            <v>0.16170526875432872</v>
          </cell>
          <cell r="ST88">
            <v>0</v>
          </cell>
          <cell r="SU88">
            <v>0</v>
          </cell>
          <cell r="SV88">
            <v>0.18791866999693266</v>
          </cell>
          <cell r="SW88">
            <v>0.18791866999693266</v>
          </cell>
          <cell r="SX88">
            <v>0</v>
          </cell>
        </row>
        <row r="89">
          <cell r="SP89">
            <v>0.20017368559642071</v>
          </cell>
          <cell r="SQ89">
            <v>0.296676841204289</v>
          </cell>
          <cell r="SR89">
            <v>0</v>
          </cell>
          <cell r="SS89">
            <v>0.17192471137837687</v>
          </cell>
          <cell r="ST89">
            <v>0</v>
          </cell>
          <cell r="SU89">
            <v>0</v>
          </cell>
          <cell r="SV89">
            <v>0.20017368559642071</v>
          </cell>
          <cell r="SW89">
            <v>0.20017368559642071</v>
          </cell>
          <cell r="SX89">
            <v>0</v>
          </cell>
        </row>
        <row r="90">
          <cell r="SP90">
            <v>0.21244651585095908</v>
          </cell>
          <cell r="SQ90">
            <v>0.32428120213644768</v>
          </cell>
          <cell r="SR90">
            <v>0</v>
          </cell>
          <cell r="SS90">
            <v>0.1821590391953776</v>
          </cell>
          <cell r="ST90">
            <v>0</v>
          </cell>
          <cell r="SU90">
            <v>0</v>
          </cell>
          <cell r="SV90">
            <v>0.21244651585095908</v>
          </cell>
          <cell r="SW90">
            <v>0.21244651585095908</v>
          </cell>
          <cell r="SX90">
            <v>0</v>
          </cell>
        </row>
        <row r="91">
          <cell r="SP91">
            <v>0.22473741009197246</v>
          </cell>
          <cell r="SQ91">
            <v>0.35192522699509277</v>
          </cell>
          <cell r="SR91">
            <v>0</v>
          </cell>
          <cell r="SS91">
            <v>0.19240846204535098</v>
          </cell>
          <cell r="ST91">
            <v>0</v>
          </cell>
          <cell r="SU91">
            <v>0</v>
          </cell>
          <cell r="SV91">
            <v>0.22473741009197246</v>
          </cell>
          <cell r="SW91">
            <v>0.22473741009197246</v>
          </cell>
          <cell r="SX91">
            <v>0</v>
          </cell>
        </row>
        <row r="92">
          <cell r="SP92">
            <v>0.23704649061197991</v>
          </cell>
          <cell r="SQ92">
            <v>0.37960922844424566</v>
          </cell>
          <cell r="SR92">
            <v>0</v>
          </cell>
          <cell r="SS92">
            <v>0.20267308068395889</v>
          </cell>
          <cell r="ST92">
            <v>0</v>
          </cell>
          <cell r="SU92">
            <v>0</v>
          </cell>
          <cell r="SV92">
            <v>0.23704649061197991</v>
          </cell>
          <cell r="SW92">
            <v>0.23704649061197991</v>
          </cell>
          <cell r="SX92">
            <v>0</v>
          </cell>
        </row>
        <row r="93">
          <cell r="SP93">
            <v>0.24937397067340164</v>
          </cell>
          <cell r="SQ93">
            <v>0.40733365912924013</v>
          </cell>
          <cell r="SR93">
            <v>0</v>
          </cell>
          <cell r="SS93">
            <v>0.21295307383103973</v>
          </cell>
          <cell r="ST93">
            <v>0</v>
          </cell>
          <cell r="SU93">
            <v>0</v>
          </cell>
          <cell r="SV93">
            <v>0.24937397067340164</v>
          </cell>
          <cell r="SW93">
            <v>0.24937397067340164</v>
          </cell>
          <cell r="SX93">
            <v>0</v>
          </cell>
        </row>
        <row r="94">
          <cell r="SP94">
            <v>0.26172001763383546</v>
          </cell>
          <cell r="SQ94">
            <v>0.435098900859335</v>
          </cell>
          <cell r="SR94">
            <v>0</v>
          </cell>
          <cell r="SS94">
            <v>0.2232485808709897</v>
          </cell>
          <cell r="ST94">
            <v>0</v>
          </cell>
          <cell r="SU94">
            <v>0</v>
          </cell>
          <cell r="SV94">
            <v>0.26172001763383546</v>
          </cell>
          <cell r="SW94">
            <v>0.26172001763383546</v>
          </cell>
          <cell r="SX94">
            <v>0</v>
          </cell>
        </row>
        <row r="95">
          <cell r="SP95">
            <v>0.27408491002091329</v>
          </cell>
          <cell r="SQ95">
            <v>0.46290551963456228</v>
          </cell>
          <cell r="SR95">
            <v>0</v>
          </cell>
          <cell r="SS95">
            <v>0.23355983603718689</v>
          </cell>
          <cell r="ST95">
            <v>0</v>
          </cell>
          <cell r="SU95">
            <v>0</v>
          </cell>
          <cell r="SV95">
            <v>0.27408491002091329</v>
          </cell>
          <cell r="SW95">
            <v>0.27408491002091329</v>
          </cell>
          <cell r="SX95">
            <v>0</v>
          </cell>
        </row>
        <row r="96">
          <cell r="SP96">
            <v>0.28646876557169432</v>
          </cell>
          <cell r="SQ96">
            <v>0.49075381819716957</v>
          </cell>
          <cell r="SR96">
            <v>0</v>
          </cell>
          <cell r="SS96">
            <v>0.24388693627592506</v>
          </cell>
          <cell r="ST96">
            <v>0</v>
          </cell>
          <cell r="SU96">
            <v>0</v>
          </cell>
          <cell r="SV96">
            <v>0.28646876557169432</v>
          </cell>
          <cell r="SW96">
            <v>0.28646876557169432</v>
          </cell>
          <cell r="SX96">
            <v>0</v>
          </cell>
        </row>
        <row r="132">
          <cell r="SP132">
            <v>0</v>
          </cell>
          <cell r="SQ132">
            <v>0</v>
          </cell>
          <cell r="SR132">
            <v>0</v>
          </cell>
          <cell r="SS132">
            <v>0</v>
          </cell>
          <cell r="ST132">
            <v>0</v>
          </cell>
          <cell r="SU132">
            <v>0</v>
          </cell>
          <cell r="SV132">
            <v>0</v>
          </cell>
          <cell r="SW132">
            <v>0</v>
          </cell>
          <cell r="SX132">
            <v>0</v>
          </cell>
        </row>
        <row r="133">
          <cell r="SP133">
            <v>0</v>
          </cell>
          <cell r="SQ133">
            <v>0</v>
          </cell>
          <cell r="SR133">
            <v>5.9999999999999993E-3</v>
          </cell>
          <cell r="SS133">
            <v>0</v>
          </cell>
          <cell r="ST133">
            <v>0</v>
          </cell>
          <cell r="SU133">
            <v>0</v>
          </cell>
          <cell r="SV133">
            <v>0</v>
          </cell>
          <cell r="SW133">
            <v>0</v>
          </cell>
          <cell r="SX133">
            <v>0</v>
          </cell>
        </row>
        <row r="134">
          <cell r="SP134">
            <v>0</v>
          </cell>
          <cell r="SQ134">
            <v>0</v>
          </cell>
          <cell r="SR134">
            <v>1.8010751183087113E-2</v>
          </cell>
          <cell r="SS134">
            <v>0</v>
          </cell>
          <cell r="ST134">
            <v>0</v>
          </cell>
          <cell r="SU134">
            <v>0</v>
          </cell>
          <cell r="SV134">
            <v>0</v>
          </cell>
          <cell r="SW134">
            <v>0</v>
          </cell>
          <cell r="SX134">
            <v>0</v>
          </cell>
        </row>
        <row r="135">
          <cell r="SP135">
            <v>1.2E-2</v>
          </cell>
          <cell r="SQ135">
            <v>4.000000000000001E-3</v>
          </cell>
          <cell r="SR135">
            <v>3.8040726202557253E-2</v>
          </cell>
          <cell r="SS135">
            <v>1.2E-2</v>
          </cell>
          <cell r="ST135">
            <v>0</v>
          </cell>
          <cell r="SU135">
            <v>0</v>
          </cell>
          <cell r="SV135">
            <v>2.0000000000000005E-3</v>
          </cell>
          <cell r="SW135">
            <v>2.0000000000000005E-3</v>
          </cell>
          <cell r="SX135">
            <v>4.000000000000001E-3</v>
          </cell>
        </row>
        <row r="136">
          <cell r="SP136">
            <v>2.402018404413615E-2</v>
          </cell>
          <cell r="SQ136">
            <v>8.0067280147120539E-3</v>
          </cell>
          <cell r="SR136">
            <v>6.8104710843944247E-2</v>
          </cell>
          <cell r="SS136">
            <v>2.402018404413615E-2</v>
          </cell>
          <cell r="ST136">
            <v>0</v>
          </cell>
          <cell r="SU136">
            <v>0</v>
          </cell>
          <cell r="SV136">
            <v>6.0033640073560261E-3</v>
          </cell>
          <cell r="SW136">
            <v>6.0033640073560261E-3</v>
          </cell>
          <cell r="SX136">
            <v>1.0006728014712052E-2</v>
          </cell>
        </row>
        <row r="137">
          <cell r="SP137">
            <v>3.6060593925986893E-2</v>
          </cell>
          <cell r="SQ137">
            <v>1.202019797532897E-2</v>
          </cell>
          <cell r="SR137">
            <v>0.10421928545809482</v>
          </cell>
          <cell r="SS137">
            <v>3.6060593925986893E-2</v>
          </cell>
          <cell r="ST137">
            <v>0</v>
          </cell>
          <cell r="SU137">
            <v>0</v>
          </cell>
          <cell r="SV137">
            <v>1.2013463648133072E-2</v>
          </cell>
          <cell r="SW137">
            <v>1.2013463648133072E-2</v>
          </cell>
          <cell r="SX137">
            <v>1.8023562635797557E-2</v>
          </cell>
        </row>
        <row r="138">
          <cell r="SP138">
            <v>4.8121786382999215E-2</v>
          </cell>
          <cell r="SQ138">
            <v>1.6040595460999743E-2</v>
          </cell>
          <cell r="SR138">
            <v>0.14439613873339968</v>
          </cell>
          <cell r="SS138">
            <v>4.8121786382999215E-2</v>
          </cell>
          <cell r="ST138">
            <v>0</v>
          </cell>
          <cell r="SU138">
            <v>0</v>
          </cell>
          <cell r="SV138">
            <v>2.0033849706093357E-2</v>
          </cell>
          <cell r="SW138">
            <v>2.0033849706093357E-2</v>
          </cell>
          <cell r="SX138">
            <v>2.8054147436593225E-2</v>
          </cell>
        </row>
        <row r="139">
          <cell r="SP139">
            <v>6.0204222333251713E-2</v>
          </cell>
          <cell r="SQ139">
            <v>2.0068074111083908E-2</v>
          </cell>
          <cell r="SR139">
            <v>0.18464349931171531</v>
          </cell>
          <cell r="SS139">
            <v>6.0204222333251713E-2</v>
          </cell>
          <cell r="ST139">
            <v>0</v>
          </cell>
          <cell r="SU139">
            <v>0</v>
          </cell>
          <cell r="SV139">
            <v>3.0068169077045074E-2</v>
          </cell>
          <cell r="SW139">
            <v>3.0068169077045074E-2</v>
          </cell>
          <cell r="SX139">
            <v>4.0102206132587026E-2</v>
          </cell>
        </row>
        <row r="140">
          <cell r="SP140">
            <v>7.2307723414773567E-2</v>
          </cell>
          <cell r="SQ140">
            <v>2.4102574471591195E-2</v>
          </cell>
          <cell r="SR140">
            <v>0.2249609322281137</v>
          </cell>
          <cell r="SS140">
            <v>7.2307723414773567E-2</v>
          </cell>
          <cell r="ST140">
            <v>0</v>
          </cell>
          <cell r="SU140">
            <v>0</v>
          </cell>
          <cell r="SV140">
            <v>4.2119861265703031E-2</v>
          </cell>
          <cell r="SW140">
            <v>4.2119861265703031E-2</v>
          </cell>
          <cell r="SX140">
            <v>5.2171148501498621E-2</v>
          </cell>
        </row>
        <row r="141">
          <cell r="SP141">
            <v>8.4432130676831252E-2</v>
          </cell>
          <cell r="SQ141">
            <v>2.8144043558943753E-2</v>
          </cell>
          <cell r="SR141">
            <v>0.26534798318652797</v>
          </cell>
          <cell r="SS141">
            <v>8.4432130676831252E-2</v>
          </cell>
          <cell r="ST141">
            <v>0</v>
          </cell>
          <cell r="SU141">
            <v>0</v>
          </cell>
          <cell r="SV141">
            <v>5.4192329549461009E-2</v>
          </cell>
          <cell r="SW141">
            <v>5.4192329549461009E-2</v>
          </cell>
          <cell r="SX141">
            <v>6.4260910278483976E-2</v>
          </cell>
        </row>
        <row r="142">
          <cell r="SP142">
            <v>9.6573134242028333E-2</v>
          </cell>
          <cell r="SQ142">
            <v>3.2191044747342773E-2</v>
          </cell>
          <cell r="SR142">
            <v>0.30579112031154448</v>
          </cell>
          <cell r="SS142">
            <v>9.6573134242028333E-2</v>
          </cell>
          <cell r="ST142">
            <v>0</v>
          </cell>
          <cell r="SU142">
            <v>0</v>
          </cell>
          <cell r="SV142">
            <v>6.6282831963785441E-2</v>
          </cell>
          <cell r="SW142">
            <v>6.6282831963785441E-2</v>
          </cell>
          <cell r="SX142">
            <v>7.6368227450032772E-2</v>
          </cell>
        </row>
        <row r="143">
          <cell r="SP143">
            <v>0.10871952635969163</v>
          </cell>
          <cell r="SQ143">
            <v>3.6239842119897205E-2</v>
          </cell>
          <cell r="SR143">
            <v>0.34625465926589644</v>
          </cell>
          <cell r="SS143">
            <v>0.10871952635969163</v>
          </cell>
          <cell r="ST143">
            <v>0</v>
          </cell>
          <cell r="SU143">
            <v>0</v>
          </cell>
          <cell r="SV143">
            <v>7.8383307983457551E-2</v>
          </cell>
          <cell r="SW143">
            <v>7.8383307983457551E-2</v>
          </cell>
          <cell r="SX143">
            <v>8.8483991597342992E-2</v>
          </cell>
        </row>
        <row r="144">
          <cell r="SP144">
            <v>0.12087323716378869</v>
          </cell>
          <cell r="SQ144">
            <v>4.0291079054596217E-2</v>
          </cell>
          <cell r="SR144">
            <v>0.38674420409634414</v>
          </cell>
          <cell r="SS144">
            <v>0.12087323716378869</v>
          </cell>
          <cell r="ST144">
            <v>0</v>
          </cell>
          <cell r="SU144">
            <v>0</v>
          </cell>
          <cell r="SV144">
            <v>9.0494128566487517E-2</v>
          </cell>
          <cell r="SW144">
            <v>9.0494128566487517E-2</v>
          </cell>
          <cell r="SX144">
            <v>0.10060909281837982</v>
          </cell>
        </row>
        <row r="145">
          <cell r="SP145">
            <v>0.133045041184884</v>
          </cell>
          <cell r="SQ145">
            <v>4.4348347061627984E-2</v>
          </cell>
          <cell r="SR145">
            <v>0.42729390567593384</v>
          </cell>
          <cell r="SS145">
            <v>0.133045041184884</v>
          </cell>
          <cell r="ST145">
            <v>0</v>
          </cell>
          <cell r="SU145">
            <v>0</v>
          </cell>
          <cell r="SV145">
            <v>0.10262275302909019</v>
          </cell>
          <cell r="SW145">
            <v>0.10262275302909019</v>
          </cell>
          <cell r="SX145">
            <v>0.11275209425617143</v>
          </cell>
        </row>
        <row r="146">
          <cell r="SP146">
            <v>0.14523225005488286</v>
          </cell>
          <cell r="SQ146">
            <v>4.8410750018294278E-2</v>
          </cell>
          <cell r="SR146">
            <v>0.46789515476065419</v>
          </cell>
          <cell r="SS146">
            <v>0.14523225005488286</v>
          </cell>
          <cell r="ST146">
            <v>0</v>
          </cell>
          <cell r="SU146">
            <v>0</v>
          </cell>
          <cell r="SV146">
            <v>0.11476715442473522</v>
          </cell>
          <cell r="SW146">
            <v>0.11476715442473522</v>
          </cell>
          <cell r="SX146">
            <v>0.12491074873865134</v>
          </cell>
        </row>
        <row r="147">
          <cell r="SP147">
            <v>0.15742747932463941</v>
          </cell>
          <cell r="SQ147">
            <v>5.2475826441546462E-2</v>
          </cell>
          <cell r="SR147">
            <v>0.50852412545657077</v>
          </cell>
          <cell r="SS147">
            <v>0.15742747932463941</v>
          </cell>
          <cell r="ST147">
            <v>0</v>
          </cell>
          <cell r="SU147">
            <v>0</v>
          </cell>
          <cell r="SV147">
            <v>0.12692143081818028</v>
          </cell>
          <cell r="SW147">
            <v>0.12692143081818028</v>
          </cell>
          <cell r="SX147">
            <v>0.1370786607158587</v>
          </cell>
        </row>
        <row r="148">
          <cell r="SP148">
            <v>0.16963238785728441</v>
          </cell>
          <cell r="SQ148">
            <v>5.6544129285761462E-2</v>
          </cell>
          <cell r="SR148">
            <v>0.54918602344800715</v>
          </cell>
          <cell r="SS148">
            <v>0.16963238785728441</v>
          </cell>
          <cell r="ST148">
            <v>0</v>
          </cell>
          <cell r="SU148">
            <v>0</v>
          </cell>
          <cell r="SV148">
            <v>0.13908663249873646</v>
          </cell>
          <cell r="SW148">
            <v>0.13908663249873646</v>
          </cell>
          <cell r="SX148">
            <v>0.14925708310656663</v>
          </cell>
        </row>
        <row r="149">
          <cell r="SP149">
            <v>0.18185407633596304</v>
          </cell>
          <cell r="SQ149">
            <v>6.0618025445321008E-2</v>
          </cell>
          <cell r="SR149">
            <v>0.58990374142384672</v>
          </cell>
          <cell r="SS149">
            <v>0.18185407633596304</v>
          </cell>
          <cell r="ST149">
            <v>0</v>
          </cell>
          <cell r="SU149">
            <v>0</v>
          </cell>
          <cell r="SV149">
            <v>0.15126840146604664</v>
          </cell>
          <cell r="SW149">
            <v>0.15126840146604664</v>
          </cell>
          <cell r="SX149">
            <v>0.16145214359061608</v>
          </cell>
        </row>
        <row r="150">
          <cell r="SP150">
            <v>0.19409268641722938</v>
          </cell>
          <cell r="SQ150">
            <v>6.4697562139076459E-2</v>
          </cell>
          <cell r="SR150">
            <v>0.6306777520070378</v>
          </cell>
          <cell r="SS150">
            <v>0.19409268641722938</v>
          </cell>
          <cell r="ST150">
            <v>0</v>
          </cell>
          <cell r="SU150">
            <v>0</v>
          </cell>
          <cell r="SV150">
            <v>0.16346688019302422</v>
          </cell>
          <cell r="SW150">
            <v>0.16346688019302422</v>
          </cell>
          <cell r="SX150">
            <v>0.17366398436910715</v>
          </cell>
        </row>
        <row r="151">
          <cell r="SP151">
            <v>0.20634928258631327</v>
          </cell>
          <cell r="SQ151">
            <v>6.8783094195437752E-2</v>
          </cell>
          <cell r="SR151">
            <v>0.67151152631393551</v>
          </cell>
          <cell r="SS151">
            <v>0.20634928258631327</v>
          </cell>
          <cell r="ST151">
            <v>0</v>
          </cell>
          <cell r="SU151">
            <v>0</v>
          </cell>
          <cell r="SV151">
            <v>0.17568298815671873</v>
          </cell>
          <cell r="SW151">
            <v>0.17568298815671873</v>
          </cell>
          <cell r="SX151">
            <v>0.18589357320070879</v>
          </cell>
        </row>
        <row r="152">
          <cell r="SP152">
            <v>0.21862610380364927</v>
          </cell>
          <cell r="SQ152">
            <v>7.2875367934549753E-2</v>
          </cell>
          <cell r="SR152">
            <v>0.71241237091993337</v>
          </cell>
          <cell r="SS152">
            <v>0.21862610380364927</v>
          </cell>
          <cell r="ST152">
            <v>0</v>
          </cell>
          <cell r="SU152">
            <v>0</v>
          </cell>
          <cell r="SV152">
            <v>0.18791866999693266</v>
          </cell>
          <cell r="SW152">
            <v>0.18791866999693266</v>
          </cell>
          <cell r="SX152">
            <v>0.19814295272160359</v>
          </cell>
        </row>
        <row r="153">
          <cell r="SP153">
            <v>0.23092279101906077</v>
          </cell>
          <cell r="SQ153">
            <v>7.6974263673020252E-2</v>
          </cell>
          <cell r="SR153">
            <v>0.75337915228261443</v>
          </cell>
          <cell r="SS153">
            <v>0.23092279101906077</v>
          </cell>
          <cell r="ST153">
            <v>0</v>
          </cell>
          <cell r="SU153">
            <v>0</v>
          </cell>
          <cell r="SV153">
            <v>0.20017368559642071</v>
          </cell>
          <cell r="SW153">
            <v>0.20017368559642071</v>
          </cell>
          <cell r="SX153">
            <v>0.21041184321488696</v>
          </cell>
        </row>
        <row r="154">
          <cell r="SP154">
            <v>0.24323753130904807</v>
          </cell>
          <cell r="SQ154">
            <v>8.1079177103016029E-2</v>
          </cell>
          <cell r="SR154">
            <v>0.79440598368289939</v>
          </cell>
          <cell r="SS154">
            <v>0.24323753130904807</v>
          </cell>
          <cell r="ST154">
            <v>0</v>
          </cell>
          <cell r="SU154">
            <v>0</v>
          </cell>
          <cell r="SV154">
            <v>0.21244651585095908</v>
          </cell>
          <cell r="SW154">
            <v>0.21244651585095908</v>
          </cell>
          <cell r="SX154">
            <v>0.22269862774688556</v>
          </cell>
        </row>
        <row r="155">
          <cell r="SP155">
            <v>0.25557058641598968</v>
          </cell>
          <cell r="SQ155">
            <v>8.5190195471996549E-2</v>
          </cell>
          <cell r="SR155">
            <v>0.83549373099075364</v>
          </cell>
          <cell r="SS155">
            <v>0.25557058641598968</v>
          </cell>
          <cell r="ST155">
            <v>0</v>
          </cell>
          <cell r="SU155">
            <v>0</v>
          </cell>
          <cell r="SV155">
            <v>0.22473741009197246</v>
          </cell>
          <cell r="SW155">
            <v>0.22473741009197246</v>
          </cell>
          <cell r="SX155">
            <v>0.23500355978134921</v>
          </cell>
        </row>
        <row r="156">
          <cell r="SP156">
            <v>0.26792207168813786</v>
          </cell>
          <cell r="SQ156">
            <v>8.9307357229379283E-2</v>
          </cell>
          <cell r="SR156">
            <v>0.87664278239582194</v>
          </cell>
          <cell r="SS156">
            <v>0.26792207168813786</v>
          </cell>
          <cell r="ST156">
            <v>0</v>
          </cell>
          <cell r="SU156">
            <v>0</v>
          </cell>
          <cell r="SV156">
            <v>0.23704649061197991</v>
          </cell>
          <cell r="SW156">
            <v>0.23704649061197991</v>
          </cell>
          <cell r="SX156">
            <v>0.24732675929864853</v>
          </cell>
        </row>
        <row r="157">
          <cell r="SP157">
            <v>0.28029220640840374</v>
          </cell>
          <cell r="SQ157">
            <v>9.343073546946791E-2</v>
          </cell>
          <cell r="SR157">
            <v>0.91785386563726856</v>
          </cell>
          <cell r="SS157">
            <v>0.28029220640840374</v>
          </cell>
          <cell r="ST157">
            <v>0</v>
          </cell>
          <cell r="SU157">
            <v>0</v>
          </cell>
          <cell r="SV157">
            <v>0.24937397067340164</v>
          </cell>
          <cell r="SW157">
            <v>0.24937397067340164</v>
          </cell>
          <cell r="SX157">
            <v>0.25966844156577368</v>
          </cell>
        </row>
        <row r="158">
          <cell r="SP158">
            <v>0.29268115745168621</v>
          </cell>
          <cell r="SQ158">
            <v>9.7560385817228742E-2</v>
          </cell>
          <cell r="SR158">
            <v>0.95912753722163036</v>
          </cell>
          <cell r="SS158">
            <v>0.29268115745168621</v>
          </cell>
          <cell r="ST158">
            <v>0</v>
          </cell>
          <cell r="SU158">
            <v>0</v>
          </cell>
          <cell r="SV158">
            <v>0.26172001763383546</v>
          </cell>
          <cell r="SW158">
            <v>0.26172001763383546</v>
          </cell>
          <cell r="SX158">
            <v>0.27202877377960405</v>
          </cell>
        </row>
        <row r="159">
          <cell r="SP159">
            <v>0.3</v>
          </cell>
          <cell r="SQ159">
            <v>0.1</v>
          </cell>
          <cell r="SR159">
            <v>1</v>
          </cell>
          <cell r="SS159">
            <v>0.3</v>
          </cell>
          <cell r="ST159">
            <v>0</v>
          </cell>
          <cell r="SU159">
            <v>0</v>
          </cell>
          <cell r="SV159">
            <v>0.27408491002091329</v>
          </cell>
          <cell r="SW159">
            <v>0.27408491002091329</v>
          </cell>
          <cell r="SX159">
            <v>0.28440803872660997</v>
          </cell>
        </row>
        <row r="160">
          <cell r="SP160">
            <v>0.3</v>
          </cell>
          <cell r="SQ160">
            <v>0.1</v>
          </cell>
          <cell r="SR160">
            <v>1</v>
          </cell>
          <cell r="SS160">
            <v>0.3</v>
          </cell>
          <cell r="ST160">
            <v>0</v>
          </cell>
          <cell r="SU160">
            <v>0</v>
          </cell>
          <cell r="SV160">
            <v>0.28646876557169432</v>
          </cell>
          <cell r="SW160">
            <v>0.28646876557169432</v>
          </cell>
          <cell r="SX160">
            <v>0.29680635180536946</v>
          </cell>
        </row>
      </sheetData>
      <sheetData sheetId="2">
        <row r="3">
          <cell r="SQ3">
            <v>12675.616385905305</v>
          </cell>
          <cell r="SR3">
            <v>12675.616385905305</v>
          </cell>
          <cell r="SS3">
            <v>12675.616385905305</v>
          </cell>
          <cell r="ST3">
            <v>12675.616385905305</v>
          </cell>
          <cell r="SU3">
            <v>12675.616385905305</v>
          </cell>
          <cell r="SV3">
            <v>12675.616385905305</v>
          </cell>
          <cell r="SW3">
            <v>12675.616385905305</v>
          </cell>
          <cell r="SX3">
            <v>12675.616385905305</v>
          </cell>
          <cell r="SY3">
            <v>12675.616385905305</v>
          </cell>
          <cell r="SZ3">
            <v>12675.616385905305</v>
          </cell>
        </row>
        <row r="4">
          <cell r="SQ4">
            <v>10021.99540737037</v>
          </cell>
          <cell r="SR4">
            <v>10021.99540737037</v>
          </cell>
          <cell r="SS4">
            <v>10021.99540737037</v>
          </cell>
          <cell r="ST4">
            <v>10021.99540737037</v>
          </cell>
          <cell r="SU4">
            <v>10021.99540737037</v>
          </cell>
          <cell r="SV4">
            <v>10021.99540737037</v>
          </cell>
          <cell r="SW4">
            <v>10021.99540737037</v>
          </cell>
          <cell r="SX4">
            <v>10021.99540737037</v>
          </cell>
          <cell r="SY4">
            <v>10021.99540737037</v>
          </cell>
          <cell r="SZ4">
            <v>10021.99540737037</v>
          </cell>
        </row>
        <row r="5">
          <cell r="SQ5">
            <v>11080.474154685457</v>
          </cell>
          <cell r="SR5">
            <v>11080.474154685457</v>
          </cell>
          <cell r="SS5">
            <v>11080.474154685457</v>
          </cell>
          <cell r="ST5">
            <v>11080.474154685457</v>
          </cell>
          <cell r="SU5">
            <v>11080.474154685457</v>
          </cell>
          <cell r="SV5">
            <v>11080.474154685457</v>
          </cell>
          <cell r="SW5">
            <v>11080.474154685457</v>
          </cell>
          <cell r="SX5">
            <v>11080.474154685457</v>
          </cell>
          <cell r="SY5">
            <v>11080.474154685457</v>
          </cell>
          <cell r="SZ5">
            <v>11080.474154685457</v>
          </cell>
        </row>
        <row r="6">
          <cell r="SQ6">
            <v>10788.201093733558</v>
          </cell>
          <cell r="SR6">
            <v>10788.201093733558</v>
          </cell>
          <cell r="SS6">
            <v>10788.201093733558</v>
          </cell>
          <cell r="ST6">
            <v>10788.201093733558</v>
          </cell>
          <cell r="SU6">
            <v>0</v>
          </cell>
          <cell r="SV6">
            <v>0</v>
          </cell>
          <cell r="SW6">
            <v>0</v>
          </cell>
          <cell r="SX6">
            <v>10788.201093733558</v>
          </cell>
          <cell r="SY6">
            <v>10788.201093733558</v>
          </cell>
          <cell r="SZ6">
            <v>10788.201093733558</v>
          </cell>
        </row>
        <row r="7">
          <cell r="SQ7">
            <v>11197.76678480205</v>
          </cell>
          <cell r="SR7">
            <v>11197.76678480205</v>
          </cell>
          <cell r="SS7">
            <v>11197.76678480205</v>
          </cell>
          <cell r="ST7">
            <v>11197.76678480205</v>
          </cell>
          <cell r="SU7">
            <v>0</v>
          </cell>
          <cell r="SV7">
            <v>0</v>
          </cell>
          <cell r="SW7">
            <v>0</v>
          </cell>
          <cell r="SX7">
            <v>11197.76678480205</v>
          </cell>
          <cell r="SY7">
            <v>11197.76678480205</v>
          </cell>
          <cell r="SZ7">
            <v>11197.76678480205</v>
          </cell>
        </row>
        <row r="8">
          <cell r="SQ8">
            <v>11031.736226813737</v>
          </cell>
          <cell r="SR8">
            <v>11031.736226813737</v>
          </cell>
          <cell r="SS8">
            <v>11031.736226813737</v>
          </cell>
          <cell r="ST8">
            <v>11031.736226813737</v>
          </cell>
          <cell r="SU8">
            <v>0</v>
          </cell>
          <cell r="SV8">
            <v>0</v>
          </cell>
          <cell r="SW8">
            <v>0</v>
          </cell>
          <cell r="SX8">
            <v>11031.736226813737</v>
          </cell>
          <cell r="SY8">
            <v>11031.736226813737</v>
          </cell>
          <cell r="SZ8">
            <v>11031.736226813737</v>
          </cell>
        </row>
        <row r="9">
          <cell r="SQ9">
            <v>10940.355242295933</v>
          </cell>
          <cell r="SR9">
            <v>10940.355242295933</v>
          </cell>
          <cell r="SS9">
            <v>10940.355242295933</v>
          </cell>
          <cell r="ST9">
            <v>10940.355242295933</v>
          </cell>
          <cell r="SU9">
            <v>0</v>
          </cell>
          <cell r="SV9">
            <v>0</v>
          </cell>
          <cell r="SW9">
            <v>0</v>
          </cell>
          <cell r="SX9">
            <v>10940.355242295933</v>
          </cell>
          <cell r="SY9">
            <v>10940.355242295933</v>
          </cell>
          <cell r="SZ9">
            <v>10940.355242295933</v>
          </cell>
        </row>
        <row r="10">
          <cell r="SQ10">
            <v>10857.059373694472</v>
          </cell>
          <cell r="SR10">
            <v>10857.059373694472</v>
          </cell>
          <cell r="SS10">
            <v>10857.059373694472</v>
          </cell>
          <cell r="ST10">
            <v>10857.059373694472</v>
          </cell>
          <cell r="SU10">
            <v>0</v>
          </cell>
          <cell r="SV10">
            <v>0</v>
          </cell>
          <cell r="SW10">
            <v>0</v>
          </cell>
          <cell r="SX10">
            <v>10857.059373694472</v>
          </cell>
          <cell r="SY10">
            <v>10857.059373694472</v>
          </cell>
          <cell r="SZ10">
            <v>10857.059373694472</v>
          </cell>
        </row>
        <row r="11">
          <cell r="SQ11">
            <v>10720.517222745082</v>
          </cell>
          <cell r="SR11">
            <v>10720.517222745082</v>
          </cell>
          <cell r="SS11">
            <v>10720.517222745082</v>
          </cell>
          <cell r="ST11">
            <v>10720.517222745082</v>
          </cell>
          <cell r="SU11">
            <v>0</v>
          </cell>
          <cell r="SV11">
            <v>0</v>
          </cell>
          <cell r="SW11">
            <v>0</v>
          </cell>
          <cell r="SX11">
            <v>10720.517222745082</v>
          </cell>
          <cell r="SY11">
            <v>10720.517222745082</v>
          </cell>
          <cell r="SZ11">
            <v>10720.517222745082</v>
          </cell>
        </row>
        <row r="12">
          <cell r="SQ12">
            <v>10559.294898523498</v>
          </cell>
          <cell r="SR12">
            <v>10559.294898523498</v>
          </cell>
          <cell r="SS12">
            <v>10559.294898523498</v>
          </cell>
          <cell r="ST12">
            <v>10559.294898523498</v>
          </cell>
          <cell r="SU12">
            <v>0</v>
          </cell>
          <cell r="SV12">
            <v>0</v>
          </cell>
          <cell r="SW12">
            <v>0</v>
          </cell>
          <cell r="SX12">
            <v>10559.294898523498</v>
          </cell>
          <cell r="SY12">
            <v>10559.294898523498</v>
          </cell>
          <cell r="SZ12">
            <v>10559.294898523498</v>
          </cell>
        </row>
        <row r="13">
          <cell r="SQ13">
            <v>10128.180508900288</v>
          </cell>
          <cell r="SR13">
            <v>10128.180508900288</v>
          </cell>
          <cell r="SS13">
            <v>10128.180508900288</v>
          </cell>
          <cell r="ST13">
            <v>10128.180508900288</v>
          </cell>
          <cell r="SU13">
            <v>0</v>
          </cell>
          <cell r="SV13">
            <v>0</v>
          </cell>
          <cell r="SW13">
            <v>0</v>
          </cell>
          <cell r="SX13">
            <v>10128.180508900288</v>
          </cell>
          <cell r="SY13">
            <v>10128.180508900288</v>
          </cell>
          <cell r="SZ13">
            <v>10128.180508900288</v>
          </cell>
        </row>
        <row r="14">
          <cell r="SQ14">
            <v>9160.2656684622634</v>
          </cell>
          <cell r="SR14">
            <v>9160.2656684622634</v>
          </cell>
          <cell r="SS14">
            <v>9160.2656684622634</v>
          </cell>
          <cell r="ST14">
            <v>9160.2656684622634</v>
          </cell>
          <cell r="SU14">
            <v>0</v>
          </cell>
          <cell r="SV14">
            <v>0</v>
          </cell>
          <cell r="SW14">
            <v>0</v>
          </cell>
          <cell r="SX14">
            <v>9160.2656684622634</v>
          </cell>
          <cell r="SY14">
            <v>9160.2656684622634</v>
          </cell>
          <cell r="SZ14">
            <v>9160.2656684622634</v>
          </cell>
        </row>
        <row r="15">
          <cell r="SQ15">
            <v>8465.9910665689385</v>
          </cell>
          <cell r="SR15">
            <v>8465.9910665689385</v>
          </cell>
          <cell r="SS15">
            <v>8465.9910665689385</v>
          </cell>
          <cell r="ST15">
            <v>8465.9910665689385</v>
          </cell>
          <cell r="SU15">
            <v>0</v>
          </cell>
          <cell r="SV15">
            <v>0</v>
          </cell>
          <cell r="SW15">
            <v>0</v>
          </cell>
          <cell r="SX15">
            <v>8465.9910665689385</v>
          </cell>
          <cell r="SY15">
            <v>8465.9910665689385</v>
          </cell>
          <cell r="SZ15">
            <v>8465.9910665689385</v>
          </cell>
        </row>
        <row r="16">
          <cell r="SQ16">
            <v>8341.7476772067312</v>
          </cell>
          <cell r="SR16">
            <v>8341.7476772067312</v>
          </cell>
          <cell r="SS16">
            <v>8341.7476772067312</v>
          </cell>
          <cell r="ST16">
            <v>8341.7476772067312</v>
          </cell>
          <cell r="SU16">
            <v>0</v>
          </cell>
          <cell r="SV16">
            <v>0</v>
          </cell>
          <cell r="SW16">
            <v>0</v>
          </cell>
          <cell r="SX16">
            <v>8341.7476772067312</v>
          </cell>
          <cell r="SY16">
            <v>8341.7476772067312</v>
          </cell>
          <cell r="SZ16">
            <v>8341.7476772067312</v>
          </cell>
        </row>
        <row r="17">
          <cell r="SQ17">
            <v>8104.6364190911991</v>
          </cell>
          <cell r="SR17">
            <v>8104.6364190911991</v>
          </cell>
          <cell r="SS17">
            <v>8104.6364190911991</v>
          </cell>
          <cell r="ST17">
            <v>8104.6364190911991</v>
          </cell>
          <cell r="SU17">
            <v>0</v>
          </cell>
          <cell r="SV17">
            <v>0</v>
          </cell>
          <cell r="SW17">
            <v>0</v>
          </cell>
          <cell r="SX17">
            <v>8104.6364190911991</v>
          </cell>
          <cell r="SY17">
            <v>8104.6364190911991</v>
          </cell>
          <cell r="SZ17">
            <v>8104.6364190911991</v>
          </cell>
        </row>
        <row r="18">
          <cell r="SQ18">
            <v>7616.8761534380901</v>
          </cell>
          <cell r="SR18">
            <v>7616.8761534380901</v>
          </cell>
          <cell r="SS18">
            <v>7616.8761534380901</v>
          </cell>
          <cell r="ST18">
            <v>7616.8761534380901</v>
          </cell>
          <cell r="SU18">
            <v>0</v>
          </cell>
          <cell r="SV18">
            <v>0</v>
          </cell>
          <cell r="SW18">
            <v>0</v>
          </cell>
          <cell r="SX18">
            <v>7616.8761534380901</v>
          </cell>
          <cell r="SY18">
            <v>7616.8761534380901</v>
          </cell>
          <cell r="SZ18">
            <v>7616.8761534380901</v>
          </cell>
        </row>
        <row r="19">
          <cell r="SQ19">
            <v>7234.5194527208805</v>
          </cell>
          <cell r="SR19">
            <v>7234.5194527208805</v>
          </cell>
          <cell r="SS19">
            <v>7234.5194527208805</v>
          </cell>
          <cell r="ST19">
            <v>7234.5194527208805</v>
          </cell>
          <cell r="SU19">
            <v>0</v>
          </cell>
          <cell r="SV19">
            <v>0</v>
          </cell>
          <cell r="SW19">
            <v>0</v>
          </cell>
          <cell r="SX19">
            <v>7234.5194527208805</v>
          </cell>
          <cell r="SY19">
            <v>7234.5194527208805</v>
          </cell>
          <cell r="SZ19">
            <v>7234.5194527208805</v>
          </cell>
        </row>
        <row r="20">
          <cell r="SQ20">
            <v>7100.0620260579162</v>
          </cell>
          <cell r="SR20">
            <v>7100.0620260579162</v>
          </cell>
          <cell r="SS20">
            <v>7100.0620260579162</v>
          </cell>
          <cell r="ST20">
            <v>7100.0620260579162</v>
          </cell>
          <cell r="SU20">
            <v>0</v>
          </cell>
          <cell r="SV20">
            <v>0</v>
          </cell>
          <cell r="SW20">
            <v>0</v>
          </cell>
          <cell r="SX20">
            <v>7100.0620260579162</v>
          </cell>
          <cell r="SY20">
            <v>7100.0620260579162</v>
          </cell>
          <cell r="SZ20">
            <v>7100.0620260579162</v>
          </cell>
        </row>
        <row r="21">
          <cell r="SQ21">
            <v>6965.2472218357434</v>
          </cell>
          <cell r="SR21">
            <v>6965.2472218357434</v>
          </cell>
          <cell r="SS21">
            <v>6965.2472218357434</v>
          </cell>
          <cell r="ST21">
            <v>6965.2472218357434</v>
          </cell>
          <cell r="SU21">
            <v>0</v>
          </cell>
          <cell r="SV21">
            <v>0</v>
          </cell>
          <cell r="SW21">
            <v>0</v>
          </cell>
          <cell r="SX21">
            <v>6965.2472218357434</v>
          </cell>
          <cell r="SY21">
            <v>6965.2472218357434</v>
          </cell>
          <cell r="SZ21">
            <v>6965.2472218357434</v>
          </cell>
        </row>
        <row r="22">
          <cell r="SQ22">
            <v>6854.5820445306308</v>
          </cell>
          <cell r="SR22">
            <v>6854.5820445306308</v>
          </cell>
          <cell r="SS22">
            <v>6854.5820445306308</v>
          </cell>
          <cell r="ST22">
            <v>6854.5820445306308</v>
          </cell>
          <cell r="SU22">
            <v>0</v>
          </cell>
          <cell r="SV22">
            <v>0</v>
          </cell>
          <cell r="SW22">
            <v>0</v>
          </cell>
          <cell r="SX22">
            <v>6854.5820445306308</v>
          </cell>
          <cell r="SY22">
            <v>6854.5820445306308</v>
          </cell>
          <cell r="SZ22">
            <v>6854.5820445306308</v>
          </cell>
        </row>
        <row r="23">
          <cell r="SQ23">
            <v>6792.7571838697768</v>
          </cell>
          <cell r="SR23">
            <v>6792.7571838697768</v>
          </cell>
          <cell r="SS23">
            <v>6792.7571838697768</v>
          </cell>
          <cell r="ST23">
            <v>6792.7571838697768</v>
          </cell>
          <cell r="SU23">
            <v>0</v>
          </cell>
          <cell r="SV23">
            <v>0</v>
          </cell>
          <cell r="SW23">
            <v>0</v>
          </cell>
          <cell r="SX23">
            <v>6792.7571838697768</v>
          </cell>
          <cell r="SY23">
            <v>6792.7571838697768</v>
          </cell>
          <cell r="SZ23">
            <v>6792.7571838697768</v>
          </cell>
        </row>
        <row r="24">
          <cell r="SQ24">
            <v>6710.2820238261484</v>
          </cell>
          <cell r="SR24">
            <v>6710.2820238261484</v>
          </cell>
          <cell r="SS24">
            <v>6710.2820238261484</v>
          </cell>
          <cell r="ST24">
            <v>6710.2820238261484</v>
          </cell>
          <cell r="SU24">
            <v>0</v>
          </cell>
          <cell r="SV24">
            <v>0</v>
          </cell>
          <cell r="SW24">
            <v>0</v>
          </cell>
          <cell r="SX24">
            <v>6710.2820238261484</v>
          </cell>
          <cell r="SY24">
            <v>6710.2820238261484</v>
          </cell>
          <cell r="SZ24">
            <v>6710.2820238261484</v>
          </cell>
        </row>
        <row r="25">
          <cell r="SQ25">
            <v>6578.2839158923016</v>
          </cell>
          <cell r="SR25">
            <v>6578.2839158923016</v>
          </cell>
          <cell r="SS25">
            <v>6578.2839158923016</v>
          </cell>
          <cell r="ST25">
            <v>6578.2839158923016</v>
          </cell>
          <cell r="SU25">
            <v>0</v>
          </cell>
          <cell r="SV25">
            <v>0</v>
          </cell>
          <cell r="SW25">
            <v>0</v>
          </cell>
          <cell r="SX25">
            <v>6578.2839158923016</v>
          </cell>
          <cell r="SY25">
            <v>6578.2839158923016</v>
          </cell>
          <cell r="SZ25">
            <v>6578.2839158923016</v>
          </cell>
        </row>
        <row r="26">
          <cell r="SQ26">
            <v>6447.9808080168732</v>
          </cell>
          <cell r="SR26">
            <v>6447.9808080168732</v>
          </cell>
          <cell r="SS26">
            <v>6447.9808080168732</v>
          </cell>
          <cell r="ST26">
            <v>6447.9808080168732</v>
          </cell>
          <cell r="SU26">
            <v>0</v>
          </cell>
          <cell r="SV26">
            <v>0</v>
          </cell>
          <cell r="SW26">
            <v>0</v>
          </cell>
          <cell r="SX26">
            <v>6447.9808080168732</v>
          </cell>
          <cell r="SY26">
            <v>6447.9808080168732</v>
          </cell>
          <cell r="SZ26">
            <v>6447.9808080168732</v>
          </cell>
        </row>
        <row r="27">
          <cell r="SQ27">
            <v>6316.3828139773686</v>
          </cell>
          <cell r="SR27">
            <v>6316.3828139773686</v>
          </cell>
          <cell r="SS27">
            <v>6316.3828139773686</v>
          </cell>
          <cell r="ST27">
            <v>6316.3828139773686</v>
          </cell>
          <cell r="SU27">
            <v>0</v>
          </cell>
          <cell r="SV27">
            <v>0</v>
          </cell>
          <cell r="SW27">
            <v>0</v>
          </cell>
          <cell r="SX27">
            <v>6316.3828139773686</v>
          </cell>
          <cell r="SY27">
            <v>6316.3828139773686</v>
          </cell>
          <cell r="SZ27">
            <v>6316.3828139773686</v>
          </cell>
        </row>
        <row r="28">
          <cell r="SQ28">
            <v>6185.4856308338058</v>
          </cell>
          <cell r="SR28">
            <v>6185.4856308338058</v>
          </cell>
          <cell r="SS28">
            <v>6185.4856308338058</v>
          </cell>
          <cell r="ST28">
            <v>6185.4856308338058</v>
          </cell>
          <cell r="SU28">
            <v>0</v>
          </cell>
          <cell r="SV28">
            <v>0</v>
          </cell>
          <cell r="SW28">
            <v>0</v>
          </cell>
          <cell r="SX28">
            <v>6185.4856308338058</v>
          </cell>
          <cell r="SY28">
            <v>6185.4856308338058</v>
          </cell>
          <cell r="SZ28">
            <v>6185.4856308338058</v>
          </cell>
        </row>
        <row r="29">
          <cell r="SQ29">
            <v>6054.3338442215463</v>
          </cell>
          <cell r="SR29">
            <v>6054.3338442215463</v>
          </cell>
          <cell r="SS29">
            <v>6054.3338442215463</v>
          </cell>
          <cell r="ST29">
            <v>6054.3338442215463</v>
          </cell>
          <cell r="SU29">
            <v>0</v>
          </cell>
          <cell r="SV29">
            <v>0</v>
          </cell>
          <cell r="SW29">
            <v>0</v>
          </cell>
          <cell r="SX29">
            <v>6054.3338442215463</v>
          </cell>
          <cell r="SY29">
            <v>6054.3338442215463</v>
          </cell>
          <cell r="SZ29">
            <v>6054.3338442215463</v>
          </cell>
        </row>
        <row r="30">
          <cell r="SQ30">
            <v>5924.7622870709165</v>
          </cell>
          <cell r="SR30">
            <v>5924.7622870709165</v>
          </cell>
          <cell r="SS30">
            <v>5924.7622870709165</v>
          </cell>
          <cell r="ST30">
            <v>5924.7622870709165</v>
          </cell>
          <cell r="SU30">
            <v>0</v>
          </cell>
          <cell r="SV30">
            <v>0</v>
          </cell>
          <cell r="SW30">
            <v>0</v>
          </cell>
          <cell r="SX30">
            <v>5924.7622870709165</v>
          </cell>
          <cell r="SY30">
            <v>5924.7622870709165</v>
          </cell>
          <cell r="SZ30">
            <v>5924.7622870709165</v>
          </cell>
        </row>
        <row r="31">
          <cell r="SQ31">
            <v>5794.0224447629007</v>
          </cell>
          <cell r="SR31">
            <v>5794.0224447629007</v>
          </cell>
          <cell r="SS31">
            <v>5794.0224447629007</v>
          </cell>
          <cell r="ST31">
            <v>5794.0224447629007</v>
          </cell>
          <cell r="SU31">
            <v>0</v>
          </cell>
          <cell r="SV31">
            <v>0</v>
          </cell>
          <cell r="SW31">
            <v>0</v>
          </cell>
          <cell r="SX31">
            <v>5794.0224447629007</v>
          </cell>
          <cell r="SY31">
            <v>5794.0224447629007</v>
          </cell>
          <cell r="SZ31">
            <v>5794.0224447629007</v>
          </cell>
        </row>
        <row r="130">
          <cell r="SR130">
            <v>0</v>
          </cell>
          <cell r="SS130">
            <v>0</v>
          </cell>
          <cell r="ST130">
            <v>0</v>
          </cell>
          <cell r="SU130">
            <v>0</v>
          </cell>
          <cell r="SV130">
            <v>0</v>
          </cell>
          <cell r="SW130">
            <v>0</v>
          </cell>
          <cell r="SX130">
            <v>0</v>
          </cell>
          <cell r="SY130">
            <v>0</v>
          </cell>
          <cell r="SZ130">
            <v>0</v>
          </cell>
        </row>
        <row r="131">
          <cell r="SR131">
            <v>0</v>
          </cell>
          <cell r="SS131">
            <v>0</v>
          </cell>
          <cell r="ST131">
            <v>0</v>
          </cell>
          <cell r="SU131">
            <v>0</v>
          </cell>
          <cell r="SV131">
            <v>0</v>
          </cell>
          <cell r="SW131">
            <v>0</v>
          </cell>
          <cell r="SX131">
            <v>0</v>
          </cell>
          <cell r="SY131">
            <v>0</v>
          </cell>
          <cell r="SZ131">
            <v>0</v>
          </cell>
        </row>
        <row r="132">
          <cell r="SR132">
            <v>0</v>
          </cell>
          <cell r="SS132">
            <v>0</v>
          </cell>
          <cell r="ST132">
            <v>0</v>
          </cell>
          <cell r="SU132">
            <v>0</v>
          </cell>
          <cell r="SV132">
            <v>0</v>
          </cell>
          <cell r="SW132">
            <v>0</v>
          </cell>
          <cell r="SX132">
            <v>0</v>
          </cell>
          <cell r="SY132">
            <v>0</v>
          </cell>
          <cell r="SZ132">
            <v>0</v>
          </cell>
        </row>
        <row r="133">
          <cell r="SR133">
            <v>1.2103544865248126E-2</v>
          </cell>
          <cell r="SS133">
            <v>4.8414179460992508E-3</v>
          </cell>
          <cell r="ST133">
            <v>0</v>
          </cell>
          <cell r="SU133">
            <v>0</v>
          </cell>
          <cell r="SV133">
            <v>0</v>
          </cell>
          <cell r="SW133">
            <v>0</v>
          </cell>
          <cell r="SX133">
            <v>1.2103544865248126E-2</v>
          </cell>
          <cell r="SY133">
            <v>1.2103544865248126E-2</v>
          </cell>
          <cell r="SZ133">
            <v>0</v>
          </cell>
        </row>
        <row r="134">
          <cell r="SR134">
            <v>2.9753696500065187E-2</v>
          </cell>
          <cell r="SS134">
            <v>1.1901478600026076E-2</v>
          </cell>
          <cell r="ST134">
            <v>0</v>
          </cell>
          <cell r="SU134">
            <v>0</v>
          </cell>
          <cell r="SV134">
            <v>0</v>
          </cell>
          <cell r="SW134">
            <v>0</v>
          </cell>
          <cell r="SX134">
            <v>2.9753696500065187E-2</v>
          </cell>
          <cell r="SY134">
            <v>2.9753696500065187E-2</v>
          </cell>
          <cell r="SZ134">
            <v>0</v>
          </cell>
        </row>
        <row r="135">
          <cell r="SR135">
            <v>4.9613114307713764E-2</v>
          </cell>
          <cell r="SS135">
            <v>2.1496807328691067E-2</v>
          </cell>
          <cell r="ST135">
            <v>0</v>
          </cell>
          <cell r="SU135">
            <v>0</v>
          </cell>
          <cell r="SV135">
            <v>0</v>
          </cell>
          <cell r="SW135">
            <v>0</v>
          </cell>
          <cell r="SX135">
            <v>4.9613114307713764E-2</v>
          </cell>
          <cell r="SY135">
            <v>4.9613114307713764E-2</v>
          </cell>
          <cell r="SZ135">
            <v>0</v>
          </cell>
        </row>
        <row r="136">
          <cell r="SR136">
            <v>7.0778119943118653E-2</v>
          </cell>
          <cell r="SS136">
            <v>3.2545114550673479E-2</v>
          </cell>
          <cell r="ST136">
            <v>0</v>
          </cell>
          <cell r="SU136">
            <v>0</v>
          </cell>
          <cell r="SV136">
            <v>0</v>
          </cell>
          <cell r="SW136">
            <v>0</v>
          </cell>
          <cell r="SX136">
            <v>7.0778119943118653E-2</v>
          </cell>
          <cell r="SY136">
            <v>7.0778119943118653E-2</v>
          </cell>
          <cell r="SZ136">
            <v>0</v>
          </cell>
        </row>
        <row r="137">
          <cell r="SR137">
            <v>9.2741684757215184E-2</v>
          </cell>
          <cell r="SS137">
            <v>4.5713664843799282E-2</v>
          </cell>
          <cell r="ST137">
            <v>0</v>
          </cell>
          <cell r="SU137">
            <v>0</v>
          </cell>
          <cell r="SV137">
            <v>0</v>
          </cell>
          <cell r="SW137">
            <v>0</v>
          </cell>
          <cell r="SX137">
            <v>9.2741684757215184E-2</v>
          </cell>
          <cell r="SY137">
            <v>9.2741684757215184E-2</v>
          </cell>
          <cell r="SZ137">
            <v>0</v>
          </cell>
        </row>
        <row r="138">
          <cell r="SR138">
            <v>0.11511438709670285</v>
          </cell>
          <cell r="SS138">
            <v>6.0209335143883637E-2</v>
          </cell>
          <cell r="ST138">
            <v>0</v>
          </cell>
          <cell r="SU138">
            <v>0</v>
          </cell>
          <cell r="SV138">
            <v>0</v>
          </cell>
          <cell r="SW138">
            <v>0</v>
          </cell>
          <cell r="SX138">
            <v>0.11511438709670285</v>
          </cell>
          <cell r="SY138">
            <v>0.11511438709670285</v>
          </cell>
          <cell r="SZ138">
            <v>0</v>
          </cell>
        </row>
        <row r="139">
          <cell r="SR139">
            <v>0.13288273246635271</v>
          </cell>
          <cell r="SS139">
            <v>7.6526987590339324E-2</v>
          </cell>
          <cell r="ST139">
            <v>0</v>
          </cell>
          <cell r="SU139">
            <v>0</v>
          </cell>
          <cell r="SV139">
            <v>0</v>
          </cell>
          <cell r="SW139">
            <v>0</v>
          </cell>
          <cell r="SX139">
            <v>0.13288273246635271</v>
          </cell>
          <cell r="SY139">
            <v>0.13288273246635271</v>
          </cell>
          <cell r="SZ139">
            <v>0</v>
          </cell>
        </row>
        <row r="140">
          <cell r="SR140">
            <v>0.14698754050015087</v>
          </cell>
          <cell r="SS140">
            <v>9.370024456403335E-2</v>
          </cell>
          <cell r="ST140">
            <v>0</v>
          </cell>
          <cell r="SU140">
            <v>0</v>
          </cell>
          <cell r="SV140">
            <v>0</v>
          </cell>
          <cell r="SW140">
            <v>0</v>
          </cell>
          <cell r="SX140">
            <v>0.14698754050015087</v>
          </cell>
          <cell r="SY140">
            <v>0.14698754050015087</v>
          </cell>
          <cell r="SZ140">
            <v>0</v>
          </cell>
        </row>
        <row r="141">
          <cell r="SR141">
            <v>0.15783934371912986</v>
          </cell>
          <cell r="SS141">
            <v>0.11116808010899691</v>
          </cell>
          <cell r="ST141">
            <v>0</v>
          </cell>
          <cell r="SU141">
            <v>0</v>
          </cell>
          <cell r="SV141">
            <v>0</v>
          </cell>
          <cell r="SW141">
            <v>0</v>
          </cell>
          <cell r="SX141">
            <v>0.15783934371912986</v>
          </cell>
          <cell r="SY141">
            <v>0.15783934371912986</v>
          </cell>
          <cell r="SZ141">
            <v>0</v>
          </cell>
        </row>
        <row r="142">
          <cell r="SR142">
            <v>0.16658418939352357</v>
          </cell>
          <cell r="SS142">
            <v>0.12893523616584152</v>
          </cell>
          <cell r="ST142">
            <v>0</v>
          </cell>
          <cell r="SU142">
            <v>0</v>
          </cell>
          <cell r="SV142">
            <v>0</v>
          </cell>
          <cell r="SW142">
            <v>0</v>
          </cell>
          <cell r="SX142">
            <v>0.16658418939352357</v>
          </cell>
          <cell r="SY142">
            <v>0.16658418939352357</v>
          </cell>
          <cell r="SZ142">
            <v>0</v>
          </cell>
        </row>
        <row r="143">
          <cell r="SR143">
            <v>0.17420854449842627</v>
          </cell>
          <cell r="SS143">
            <v>0.14842617102146771</v>
          </cell>
          <cell r="ST143">
            <v>0</v>
          </cell>
          <cell r="SU143">
            <v>0</v>
          </cell>
          <cell r="SV143">
            <v>0</v>
          </cell>
          <cell r="SW143">
            <v>0</v>
          </cell>
          <cell r="SX143">
            <v>0.17420854449842627</v>
          </cell>
          <cell r="SY143">
            <v>0.17420854449842627</v>
          </cell>
          <cell r="SZ143">
            <v>0</v>
          </cell>
        </row>
        <row r="144">
          <cell r="SR144">
            <v>0.1808254628788398</v>
          </cell>
          <cell r="SS144">
            <v>0.16849782749754083</v>
          </cell>
          <cell r="ST144">
            <v>0</v>
          </cell>
          <cell r="SU144">
            <v>0</v>
          </cell>
          <cell r="SV144">
            <v>0</v>
          </cell>
          <cell r="SW144">
            <v>0</v>
          </cell>
          <cell r="SX144">
            <v>0.1808254628788398</v>
          </cell>
          <cell r="SY144">
            <v>0.1808254628788398</v>
          </cell>
          <cell r="SZ144">
            <v>0</v>
          </cell>
        </row>
        <row r="145">
          <cell r="SR145">
            <v>0.18643950010981813</v>
          </cell>
          <cell r="SS145">
            <v>0.18788274455166451</v>
          </cell>
          <cell r="ST145">
            <v>0</v>
          </cell>
          <cell r="SU145">
            <v>0</v>
          </cell>
          <cell r="SV145">
            <v>0</v>
          </cell>
          <cell r="SW145">
            <v>0</v>
          </cell>
          <cell r="SX145">
            <v>0.18643950010981813</v>
          </cell>
          <cell r="SY145">
            <v>0.18643950010981813</v>
          </cell>
          <cell r="SZ145">
            <v>0</v>
          </cell>
        </row>
        <row r="146">
          <cell r="SR146">
            <v>0.19130292771824467</v>
          </cell>
          <cell r="SS146">
            <v>0.20638892400893402</v>
          </cell>
          <cell r="ST146">
            <v>0</v>
          </cell>
          <cell r="SU146">
            <v>0</v>
          </cell>
          <cell r="SV146">
            <v>0</v>
          </cell>
          <cell r="SW146">
            <v>0</v>
          </cell>
          <cell r="SX146">
            <v>0.19130292771824467</v>
          </cell>
          <cell r="SY146">
            <v>0.19130292771824467</v>
          </cell>
          <cell r="SZ146">
            <v>0</v>
          </cell>
        </row>
        <row r="147">
          <cell r="SR147">
            <v>0.19568727459240293</v>
          </cell>
          <cell r="SS147">
            <v>0.22428218270979303</v>
          </cell>
          <cell r="ST147">
            <v>0</v>
          </cell>
          <cell r="SU147">
            <v>0</v>
          </cell>
          <cell r="SV147">
            <v>0</v>
          </cell>
          <cell r="SW147">
            <v>0</v>
          </cell>
          <cell r="SX147">
            <v>0.19568727459240293</v>
          </cell>
          <cell r="SY147">
            <v>0.19568727459240293</v>
          </cell>
          <cell r="SZ147">
            <v>0</v>
          </cell>
        </row>
        <row r="148">
          <cell r="SR148">
            <v>0.1996577744280558</v>
          </cell>
          <cell r="SS148">
            <v>0.24124773042588624</v>
          </cell>
          <cell r="ST148">
            <v>0</v>
          </cell>
          <cell r="SU148">
            <v>0</v>
          </cell>
          <cell r="SV148">
            <v>0</v>
          </cell>
          <cell r="SW148">
            <v>0</v>
          </cell>
          <cell r="SX148">
            <v>0.1996577744280558</v>
          </cell>
          <cell r="SY148">
            <v>0.1996577744280558</v>
          </cell>
          <cell r="SZ148">
            <v>0</v>
          </cell>
        </row>
        <row r="149">
          <cell r="SR149">
            <v>0.20328074877415631</v>
          </cell>
          <cell r="SS149">
            <v>0.25708939835680794</v>
          </cell>
          <cell r="ST149">
            <v>0</v>
          </cell>
          <cell r="SU149">
            <v>0</v>
          </cell>
          <cell r="SV149">
            <v>0</v>
          </cell>
          <cell r="SW149">
            <v>0</v>
          </cell>
          <cell r="SX149">
            <v>0.20328074877415631</v>
          </cell>
          <cell r="SY149">
            <v>0.20328074877415631</v>
          </cell>
          <cell r="SZ149">
            <v>0</v>
          </cell>
        </row>
        <row r="150">
          <cell r="SR150">
            <v>0.20662186688012918</v>
          </cell>
          <cell r="SS150">
            <v>0.27169863333794464</v>
          </cell>
          <cell r="ST150">
            <v>0</v>
          </cell>
          <cell r="SU150">
            <v>0</v>
          </cell>
          <cell r="SV150">
            <v>0</v>
          </cell>
          <cell r="SW150">
            <v>0</v>
          </cell>
          <cell r="SX150">
            <v>0.20662186688012918</v>
          </cell>
          <cell r="SY150">
            <v>0.20662186688012918</v>
          </cell>
          <cell r="SZ150">
            <v>0</v>
          </cell>
        </row>
        <row r="151">
          <cell r="SR151">
            <v>0.20970325003617374</v>
          </cell>
          <cell r="SS151">
            <v>0.28517216200880963</v>
          </cell>
          <cell r="ST151">
            <v>0</v>
          </cell>
          <cell r="SU151">
            <v>0</v>
          </cell>
          <cell r="SV151">
            <v>0</v>
          </cell>
          <cell r="SW151">
            <v>0</v>
          </cell>
          <cell r="SX151">
            <v>0.20970325003617374</v>
          </cell>
          <cell r="SY151">
            <v>0.20970325003617374</v>
          </cell>
          <cell r="SZ151">
            <v>0</v>
          </cell>
        </row>
        <row r="152">
          <cell r="SR152">
            <v>0.21253280135365016</v>
          </cell>
          <cell r="SS152">
            <v>0.29754454118759405</v>
          </cell>
          <cell r="ST152">
            <v>0</v>
          </cell>
          <cell r="SU152">
            <v>0</v>
          </cell>
          <cell r="SV152">
            <v>0</v>
          </cell>
          <cell r="SW152">
            <v>0</v>
          </cell>
          <cell r="SX152">
            <v>0.21253280135365016</v>
          </cell>
          <cell r="SY152">
            <v>0.21253280135365016</v>
          </cell>
          <cell r="SZ152">
            <v>0</v>
          </cell>
        </row>
        <row r="153">
          <cell r="SR153">
            <v>0.21513933310008101</v>
          </cell>
          <cell r="SS153">
            <v>0.30894175420479547</v>
          </cell>
          <cell r="ST153">
            <v>0</v>
          </cell>
          <cell r="SU153">
            <v>0</v>
          </cell>
          <cell r="SV153">
            <v>0</v>
          </cell>
          <cell r="SW153">
            <v>0</v>
          </cell>
          <cell r="SX153">
            <v>0.21513933310008101</v>
          </cell>
          <cell r="SY153">
            <v>0.21513933310008101</v>
          </cell>
          <cell r="SZ153">
            <v>0</v>
          </cell>
        </row>
        <row r="154">
          <cell r="SR154">
            <v>0.2175463136742547</v>
          </cell>
          <cell r="SS154">
            <v>0.31946641801128356</v>
          </cell>
          <cell r="ST154">
            <v>0</v>
          </cell>
          <cell r="SU154">
            <v>0</v>
          </cell>
          <cell r="SV154">
            <v>0</v>
          </cell>
          <cell r="SW154">
            <v>0</v>
          </cell>
          <cell r="SX154">
            <v>0.2175463136742547</v>
          </cell>
          <cell r="SY154">
            <v>0.2175463136742547</v>
          </cell>
          <cell r="SZ154">
            <v>0</v>
          </cell>
        </row>
        <row r="155">
          <cell r="SR155">
            <v>0.21977466190322364</v>
          </cell>
          <cell r="SS155">
            <v>0.32921000140589918</v>
          </cell>
          <cell r="ST155">
            <v>0</v>
          </cell>
          <cell r="SU155">
            <v>0</v>
          </cell>
          <cell r="SV155">
            <v>0</v>
          </cell>
          <cell r="SW155">
            <v>0</v>
          </cell>
          <cell r="SX155">
            <v>0.21977466190322364</v>
          </cell>
          <cell r="SY155">
            <v>0.21977466190322364</v>
          </cell>
          <cell r="SZ155">
            <v>0</v>
          </cell>
        </row>
        <row r="156">
          <cell r="SR156">
            <v>0.22184212742280726</v>
          </cell>
          <cell r="SS156">
            <v>0.33825011571284319</v>
          </cell>
          <cell r="ST156">
            <v>0</v>
          </cell>
          <cell r="SU156">
            <v>0</v>
          </cell>
          <cell r="SV156">
            <v>0</v>
          </cell>
          <cell r="SW156">
            <v>0</v>
          </cell>
          <cell r="SX156">
            <v>0.22184212742280726</v>
          </cell>
          <cell r="SY156">
            <v>0.22184212742280726</v>
          </cell>
          <cell r="SZ156">
            <v>0</v>
          </cell>
        </row>
        <row r="157">
          <cell r="SR157">
            <v>0.22376472010002599</v>
          </cell>
          <cell r="SS157">
            <v>0.34665676501514991</v>
          </cell>
          <cell r="ST157">
            <v>0</v>
          </cell>
          <cell r="SU157">
            <v>0</v>
          </cell>
          <cell r="SV157">
            <v>0</v>
          </cell>
          <cell r="SW157">
            <v>0</v>
          </cell>
          <cell r="SX157">
            <v>0.22376472010002599</v>
          </cell>
          <cell r="SY157">
            <v>0.22376472010002599</v>
          </cell>
          <cell r="SZ157">
            <v>0</v>
          </cell>
        </row>
        <row r="158">
          <cell r="SR158">
            <v>0.22555555719187514</v>
          </cell>
          <cell r="SS158">
            <v>0.35448730528877531</v>
          </cell>
          <cell r="ST158">
            <v>0</v>
          </cell>
          <cell r="SU158">
            <v>0</v>
          </cell>
          <cell r="SV158">
            <v>0</v>
          </cell>
          <cell r="SW158">
            <v>0</v>
          </cell>
          <cell r="SX158">
            <v>0.22555555719187514</v>
          </cell>
          <cell r="SY158">
            <v>0.22555555719187514</v>
          </cell>
          <cell r="SZ158">
            <v>0</v>
          </cell>
        </row>
        <row r="194">
          <cell r="SR194">
            <v>0</v>
          </cell>
          <cell r="SS194">
            <v>0</v>
          </cell>
          <cell r="ST194">
            <v>0</v>
          </cell>
          <cell r="SU194">
            <v>0</v>
          </cell>
          <cell r="SV194">
            <v>0</v>
          </cell>
          <cell r="SW194">
            <v>0</v>
          </cell>
          <cell r="SX194">
            <v>0</v>
          </cell>
          <cell r="SY194">
            <v>0</v>
          </cell>
          <cell r="SZ194">
            <v>0</v>
          </cell>
        </row>
        <row r="195">
          <cell r="SR195">
            <v>0</v>
          </cell>
          <cell r="SS195">
            <v>0</v>
          </cell>
          <cell r="ST195">
            <v>6.6231607307290288E-2</v>
          </cell>
          <cell r="SU195">
            <v>0</v>
          </cell>
          <cell r="SV195">
            <v>0</v>
          </cell>
          <cell r="SW195">
            <v>0</v>
          </cell>
          <cell r="SX195">
            <v>0</v>
          </cell>
          <cell r="SY195">
            <v>0</v>
          </cell>
          <cell r="SZ195">
            <v>0</v>
          </cell>
        </row>
        <row r="196">
          <cell r="SR196">
            <v>0</v>
          </cell>
          <cell r="SS196">
            <v>0</v>
          </cell>
          <cell r="ST196">
            <v>0.14291637379774563</v>
          </cell>
          <cell r="SU196">
            <v>0</v>
          </cell>
          <cell r="SV196">
            <v>0</v>
          </cell>
          <cell r="SW196">
            <v>0</v>
          </cell>
          <cell r="SX196">
            <v>0</v>
          </cell>
          <cell r="SY196">
            <v>0</v>
          </cell>
          <cell r="SZ196">
            <v>0</v>
          </cell>
        </row>
        <row r="197">
          <cell r="SR197">
            <v>7.2621269191488758E-2</v>
          </cell>
          <cell r="SS197">
            <v>2.4207089730496251E-2</v>
          </cell>
          <cell r="ST197">
            <v>0.22935592760543519</v>
          </cell>
          <cell r="SU197">
            <v>0</v>
          </cell>
          <cell r="SV197">
            <v>0</v>
          </cell>
          <cell r="SW197">
            <v>0</v>
          </cell>
          <cell r="SX197">
            <v>1.2103544865248126E-2</v>
          </cell>
          <cell r="SY197">
            <v>1.2103544865248126E-2</v>
          </cell>
          <cell r="SZ197">
            <v>2.4207089730496251E-2</v>
          </cell>
        </row>
        <row r="198">
          <cell r="SR198">
            <v>0.11828032416873251</v>
          </cell>
          <cell r="SS198">
            <v>3.9426774722910833E-2</v>
          </cell>
          <cell r="ST198">
            <v>0.33390447636595832</v>
          </cell>
          <cell r="SU198">
            <v>0</v>
          </cell>
          <cell r="SV198">
            <v>0</v>
          </cell>
          <cell r="SW198">
            <v>0</v>
          </cell>
          <cell r="SX198">
            <v>2.9753696500065187E-2</v>
          </cell>
          <cell r="SY198">
            <v>2.9753696500065187E-2</v>
          </cell>
          <cell r="SZ198">
            <v>4.9467083861520607E-2</v>
          </cell>
        </row>
        <row r="199">
          <cell r="SR199">
            <v>0.14829244812733347</v>
          </cell>
          <cell r="SS199">
            <v>4.9430816042444495E-2</v>
          </cell>
          <cell r="ST199">
            <v>0.42739863955987412</v>
          </cell>
          <cell r="SU199">
            <v>0</v>
          </cell>
          <cell r="SV199">
            <v>0</v>
          </cell>
          <cell r="SW199">
            <v>0</v>
          </cell>
          <cell r="SX199">
            <v>4.9613114307713764E-2</v>
          </cell>
          <cell r="SY199">
            <v>4.9613114307713764E-2</v>
          </cell>
          <cell r="SZ199">
            <v>7.4328522328936011E-2</v>
          </cell>
        </row>
        <row r="200">
          <cell r="SR200">
            <v>0.16964332041608093</v>
          </cell>
          <cell r="SS200">
            <v>5.6547773472026983E-2</v>
          </cell>
          <cell r="ST200">
            <v>0.50798486198722903</v>
          </cell>
          <cell r="SU200">
            <v>0</v>
          </cell>
          <cell r="SV200">
            <v>0</v>
          </cell>
          <cell r="SW200">
            <v>0</v>
          </cell>
          <cell r="SX200">
            <v>7.0778119943118653E-2</v>
          </cell>
          <cell r="SY200">
            <v>7.0778119943118653E-2</v>
          </cell>
          <cell r="SZ200">
            <v>9.9052006679132151E-2</v>
          </cell>
        </row>
        <row r="201">
          <cell r="SR201">
            <v>0.18561847579377888</v>
          </cell>
          <cell r="SS201">
            <v>6.1872825264592958E-2</v>
          </cell>
          <cell r="ST201">
            <v>0.56828110689789735</v>
          </cell>
          <cell r="SU201">
            <v>0</v>
          </cell>
          <cell r="SV201">
            <v>0</v>
          </cell>
          <cell r="SW201">
            <v>0</v>
          </cell>
          <cell r="SX201">
            <v>9.2741684757215184E-2</v>
          </cell>
          <cell r="SY201">
            <v>9.2741684757215184E-2</v>
          </cell>
          <cell r="SZ201">
            <v>0.12367809738951167</v>
          </cell>
        </row>
        <row r="202">
          <cell r="SR202">
            <v>0.19796550173194219</v>
          </cell>
          <cell r="SS202">
            <v>6.5988500577314063E-2</v>
          </cell>
          <cell r="ST202">
            <v>0.6148834267053902</v>
          </cell>
          <cell r="SU202">
            <v>0</v>
          </cell>
          <cell r="SV202">
            <v>0</v>
          </cell>
          <cell r="SW202">
            <v>0</v>
          </cell>
          <cell r="SX202">
            <v>0.11511438709670285</v>
          </cell>
          <cell r="SY202">
            <v>0.11511438709670285</v>
          </cell>
          <cell r="SZ202">
            <v>0.14271133829188803</v>
          </cell>
        </row>
        <row r="203">
          <cell r="SR203">
            <v>0.20777147947340149</v>
          </cell>
          <cell r="SS203">
            <v>6.925715982446716E-2</v>
          </cell>
          <cell r="ST203">
            <v>0.65189487488905073</v>
          </cell>
          <cell r="SU203">
            <v>0</v>
          </cell>
          <cell r="SV203">
            <v>0</v>
          </cell>
          <cell r="SW203">
            <v>0</v>
          </cell>
          <cell r="SX203">
            <v>0.13288273246635271</v>
          </cell>
          <cell r="SY203">
            <v>0.13288273246635271</v>
          </cell>
          <cell r="SZ203">
            <v>0.15782749157214099</v>
          </cell>
        </row>
        <row r="204">
          <cell r="SR204">
            <v>0.21555562767344891</v>
          </cell>
          <cell r="SS204">
            <v>7.185187589114965E-2</v>
          </cell>
          <cell r="ST204">
            <v>0.68127517794051529</v>
          </cell>
          <cell r="SU204">
            <v>0</v>
          </cell>
          <cell r="SV204">
            <v>0</v>
          </cell>
          <cell r="SW204">
            <v>0</v>
          </cell>
          <cell r="SX204">
            <v>0.14698754050015087</v>
          </cell>
          <cell r="SY204">
            <v>0.14698754050015087</v>
          </cell>
          <cell r="SZ204">
            <v>0.16982694542064744</v>
          </cell>
        </row>
        <row r="205">
          <cell r="SR205">
            <v>0.22154451063391678</v>
          </cell>
          <cell r="SS205">
            <v>7.3848170211305617E-2</v>
          </cell>
          <cell r="ST205">
            <v>0.70387947474941026</v>
          </cell>
          <cell r="SU205">
            <v>0</v>
          </cell>
          <cell r="SV205">
            <v>0</v>
          </cell>
          <cell r="SW205">
            <v>0</v>
          </cell>
          <cell r="SX205">
            <v>0.15783934371912986</v>
          </cell>
          <cell r="SY205">
            <v>0.15783934371912986</v>
          </cell>
          <cell r="SZ205">
            <v>0.17905895422127674</v>
          </cell>
        </row>
        <row r="206">
          <cell r="SR206">
            <v>0.22637060784508842</v>
          </cell>
          <cell r="SS206">
            <v>7.5456869281696148E-2</v>
          </cell>
          <cell r="ST206">
            <v>0.72209498079786738</v>
          </cell>
          <cell r="SU206">
            <v>0</v>
          </cell>
          <cell r="SV206">
            <v>0</v>
          </cell>
          <cell r="SW206">
            <v>0</v>
          </cell>
          <cell r="SX206">
            <v>0.16658418939352357</v>
          </cell>
          <cell r="SY206">
            <v>0.16658418939352357</v>
          </cell>
          <cell r="SZ206">
            <v>0.18649850049732358</v>
          </cell>
        </row>
        <row r="207">
          <cell r="SR207">
            <v>0.23057832977396095</v>
          </cell>
          <cell r="SS207">
            <v>7.6859443257987006E-2</v>
          </cell>
          <cell r="ST207">
            <v>0.73797650594994701</v>
          </cell>
          <cell r="SU207">
            <v>0</v>
          </cell>
          <cell r="SV207">
            <v>0</v>
          </cell>
          <cell r="SW207">
            <v>0</v>
          </cell>
          <cell r="SX207">
            <v>0.17420854449842627</v>
          </cell>
          <cell r="SY207">
            <v>0.17420854449842627</v>
          </cell>
          <cell r="SZ207">
            <v>0.1929848062298567</v>
          </cell>
        </row>
        <row r="208">
          <cell r="SR208">
            <v>0.23423006847025055</v>
          </cell>
          <cell r="SS208">
            <v>7.8076689490083534E-2</v>
          </cell>
          <cell r="ST208">
            <v>0.75175954126794031</v>
          </cell>
          <cell r="SU208">
            <v>0</v>
          </cell>
          <cell r="SV208">
            <v>0</v>
          </cell>
          <cell r="SW208">
            <v>0</v>
          </cell>
          <cell r="SX208">
            <v>0.1808254628788398</v>
          </cell>
          <cell r="SY208">
            <v>0.1808254628788398</v>
          </cell>
          <cell r="SZ208">
            <v>0.19861405028159054</v>
          </cell>
        </row>
        <row r="209">
          <cell r="SR209">
            <v>0.23732833806043593</v>
          </cell>
          <cell r="SS209">
            <v>7.910944602014533E-2</v>
          </cell>
          <cell r="ST209">
            <v>0.76345357601078201</v>
          </cell>
          <cell r="SU209">
            <v>0</v>
          </cell>
          <cell r="SV209">
            <v>0</v>
          </cell>
          <cell r="SW209">
            <v>0</v>
          </cell>
          <cell r="SX209">
            <v>0.18643950010981813</v>
          </cell>
          <cell r="SY209">
            <v>0.18643950010981813</v>
          </cell>
          <cell r="SZ209">
            <v>0.20339010823966408</v>
          </cell>
        </row>
        <row r="210">
          <cell r="SR210">
            <v>0.24001236191765393</v>
          </cell>
          <cell r="SS210">
            <v>8.0004120639217996E-2</v>
          </cell>
          <cell r="ST210">
            <v>0.7735840915528609</v>
          </cell>
          <cell r="SU210">
            <v>0</v>
          </cell>
          <cell r="SV210">
            <v>0</v>
          </cell>
          <cell r="SW210">
            <v>0</v>
          </cell>
          <cell r="SX210">
            <v>0.19130292771824467</v>
          </cell>
          <cell r="SY210">
            <v>0.19130292771824467</v>
          </cell>
          <cell r="SZ210">
            <v>0.20752759632124781</v>
          </cell>
        </row>
        <row r="211">
          <cell r="SR211">
            <v>0.24243199114955014</v>
          </cell>
          <cell r="SS211">
            <v>8.081066371651674E-2</v>
          </cell>
          <cell r="ST211">
            <v>0.78271668233586533</v>
          </cell>
          <cell r="SU211">
            <v>0</v>
          </cell>
          <cell r="SV211">
            <v>0</v>
          </cell>
          <cell r="SW211">
            <v>0</v>
          </cell>
          <cell r="SX211">
            <v>0.19568727459240293</v>
          </cell>
          <cell r="SY211">
            <v>0.19568727459240293</v>
          </cell>
          <cell r="SZ211">
            <v>0.21125751365484363</v>
          </cell>
        </row>
        <row r="212">
          <cell r="SR212">
            <v>0.24462322686682655</v>
          </cell>
          <cell r="SS212">
            <v>8.1541075622275541E-2</v>
          </cell>
          <cell r="ST212">
            <v>0.79098723009218652</v>
          </cell>
          <cell r="SU212">
            <v>0</v>
          </cell>
          <cell r="SV212">
            <v>0</v>
          </cell>
          <cell r="SW212">
            <v>0</v>
          </cell>
          <cell r="SX212">
            <v>0.1996577744280558</v>
          </cell>
          <cell r="SY212">
            <v>0.1996577744280558</v>
          </cell>
          <cell r="SZ212">
            <v>0.21463535682855106</v>
          </cell>
        </row>
        <row r="213">
          <cell r="SR213">
            <v>0.24662267054358122</v>
          </cell>
          <cell r="SS213">
            <v>8.2207556847860436E-2</v>
          </cell>
          <cell r="ST213">
            <v>0.79853388255147917</v>
          </cell>
          <cell r="SU213">
            <v>0</v>
          </cell>
          <cell r="SV213">
            <v>0</v>
          </cell>
          <cell r="SW213">
            <v>0</v>
          </cell>
          <cell r="SX213">
            <v>0.20328074877415631</v>
          </cell>
          <cell r="SY213">
            <v>0.20328074877415631</v>
          </cell>
          <cell r="SZ213">
            <v>0.21771754790525225</v>
          </cell>
        </row>
        <row r="214">
          <cell r="SR214">
            <v>0.24846656366346168</v>
          </cell>
          <cell r="SS214">
            <v>8.2822187887820573E-2</v>
          </cell>
          <cell r="ST214">
            <v>0.80549342870403928</v>
          </cell>
          <cell r="SU214">
            <v>0</v>
          </cell>
          <cell r="SV214">
            <v>0</v>
          </cell>
          <cell r="SW214">
            <v>0</v>
          </cell>
          <cell r="SX214">
            <v>0.20662186688012918</v>
          </cell>
          <cell r="SY214">
            <v>0.20662186688012918</v>
          </cell>
          <cell r="SZ214">
            <v>0.22055995401379075</v>
          </cell>
        </row>
        <row r="215">
          <cell r="SR215">
            <v>0.25016711450331042</v>
          </cell>
          <cell r="SS215">
            <v>8.3389038167770158E-2</v>
          </cell>
          <cell r="ST215">
            <v>0.81191194717840154</v>
          </cell>
          <cell r="SU215">
            <v>0</v>
          </cell>
          <cell r="SV215">
            <v>0</v>
          </cell>
          <cell r="SW215">
            <v>0</v>
          </cell>
          <cell r="SX215">
            <v>0.20970325003617374</v>
          </cell>
          <cell r="SY215">
            <v>0.20970325003617374</v>
          </cell>
          <cell r="SZ215">
            <v>0.22318139450996211</v>
          </cell>
        </row>
        <row r="216">
          <cell r="SR216">
            <v>0.25172868462479647</v>
          </cell>
          <cell r="SS216">
            <v>8.3909561541598857E-2</v>
          </cell>
          <cell r="ST216">
            <v>0.8178059001487592</v>
          </cell>
          <cell r="SU216">
            <v>0</v>
          </cell>
          <cell r="SV216">
            <v>0</v>
          </cell>
          <cell r="SW216">
            <v>0</v>
          </cell>
          <cell r="SX216">
            <v>0.21253280135365016</v>
          </cell>
          <cell r="SY216">
            <v>0.21253280135365016</v>
          </cell>
          <cell r="SZ216">
            <v>0.22558859284720145</v>
          </cell>
        </row>
        <row r="217">
          <cell r="SR217">
            <v>0.25316717491503848</v>
          </cell>
          <cell r="SS217">
            <v>8.4389058305012865E-2</v>
          </cell>
          <cell r="ST217">
            <v>0.82323530354367935</v>
          </cell>
          <cell r="SU217">
            <v>0</v>
          </cell>
          <cell r="SV217">
            <v>0</v>
          </cell>
          <cell r="SW217">
            <v>0</v>
          </cell>
          <cell r="SX217">
            <v>0.21513933310008101</v>
          </cell>
          <cell r="SY217">
            <v>0.21513933310008101</v>
          </cell>
          <cell r="SZ217">
            <v>0.2278060606298907</v>
          </cell>
        </row>
        <row r="218">
          <cell r="SR218">
            <v>0.25449553709190098</v>
          </cell>
          <cell r="SS218">
            <v>8.4831845697300345E-2</v>
          </cell>
          <cell r="ST218">
            <v>0.82824904201773419</v>
          </cell>
          <cell r="SU218">
            <v>0</v>
          </cell>
          <cell r="SV218">
            <v>0</v>
          </cell>
          <cell r="SW218">
            <v>0</v>
          </cell>
          <cell r="SX218">
            <v>0.2175463136742547</v>
          </cell>
          <cell r="SY218">
            <v>0.2175463136742547</v>
          </cell>
          <cell r="SZ218">
            <v>0.22985376324624959</v>
          </cell>
        </row>
        <row r="219">
          <cell r="SR219">
            <v>0.25572531581799518</v>
          </cell>
          <cell r="SS219">
            <v>8.5241771939331731E-2</v>
          </cell>
          <cell r="ST219">
            <v>0.83289068946975353</v>
          </cell>
          <cell r="SU219">
            <v>0</v>
          </cell>
          <cell r="SV219">
            <v>0</v>
          </cell>
          <cell r="SW219">
            <v>0</v>
          </cell>
          <cell r="SX219">
            <v>0.21977466190322364</v>
          </cell>
          <cell r="SY219">
            <v>0.21977466190322364</v>
          </cell>
          <cell r="SZ219">
            <v>0.23174949707458967</v>
          </cell>
        </row>
        <row r="220">
          <cell r="SR220">
            <v>0.25686630674565353</v>
          </cell>
          <cell r="SS220">
            <v>8.5622102248551199E-2</v>
          </cell>
          <cell r="ST220">
            <v>0.83719721837594407</v>
          </cell>
          <cell r="SU220">
            <v>0</v>
          </cell>
          <cell r="SV220">
            <v>0</v>
          </cell>
          <cell r="SW220">
            <v>0</v>
          </cell>
          <cell r="SX220">
            <v>0.22184212742280726</v>
          </cell>
          <cell r="SY220">
            <v>0.22184212742280726</v>
          </cell>
          <cell r="SZ220">
            <v>0.23350836235132194</v>
          </cell>
        </row>
        <row r="221">
          <cell r="SR221">
            <v>0.25792734538523909</v>
          </cell>
          <cell r="SS221">
            <v>8.5975781795079712E-2</v>
          </cell>
          <cell r="ST221">
            <v>0.84120197727559443</v>
          </cell>
          <cell r="SU221">
            <v>0</v>
          </cell>
          <cell r="SV221">
            <v>0</v>
          </cell>
          <cell r="SW221">
            <v>0</v>
          </cell>
          <cell r="SX221">
            <v>0.22376472010002599</v>
          </cell>
          <cell r="SY221">
            <v>0.22376472010002599</v>
          </cell>
          <cell r="SZ221">
            <v>0.23514397923065</v>
          </cell>
        </row>
        <row r="222">
          <cell r="SR222">
            <v>0.25891567087621298</v>
          </cell>
          <cell r="SS222">
            <v>8.6305223625404326E-2</v>
          </cell>
          <cell r="ST222">
            <v>0.84493228940378873</v>
          </cell>
          <cell r="SU222">
            <v>0</v>
          </cell>
          <cell r="SV222">
            <v>0</v>
          </cell>
          <cell r="SW222">
            <v>0</v>
          </cell>
          <cell r="SX222">
            <v>0.22555555719187514</v>
          </cell>
          <cell r="SY222">
            <v>0.22555555719187514</v>
          </cell>
          <cell r="SZ222">
            <v>0.23666750702219067</v>
          </cell>
        </row>
      </sheetData>
      <sheetData sheetId="3">
        <row r="4">
          <cell r="SO4">
            <v>59124.142524702809</v>
          </cell>
          <cell r="SP4">
            <v>59124.142524702809</v>
          </cell>
          <cell r="SQ4">
            <v>59124.142524702809</v>
          </cell>
          <cell r="SR4">
            <v>59124.142524702809</v>
          </cell>
          <cell r="SS4">
            <v>59124.142524702809</v>
          </cell>
          <cell r="ST4">
            <v>59124.142524702809</v>
          </cell>
          <cell r="SU4">
            <v>59124.142524702809</v>
          </cell>
          <cell r="SV4">
            <v>59124.142524702809</v>
          </cell>
          <cell r="SW4">
            <v>59124.142524702809</v>
          </cell>
          <cell r="SX4">
            <v>59124.142524702809</v>
          </cell>
        </row>
        <row r="5">
          <cell r="SO5">
            <v>58910.746418152892</v>
          </cell>
          <cell r="SP5">
            <v>58910.746418152892</v>
          </cell>
          <cell r="SQ5">
            <v>58910.746418152892</v>
          </cell>
          <cell r="SR5">
            <v>58910.746418152892</v>
          </cell>
          <cell r="SS5">
            <v>58910.746418152892</v>
          </cell>
          <cell r="ST5">
            <v>58910.746418152892</v>
          </cell>
          <cell r="SU5">
            <v>56759.176823714697</v>
          </cell>
          <cell r="SV5">
            <v>58910.746418152892</v>
          </cell>
          <cell r="SW5">
            <v>58910.746418152892</v>
          </cell>
          <cell r="SX5">
            <v>58910.746418152892</v>
          </cell>
        </row>
        <row r="6">
          <cell r="SO6">
            <v>58673.111955790671</v>
          </cell>
          <cell r="SP6">
            <v>58673.111955790671</v>
          </cell>
          <cell r="SQ6">
            <v>58673.111955790671</v>
          </cell>
          <cell r="SR6">
            <v>58673.111955790671</v>
          </cell>
          <cell r="SS6">
            <v>58673.111955790671</v>
          </cell>
          <cell r="ST6">
            <v>58673.111955790671</v>
          </cell>
          <cell r="SU6">
            <v>54394.211122726585</v>
          </cell>
          <cell r="SV6">
            <v>58673.111955790671</v>
          </cell>
          <cell r="SW6">
            <v>58673.111955790671</v>
          </cell>
          <cell r="SX6">
            <v>58673.111955790671</v>
          </cell>
        </row>
        <row r="7">
          <cell r="SO7">
            <v>58457.226363836802</v>
          </cell>
          <cell r="SP7">
            <v>58457.226363836802</v>
          </cell>
          <cell r="SQ7">
            <v>58457.226363836802</v>
          </cell>
          <cell r="SR7">
            <v>58457.226363836802</v>
          </cell>
          <cell r="SS7">
            <v>58457.226363836802</v>
          </cell>
          <cell r="ST7">
            <v>57499.64971667486</v>
          </cell>
          <cell r="SU7">
            <v>52029.245421738473</v>
          </cell>
          <cell r="SV7">
            <v>58457.226363836802</v>
          </cell>
          <cell r="SW7">
            <v>58457.226363836802</v>
          </cell>
          <cell r="SX7">
            <v>58457.226363836802</v>
          </cell>
        </row>
        <row r="8">
          <cell r="SO8">
            <v>58243.494492694532</v>
          </cell>
          <cell r="SP8">
            <v>58243.494492694532</v>
          </cell>
          <cell r="SQ8">
            <v>58243.494492694532</v>
          </cell>
          <cell r="SR8">
            <v>58243.494492694532</v>
          </cell>
          <cell r="SS8">
            <v>58243.494492694532</v>
          </cell>
          <cell r="ST8">
            <v>56326.187477559048</v>
          </cell>
          <cell r="SU8">
            <v>49664.279720750361</v>
          </cell>
          <cell r="SV8">
            <v>58243.494492694532</v>
          </cell>
          <cell r="SW8">
            <v>58243.494492694532</v>
          </cell>
          <cell r="SX8">
            <v>58243.494492694532</v>
          </cell>
        </row>
        <row r="9">
          <cell r="SO9">
            <v>58042.462846869355</v>
          </cell>
          <cell r="SP9">
            <v>58042.462846869355</v>
          </cell>
          <cell r="SQ9">
            <v>58042.462846869355</v>
          </cell>
          <cell r="SR9">
            <v>58042.462846869355</v>
          </cell>
          <cell r="SS9">
            <v>58042.462846869355</v>
          </cell>
          <cell r="ST9">
            <v>55152.725238443236</v>
          </cell>
          <cell r="SU9">
            <v>47299.314019762249</v>
          </cell>
          <cell r="SV9">
            <v>58042.462846869355</v>
          </cell>
          <cell r="SW9">
            <v>58042.462846869355</v>
          </cell>
          <cell r="SX9">
            <v>58042.462846869355</v>
          </cell>
        </row>
        <row r="10">
          <cell r="SO10">
            <v>57853.903848630449</v>
          </cell>
          <cell r="SP10">
            <v>57853.903848630449</v>
          </cell>
          <cell r="SQ10">
            <v>57853.903848630449</v>
          </cell>
          <cell r="SR10">
            <v>57853.903848630449</v>
          </cell>
          <cell r="SS10">
            <v>57853.903848630449</v>
          </cell>
          <cell r="ST10">
            <v>53979.262999327424</v>
          </cell>
          <cell r="SU10">
            <v>44934.348318774137</v>
          </cell>
          <cell r="SV10">
            <v>57853.903848630449</v>
          </cell>
          <cell r="SW10">
            <v>57853.903848630449</v>
          </cell>
          <cell r="SX10">
            <v>57853.903848630449</v>
          </cell>
        </row>
        <row r="11">
          <cell r="SO11">
            <v>57676.070236640895</v>
          </cell>
          <cell r="SP11">
            <v>57676.070236640895</v>
          </cell>
          <cell r="SQ11">
            <v>57676.070236640895</v>
          </cell>
          <cell r="SR11">
            <v>57676.070236640895</v>
          </cell>
          <cell r="SS11">
            <v>57676.070236640895</v>
          </cell>
          <cell r="ST11">
            <v>52805.800760211612</v>
          </cell>
          <cell r="SU11">
            <v>42569.382617786025</v>
          </cell>
          <cell r="SV11">
            <v>57676.070236640895</v>
          </cell>
          <cell r="SW11">
            <v>57676.070236640895</v>
          </cell>
          <cell r="SX11">
            <v>57676.070236640895</v>
          </cell>
        </row>
        <row r="12">
          <cell r="SO12">
            <v>57498.009046920532</v>
          </cell>
          <cell r="SP12">
            <v>57498.009046920532</v>
          </cell>
          <cell r="SQ12">
            <v>57498.009046920532</v>
          </cell>
          <cell r="SR12">
            <v>57498.009046920532</v>
          </cell>
          <cell r="SS12">
            <v>57498.009046920532</v>
          </cell>
          <cell r="ST12">
            <v>51632.3385210958</v>
          </cell>
          <cell r="SU12">
            <v>40204.416916797913</v>
          </cell>
          <cell r="SV12">
            <v>57498.009046920532</v>
          </cell>
          <cell r="SW12">
            <v>57498.009046920532</v>
          </cell>
          <cell r="SX12">
            <v>57498.009046920532</v>
          </cell>
        </row>
        <row r="13">
          <cell r="SO13">
            <v>57321.20862961316</v>
          </cell>
          <cell r="SP13">
            <v>57321.20862961316</v>
          </cell>
          <cell r="SQ13">
            <v>57321.20862961316</v>
          </cell>
          <cell r="SR13">
            <v>57321.20862961316</v>
          </cell>
          <cell r="SS13">
            <v>57321.20862961316</v>
          </cell>
          <cell r="ST13">
            <v>50458.876281979989</v>
          </cell>
          <cell r="SU13">
            <v>37839.4512158098</v>
          </cell>
          <cell r="SV13">
            <v>57321.20862961316</v>
          </cell>
          <cell r="SW13">
            <v>57321.20862961316</v>
          </cell>
          <cell r="SX13">
            <v>57321.20862961316</v>
          </cell>
        </row>
        <row r="14">
          <cell r="SO14">
            <v>57150.786831926125</v>
          </cell>
          <cell r="SP14">
            <v>57150.786831926125</v>
          </cell>
          <cell r="SQ14">
            <v>57150.786831926125</v>
          </cell>
          <cell r="SR14">
            <v>57150.786831926125</v>
          </cell>
          <cell r="SS14">
            <v>57150.786831926125</v>
          </cell>
          <cell r="ST14">
            <v>49285.414042864177</v>
          </cell>
          <cell r="SU14">
            <v>35474.485514821688</v>
          </cell>
          <cell r="SV14">
            <v>57150.786831926125</v>
          </cell>
          <cell r="SW14">
            <v>57150.786831926125</v>
          </cell>
          <cell r="SX14">
            <v>57150.786831926125</v>
          </cell>
        </row>
        <row r="15">
          <cell r="SO15">
            <v>56987.375856438448</v>
          </cell>
          <cell r="SP15">
            <v>56987.375856438448</v>
          </cell>
          <cell r="SQ15">
            <v>56987.375856438448</v>
          </cell>
          <cell r="SR15">
            <v>56987.375856438448</v>
          </cell>
          <cell r="SS15">
            <v>56987.375856438448</v>
          </cell>
          <cell r="ST15">
            <v>48111.951803748365</v>
          </cell>
          <cell r="SU15">
            <v>33109.519813833576</v>
          </cell>
          <cell r="SV15">
            <v>56987.375856438448</v>
          </cell>
          <cell r="SW15">
            <v>56987.375856438448</v>
          </cell>
          <cell r="SX15">
            <v>56987.375856438448</v>
          </cell>
        </row>
        <row r="16">
          <cell r="SO16">
            <v>56829.082728158108</v>
          </cell>
          <cell r="SP16">
            <v>56829.082728158108</v>
          </cell>
          <cell r="SQ16">
            <v>56829.082728158108</v>
          </cell>
          <cell r="SR16">
            <v>56829.082728158108</v>
          </cell>
          <cell r="SS16">
            <v>56829.082728158108</v>
          </cell>
          <cell r="ST16">
            <v>46938.489564632553</v>
          </cell>
          <cell r="SU16">
            <v>30744.554112845464</v>
          </cell>
          <cell r="SV16">
            <v>56829.082728158108</v>
          </cell>
          <cell r="SW16">
            <v>56829.082728158108</v>
          </cell>
          <cell r="SX16">
            <v>56829.082728158108</v>
          </cell>
        </row>
        <row r="17">
          <cell r="SO17">
            <v>56670.789599877724</v>
          </cell>
          <cell r="SP17">
            <v>56670.789599877724</v>
          </cell>
          <cell r="SQ17">
            <v>56670.789599877724</v>
          </cell>
          <cell r="SR17">
            <v>56670.789599877724</v>
          </cell>
          <cell r="SS17">
            <v>56670.789599877724</v>
          </cell>
          <cell r="ST17">
            <v>45765.027325516741</v>
          </cell>
          <cell r="SU17">
            <v>28379.588411857352</v>
          </cell>
          <cell r="SV17">
            <v>56670.789599877724</v>
          </cell>
          <cell r="SW17">
            <v>56670.789599877724</v>
          </cell>
          <cell r="SX17">
            <v>56670.789599877724</v>
          </cell>
        </row>
        <row r="18">
          <cell r="SO18">
            <v>56513.919991545568</v>
          </cell>
          <cell r="SP18">
            <v>56513.919991545568</v>
          </cell>
          <cell r="SQ18">
            <v>56513.919991545568</v>
          </cell>
          <cell r="SR18">
            <v>56513.919991545568</v>
          </cell>
          <cell r="SS18">
            <v>56513.919991545568</v>
          </cell>
          <cell r="ST18">
            <v>44591.565086400929</v>
          </cell>
          <cell r="SU18">
            <v>26014.62271086924</v>
          </cell>
          <cell r="SV18">
            <v>56513.919991545568</v>
          </cell>
          <cell r="SW18">
            <v>56513.919991545568</v>
          </cell>
          <cell r="SX18">
            <v>56513.919991545568</v>
          </cell>
        </row>
        <row r="19">
          <cell r="SO19">
            <v>56365.874365892298</v>
          </cell>
          <cell r="SP19">
            <v>56365.874365892298</v>
          </cell>
          <cell r="SQ19">
            <v>56365.874365892298</v>
          </cell>
          <cell r="SR19">
            <v>56365.874365892298</v>
          </cell>
          <cell r="SS19">
            <v>56365.874365892298</v>
          </cell>
          <cell r="ST19">
            <v>43418.102847285118</v>
          </cell>
          <cell r="SU19">
            <v>23649.657009881128</v>
          </cell>
          <cell r="SV19">
            <v>56365.874365892298</v>
          </cell>
          <cell r="SW19">
            <v>56365.874365892298</v>
          </cell>
          <cell r="SX19">
            <v>56365.874365892298</v>
          </cell>
        </row>
        <row r="20">
          <cell r="SO20">
            <v>56226.078150396293</v>
          </cell>
          <cell r="SP20">
            <v>56226.078150396293</v>
          </cell>
          <cell r="SQ20">
            <v>56226.078150396293</v>
          </cell>
          <cell r="SR20">
            <v>56226.078150396293</v>
          </cell>
          <cell r="SS20">
            <v>56226.078150396293</v>
          </cell>
          <cell r="ST20">
            <v>42244.640608169306</v>
          </cell>
          <cell r="SU20">
            <v>21284.691308893016</v>
          </cell>
          <cell r="SV20">
            <v>56226.078150396293</v>
          </cell>
          <cell r="SW20">
            <v>56226.078150396293</v>
          </cell>
          <cell r="SX20">
            <v>56226.078150396293</v>
          </cell>
        </row>
        <row r="21">
          <cell r="SO21">
            <v>56093.10782510924</v>
          </cell>
          <cell r="SP21">
            <v>56093.10782510924</v>
          </cell>
          <cell r="SQ21">
            <v>56093.10782510924</v>
          </cell>
          <cell r="SR21">
            <v>56093.10782510924</v>
          </cell>
          <cell r="SS21">
            <v>56093.10782510924</v>
          </cell>
          <cell r="ST21">
            <v>41071.178369053494</v>
          </cell>
          <cell r="SU21">
            <v>18919.725607904904</v>
          </cell>
          <cell r="SV21">
            <v>56093.10782510924</v>
          </cell>
          <cell r="SW21">
            <v>56093.10782510924</v>
          </cell>
          <cell r="SX21">
            <v>56093.10782510924</v>
          </cell>
        </row>
        <row r="22">
          <cell r="SO22">
            <v>55959.96755214897</v>
          </cell>
          <cell r="SP22">
            <v>55959.96755214897</v>
          </cell>
          <cell r="SQ22">
            <v>55959.96755214897</v>
          </cell>
          <cell r="SR22">
            <v>55959.96755214897</v>
          </cell>
          <cell r="SS22">
            <v>55959.96755214897</v>
          </cell>
          <cell r="ST22">
            <v>39897.716129937682</v>
          </cell>
          <cell r="SU22">
            <v>16554.759906916792</v>
          </cell>
          <cell r="SV22">
            <v>55959.96755214897</v>
          </cell>
          <cell r="SW22">
            <v>55959.96755214897</v>
          </cell>
          <cell r="SX22">
            <v>55959.96755214897</v>
          </cell>
        </row>
        <row r="23">
          <cell r="SO23">
            <v>55826.856751577856</v>
          </cell>
          <cell r="SP23">
            <v>55826.856751577856</v>
          </cell>
          <cell r="SQ23">
            <v>55826.856751577856</v>
          </cell>
          <cell r="SR23">
            <v>55826.856751577856</v>
          </cell>
          <cell r="SS23">
            <v>55826.856751577856</v>
          </cell>
          <cell r="ST23">
            <v>38724.25389082187</v>
          </cell>
          <cell r="SU23">
            <v>14189.79420592868</v>
          </cell>
          <cell r="SV23">
            <v>55826.856751577856</v>
          </cell>
          <cell r="SW23">
            <v>55826.856751577856</v>
          </cell>
          <cell r="SX23">
            <v>55826.856751577856</v>
          </cell>
        </row>
        <row r="24">
          <cell r="SO24">
            <v>55691.953595770377</v>
          </cell>
          <cell r="SP24">
            <v>55691.953595770377</v>
          </cell>
          <cell r="SQ24">
            <v>55691.953595770377</v>
          </cell>
          <cell r="SR24">
            <v>55691.953595770377</v>
          </cell>
          <cell r="SS24">
            <v>55691.953595770377</v>
          </cell>
          <cell r="ST24">
            <v>37550.791651706058</v>
          </cell>
          <cell r="SU24">
            <v>11824.828504940568</v>
          </cell>
          <cell r="SV24">
            <v>55691.953595770377</v>
          </cell>
          <cell r="SW24">
            <v>55691.953595770377</v>
          </cell>
          <cell r="SX24">
            <v>55691.953595770377</v>
          </cell>
        </row>
        <row r="25">
          <cell r="SO25">
            <v>55555.428032399788</v>
          </cell>
          <cell r="SP25">
            <v>55555.428032399788</v>
          </cell>
          <cell r="SQ25">
            <v>55555.428032399788</v>
          </cell>
          <cell r="SR25">
            <v>55555.428032399788</v>
          </cell>
          <cell r="SS25">
            <v>55555.428032399788</v>
          </cell>
          <cell r="ST25">
            <v>36377.329412590247</v>
          </cell>
          <cell r="SU25">
            <v>9459.8628039524556</v>
          </cell>
          <cell r="SV25">
            <v>55555.428032399788</v>
          </cell>
          <cell r="SW25">
            <v>55555.428032399788</v>
          </cell>
          <cell r="SX25">
            <v>55555.428032399788</v>
          </cell>
        </row>
        <row r="26">
          <cell r="SO26">
            <v>55417.414316015122</v>
          </cell>
          <cell r="SP26">
            <v>55417.414316015122</v>
          </cell>
          <cell r="SQ26">
            <v>55417.414316015122</v>
          </cell>
          <cell r="SR26">
            <v>55417.414316015122</v>
          </cell>
          <cell r="SS26">
            <v>55417.414316015122</v>
          </cell>
          <cell r="ST26">
            <v>35203.867173474435</v>
          </cell>
          <cell r="SU26">
            <v>7094.8971029643435</v>
          </cell>
          <cell r="SV26">
            <v>55417.414316015122</v>
          </cell>
          <cell r="SW26">
            <v>55417.414316015122</v>
          </cell>
          <cell r="SX26">
            <v>55417.414316015122</v>
          </cell>
        </row>
        <row r="27">
          <cell r="SO27">
            <v>55279.752936447265</v>
          </cell>
          <cell r="SP27">
            <v>55279.752936447265</v>
          </cell>
          <cell r="SQ27">
            <v>55279.752936447265</v>
          </cell>
          <cell r="SR27">
            <v>55279.752936447265</v>
          </cell>
          <cell r="SS27">
            <v>55279.752936447265</v>
          </cell>
          <cell r="ST27">
            <v>34030.404934358623</v>
          </cell>
          <cell r="SU27">
            <v>4729.9314019762314</v>
          </cell>
          <cell r="SV27">
            <v>55279.752936447265</v>
          </cell>
          <cell r="SW27">
            <v>55279.752936447265</v>
          </cell>
          <cell r="SX27">
            <v>55279.752936447265</v>
          </cell>
        </row>
        <row r="28">
          <cell r="SO28">
            <v>55141.915388471025</v>
          </cell>
          <cell r="SP28">
            <v>55141.915388471025</v>
          </cell>
          <cell r="SQ28">
            <v>55141.915388471025</v>
          </cell>
          <cell r="SR28">
            <v>55141.915388471025</v>
          </cell>
          <cell r="SS28">
            <v>55141.915388471025</v>
          </cell>
          <cell r="ST28">
            <v>32856.942695242811</v>
          </cell>
          <cell r="SU28">
            <v>2956.2071262351405</v>
          </cell>
          <cell r="SV28">
            <v>55141.915388471025</v>
          </cell>
          <cell r="SW28">
            <v>55141.915388471025</v>
          </cell>
          <cell r="SX28">
            <v>55141.915388471025</v>
          </cell>
        </row>
        <row r="29">
          <cell r="SO29">
            <v>55004.077840494749</v>
          </cell>
          <cell r="SP29">
            <v>55004.077840494749</v>
          </cell>
          <cell r="SQ29">
            <v>55004.077840494749</v>
          </cell>
          <cell r="SR29">
            <v>55004.077840494749</v>
          </cell>
          <cell r="SS29">
            <v>55004.077840494749</v>
          </cell>
          <cell r="ST29">
            <v>31683.480456126999</v>
          </cell>
          <cell r="SU29">
            <v>2956.2071262351405</v>
          </cell>
          <cell r="SV29">
            <v>55004.077840494749</v>
          </cell>
          <cell r="SW29">
            <v>55004.077840494749</v>
          </cell>
          <cell r="SX29">
            <v>55004.077840494749</v>
          </cell>
        </row>
        <row r="30">
          <cell r="SO30">
            <v>54866.064124110075</v>
          </cell>
          <cell r="SP30">
            <v>54866.064124110075</v>
          </cell>
          <cell r="SQ30">
            <v>54866.064124110075</v>
          </cell>
          <cell r="SR30">
            <v>54866.064124110075</v>
          </cell>
          <cell r="SS30">
            <v>54866.064124110075</v>
          </cell>
          <cell r="ST30">
            <v>30510.018217011188</v>
          </cell>
          <cell r="SU30">
            <v>2956.2071262351405</v>
          </cell>
          <cell r="SV30">
            <v>54866.064124110075</v>
          </cell>
          <cell r="SW30">
            <v>54866.064124110075</v>
          </cell>
          <cell r="SX30">
            <v>54866.064124110075</v>
          </cell>
        </row>
        <row r="31">
          <cell r="SO31">
            <v>54728.402744542218</v>
          </cell>
          <cell r="SP31">
            <v>54728.402744542218</v>
          </cell>
          <cell r="SQ31">
            <v>54728.402744542218</v>
          </cell>
          <cell r="SR31">
            <v>54728.402744542218</v>
          </cell>
          <cell r="SS31">
            <v>54728.402744542218</v>
          </cell>
          <cell r="ST31">
            <v>29336.555977895376</v>
          </cell>
          <cell r="SU31">
            <v>2956.2071262351405</v>
          </cell>
          <cell r="SV31">
            <v>54728.402744542218</v>
          </cell>
          <cell r="SW31">
            <v>54728.402744542218</v>
          </cell>
          <cell r="SX31">
            <v>54728.402744542218</v>
          </cell>
        </row>
        <row r="32">
          <cell r="SO32">
            <v>54590.565196565964</v>
          </cell>
          <cell r="SP32">
            <v>54590.565196565964</v>
          </cell>
          <cell r="SQ32">
            <v>54590.565196565964</v>
          </cell>
          <cell r="SR32">
            <v>54590.565196565964</v>
          </cell>
          <cell r="SS32">
            <v>54590.565196565964</v>
          </cell>
          <cell r="ST32">
            <v>28163.093738779564</v>
          </cell>
          <cell r="SU32">
            <v>2956.2071262351405</v>
          </cell>
          <cell r="SV32">
            <v>54590.565196565964</v>
          </cell>
          <cell r="SW32">
            <v>54590.565196565964</v>
          </cell>
          <cell r="SX32">
            <v>54590.565196565964</v>
          </cell>
        </row>
      </sheetData>
      <sheetData sheetId="4">
        <row r="3">
          <cell r="SQ3">
            <v>1090.9376985442723</v>
          </cell>
          <cell r="SR3">
            <v>1090.9376985442723</v>
          </cell>
          <cell r="SS3">
            <v>1090.9376985442723</v>
          </cell>
          <cell r="ST3">
            <v>1090.9376985442723</v>
          </cell>
          <cell r="SU3">
            <v>1090.9376985442723</v>
          </cell>
          <cell r="SV3">
            <v>1090.9376985442723</v>
          </cell>
          <cell r="SW3">
            <v>1090.9376985442723</v>
          </cell>
          <cell r="SX3">
            <v>1090.9376985442723</v>
          </cell>
          <cell r="SY3">
            <v>1090.9376985442723</v>
          </cell>
          <cell r="SZ3">
            <v>1090.9376985442723</v>
          </cell>
        </row>
        <row r="4">
          <cell r="SQ4">
            <v>791.33335060289392</v>
          </cell>
          <cell r="SR4">
            <v>791.33335060289392</v>
          </cell>
          <cell r="SS4">
            <v>791.33335060289392</v>
          </cell>
          <cell r="ST4">
            <v>791.33335060289392</v>
          </cell>
          <cell r="SU4">
            <v>791.33335060289392</v>
          </cell>
          <cell r="SV4">
            <v>791.33335060289392</v>
          </cell>
          <cell r="SW4">
            <v>791.33335060289392</v>
          </cell>
          <cell r="SX4">
            <v>791.33335060289392</v>
          </cell>
          <cell r="SY4">
            <v>791.33335060289392</v>
          </cell>
          <cell r="SZ4">
            <v>791.33335060289392</v>
          </cell>
        </row>
        <row r="5">
          <cell r="SQ5">
            <v>824.14628020405507</v>
          </cell>
          <cell r="SR5">
            <v>824.14628020405507</v>
          </cell>
          <cell r="SS5">
            <v>824.14628020405507</v>
          </cell>
          <cell r="ST5">
            <v>824.14628020405507</v>
          </cell>
          <cell r="SU5">
            <v>824.14628020405507</v>
          </cell>
          <cell r="SV5">
            <v>824.14628020405507</v>
          </cell>
          <cell r="SW5">
            <v>824.14628020405507</v>
          </cell>
          <cell r="SX5">
            <v>824.14628020405507</v>
          </cell>
          <cell r="SY5">
            <v>824.14628020405507</v>
          </cell>
          <cell r="SZ5">
            <v>824.14628020405507</v>
          </cell>
        </row>
        <row r="6">
          <cell r="SQ6">
            <v>924.56661000241002</v>
          </cell>
          <cell r="SR6">
            <v>924.56661000241002</v>
          </cell>
          <cell r="SS6">
            <v>924.56661000241002</v>
          </cell>
          <cell r="ST6">
            <v>924.56661000241002</v>
          </cell>
          <cell r="SU6">
            <v>0</v>
          </cell>
          <cell r="SV6">
            <v>0</v>
          </cell>
          <cell r="SW6">
            <v>0</v>
          </cell>
          <cell r="SX6">
            <v>924.56661000241002</v>
          </cell>
          <cell r="SY6">
            <v>924.56661000241002</v>
          </cell>
          <cell r="SZ6">
            <v>924.56661000241002</v>
          </cell>
        </row>
        <row r="7">
          <cell r="SQ7">
            <v>998.74274850066286</v>
          </cell>
          <cell r="SR7">
            <v>998.74274850066286</v>
          </cell>
          <cell r="SS7">
            <v>998.74274850066286</v>
          </cell>
          <cell r="ST7">
            <v>998.74274850066286</v>
          </cell>
          <cell r="SU7">
            <v>0</v>
          </cell>
          <cell r="SV7">
            <v>0</v>
          </cell>
          <cell r="SW7">
            <v>0</v>
          </cell>
          <cell r="SX7">
            <v>998.74274850066286</v>
          </cell>
          <cell r="SY7">
            <v>998.74274850066286</v>
          </cell>
          <cell r="SZ7">
            <v>998.74274850066286</v>
          </cell>
        </row>
        <row r="8">
          <cell r="SQ8">
            <v>938.2758426278524</v>
          </cell>
          <cell r="SR8">
            <v>938.2758426278524</v>
          </cell>
          <cell r="SS8">
            <v>938.2758426278524</v>
          </cell>
          <cell r="ST8">
            <v>938.2758426278524</v>
          </cell>
          <cell r="SU8">
            <v>0</v>
          </cell>
          <cell r="SV8">
            <v>0</v>
          </cell>
          <cell r="SW8">
            <v>0</v>
          </cell>
          <cell r="SX8">
            <v>938.2758426278524</v>
          </cell>
          <cell r="SY8">
            <v>938.2758426278524</v>
          </cell>
          <cell r="SZ8">
            <v>938.2758426278524</v>
          </cell>
        </row>
        <row r="9">
          <cell r="SQ9">
            <v>878.86835788714234</v>
          </cell>
          <cell r="SR9">
            <v>878.86835788714234</v>
          </cell>
          <cell r="SS9">
            <v>878.86835788714234</v>
          </cell>
          <cell r="ST9">
            <v>878.86835788714234</v>
          </cell>
          <cell r="SU9">
            <v>0</v>
          </cell>
          <cell r="SV9">
            <v>0</v>
          </cell>
          <cell r="SW9">
            <v>0</v>
          </cell>
          <cell r="SX9">
            <v>878.86835788714234</v>
          </cell>
          <cell r="SY9">
            <v>878.86835788714234</v>
          </cell>
          <cell r="SZ9">
            <v>878.86835788714234</v>
          </cell>
        </row>
        <row r="10">
          <cell r="SQ10">
            <v>827.85203051302233</v>
          </cell>
          <cell r="SR10">
            <v>827.85203051302233</v>
          </cell>
          <cell r="SS10">
            <v>827.85203051302233</v>
          </cell>
          <cell r="ST10">
            <v>827.85203051302233</v>
          </cell>
          <cell r="SU10">
            <v>0</v>
          </cell>
          <cell r="SV10">
            <v>0</v>
          </cell>
          <cell r="SW10">
            <v>0</v>
          </cell>
          <cell r="SX10">
            <v>827.85203051302233</v>
          </cell>
          <cell r="SY10">
            <v>827.85203051302233</v>
          </cell>
          <cell r="SZ10">
            <v>827.85203051302233</v>
          </cell>
        </row>
        <row r="11">
          <cell r="SQ11">
            <v>828.91145164516638</v>
          </cell>
          <cell r="SR11">
            <v>828.91145164516638</v>
          </cell>
          <cell r="SS11">
            <v>828.91145164516638</v>
          </cell>
          <cell r="ST11">
            <v>828.91145164516638</v>
          </cell>
          <cell r="SU11">
            <v>0</v>
          </cell>
          <cell r="SV11">
            <v>0</v>
          </cell>
          <cell r="SW11">
            <v>0</v>
          </cell>
          <cell r="SX11">
            <v>828.91145164516638</v>
          </cell>
          <cell r="SY11">
            <v>828.91145164516638</v>
          </cell>
          <cell r="SZ11">
            <v>828.91145164516638</v>
          </cell>
        </row>
        <row r="12">
          <cell r="SQ12">
            <v>822.90880169851152</v>
          </cell>
          <cell r="SR12">
            <v>822.90880169851152</v>
          </cell>
          <cell r="SS12">
            <v>822.90880169851152</v>
          </cell>
          <cell r="ST12">
            <v>822.90880169851152</v>
          </cell>
          <cell r="SU12">
            <v>0</v>
          </cell>
          <cell r="SV12">
            <v>0</v>
          </cell>
          <cell r="SW12">
            <v>0</v>
          </cell>
          <cell r="SX12">
            <v>822.90880169851152</v>
          </cell>
          <cell r="SY12">
            <v>822.90880169851152</v>
          </cell>
          <cell r="SZ12">
            <v>822.90880169851152</v>
          </cell>
        </row>
        <row r="13">
          <cell r="SQ13">
            <v>792.51552782468207</v>
          </cell>
          <cell r="SR13">
            <v>792.51552782468207</v>
          </cell>
          <cell r="SS13">
            <v>792.51552782468207</v>
          </cell>
          <cell r="ST13">
            <v>792.51552782468207</v>
          </cell>
          <cell r="SU13">
            <v>0</v>
          </cell>
          <cell r="SV13">
            <v>0</v>
          </cell>
          <cell r="SW13">
            <v>0</v>
          </cell>
          <cell r="SX13">
            <v>792.51552782468207</v>
          </cell>
          <cell r="SY13">
            <v>792.51552782468207</v>
          </cell>
          <cell r="SZ13">
            <v>792.51552782468207</v>
          </cell>
        </row>
        <row r="14">
          <cell r="SQ14">
            <v>759.18457131252944</v>
          </cell>
          <cell r="SR14">
            <v>759.18457131252944</v>
          </cell>
          <cell r="SS14">
            <v>759.18457131252944</v>
          </cell>
          <cell r="ST14">
            <v>759.18457131252944</v>
          </cell>
          <cell r="SU14">
            <v>0</v>
          </cell>
          <cell r="SV14">
            <v>0</v>
          </cell>
          <cell r="SW14">
            <v>0</v>
          </cell>
          <cell r="SX14">
            <v>759.18457131252944</v>
          </cell>
          <cell r="SY14">
            <v>759.18457131252944</v>
          </cell>
          <cell r="SZ14">
            <v>759.18457131252944</v>
          </cell>
        </row>
        <row r="15">
          <cell r="SQ15">
            <v>734.79394738563133</v>
          </cell>
          <cell r="SR15">
            <v>734.79394738563133</v>
          </cell>
          <cell r="SS15">
            <v>734.79394738563133</v>
          </cell>
          <cell r="ST15">
            <v>734.79394738563133</v>
          </cell>
          <cell r="SU15">
            <v>0</v>
          </cell>
          <cell r="SV15">
            <v>0</v>
          </cell>
          <cell r="SW15">
            <v>0</v>
          </cell>
          <cell r="SX15">
            <v>734.79394738563133</v>
          </cell>
          <cell r="SY15">
            <v>734.79394738563133</v>
          </cell>
          <cell r="SZ15">
            <v>734.79394738563133</v>
          </cell>
        </row>
        <row r="16">
          <cell r="SQ16">
            <v>734.7939473854276</v>
          </cell>
          <cell r="SR16">
            <v>734.7939473854276</v>
          </cell>
          <cell r="SS16">
            <v>734.7939473854276</v>
          </cell>
          <cell r="ST16">
            <v>734.7939473854276</v>
          </cell>
          <cell r="SU16">
            <v>0</v>
          </cell>
          <cell r="SV16">
            <v>0</v>
          </cell>
          <cell r="SW16">
            <v>0</v>
          </cell>
          <cell r="SX16">
            <v>734.7939473854276</v>
          </cell>
          <cell r="SY16">
            <v>734.7939473854276</v>
          </cell>
          <cell r="SZ16">
            <v>734.7939473854276</v>
          </cell>
        </row>
        <row r="17">
          <cell r="SQ17">
            <v>727.99234515373973</v>
          </cell>
          <cell r="SR17">
            <v>727.99234515373973</v>
          </cell>
          <cell r="SS17">
            <v>727.99234515373973</v>
          </cell>
          <cell r="ST17">
            <v>727.99234515373973</v>
          </cell>
          <cell r="SU17">
            <v>0</v>
          </cell>
          <cell r="SV17">
            <v>0</v>
          </cell>
          <cell r="SW17">
            <v>0</v>
          </cell>
          <cell r="SX17">
            <v>727.99234515373973</v>
          </cell>
          <cell r="SY17">
            <v>727.99234515373973</v>
          </cell>
          <cell r="SZ17">
            <v>727.99234515373973</v>
          </cell>
        </row>
        <row r="18">
          <cell r="SQ18">
            <v>686.02876982567977</v>
          </cell>
          <cell r="SR18">
            <v>686.02876982567977</v>
          </cell>
          <cell r="SS18">
            <v>686.02876982567977</v>
          </cell>
          <cell r="ST18">
            <v>686.02876982567977</v>
          </cell>
          <cell r="SU18">
            <v>0</v>
          </cell>
          <cell r="SV18">
            <v>0</v>
          </cell>
          <cell r="SW18">
            <v>0</v>
          </cell>
          <cell r="SX18">
            <v>686.02876982567977</v>
          </cell>
          <cell r="SY18">
            <v>686.02876982567977</v>
          </cell>
          <cell r="SZ18">
            <v>686.02876982567977</v>
          </cell>
        </row>
        <row r="19">
          <cell r="SQ19">
            <v>646.7284952897171</v>
          </cell>
          <cell r="SR19">
            <v>646.7284952897171</v>
          </cell>
          <cell r="SS19">
            <v>646.7284952897171</v>
          </cell>
          <cell r="ST19">
            <v>646.7284952897171</v>
          </cell>
          <cell r="SU19">
            <v>0</v>
          </cell>
          <cell r="SV19">
            <v>0</v>
          </cell>
          <cell r="SW19">
            <v>0</v>
          </cell>
          <cell r="SX19">
            <v>646.7284952897171</v>
          </cell>
          <cell r="SY19">
            <v>646.7284952897171</v>
          </cell>
          <cell r="SZ19">
            <v>646.7284952897171</v>
          </cell>
        </row>
        <row r="20">
          <cell r="SQ20">
            <v>614.22982298569696</v>
          </cell>
          <cell r="SR20">
            <v>614.22982298569696</v>
          </cell>
          <cell r="SS20">
            <v>614.22982298569696</v>
          </cell>
          <cell r="ST20">
            <v>614.22982298569696</v>
          </cell>
          <cell r="SU20">
            <v>0</v>
          </cell>
          <cell r="SV20">
            <v>0</v>
          </cell>
          <cell r="SW20">
            <v>0</v>
          </cell>
          <cell r="SX20">
            <v>614.22982298569696</v>
          </cell>
          <cell r="SY20">
            <v>614.22982298569696</v>
          </cell>
          <cell r="SZ20">
            <v>614.22982298569696</v>
          </cell>
        </row>
        <row r="21">
          <cell r="SQ21">
            <v>615.01486227218265</v>
          </cell>
          <cell r="SR21">
            <v>615.01486227218265</v>
          </cell>
          <cell r="SS21">
            <v>615.01486227218265</v>
          </cell>
          <cell r="ST21">
            <v>615.01486227218265</v>
          </cell>
          <cell r="SU21">
            <v>0</v>
          </cell>
          <cell r="SV21">
            <v>0</v>
          </cell>
          <cell r="SW21">
            <v>0</v>
          </cell>
          <cell r="SX21">
            <v>615.01486227218265</v>
          </cell>
          <cell r="SY21">
            <v>615.01486227218265</v>
          </cell>
          <cell r="SZ21">
            <v>615.01486227218265</v>
          </cell>
        </row>
        <row r="22">
          <cell r="SQ22">
            <v>614.9227350960864</v>
          </cell>
          <cell r="SR22">
            <v>614.9227350960864</v>
          </cell>
          <cell r="SS22">
            <v>614.9227350960864</v>
          </cell>
          <cell r="ST22">
            <v>614.9227350960864</v>
          </cell>
          <cell r="SU22">
            <v>0</v>
          </cell>
          <cell r="SV22">
            <v>0</v>
          </cell>
          <cell r="SW22">
            <v>0</v>
          </cell>
          <cell r="SX22">
            <v>614.9227350960864</v>
          </cell>
          <cell r="SY22">
            <v>614.9227350960864</v>
          </cell>
          <cell r="SZ22">
            <v>614.9227350960864</v>
          </cell>
        </row>
        <row r="23">
          <cell r="SQ23">
            <v>623.43220154444134</v>
          </cell>
          <cell r="SR23">
            <v>623.43220154444134</v>
          </cell>
          <cell r="SS23">
            <v>623.43220154444134</v>
          </cell>
          <cell r="ST23">
            <v>623.43220154444134</v>
          </cell>
          <cell r="SU23">
            <v>0</v>
          </cell>
          <cell r="SV23">
            <v>0</v>
          </cell>
          <cell r="SW23">
            <v>0</v>
          </cell>
          <cell r="SX23">
            <v>623.43220154444134</v>
          </cell>
          <cell r="SY23">
            <v>623.43220154444134</v>
          </cell>
          <cell r="SZ23">
            <v>623.43220154444134</v>
          </cell>
        </row>
        <row r="24">
          <cell r="SQ24">
            <v>631.156628706638</v>
          </cell>
          <cell r="SR24">
            <v>631.156628706638</v>
          </cell>
          <cell r="SS24">
            <v>631.156628706638</v>
          </cell>
          <cell r="ST24">
            <v>631.156628706638</v>
          </cell>
          <cell r="SU24">
            <v>0</v>
          </cell>
          <cell r="SV24">
            <v>0</v>
          </cell>
          <cell r="SW24">
            <v>0</v>
          </cell>
          <cell r="SX24">
            <v>631.156628706638</v>
          </cell>
          <cell r="SY24">
            <v>631.156628706638</v>
          </cell>
          <cell r="SZ24">
            <v>631.156628706638</v>
          </cell>
        </row>
        <row r="25">
          <cell r="SQ25">
            <v>638.21776123348536</v>
          </cell>
          <cell r="SR25">
            <v>638.21776123348536</v>
          </cell>
          <cell r="SS25">
            <v>638.21776123348536</v>
          </cell>
          <cell r="ST25">
            <v>638.21776123348536</v>
          </cell>
          <cell r="SU25">
            <v>0</v>
          </cell>
          <cell r="SV25">
            <v>0</v>
          </cell>
          <cell r="SW25">
            <v>0</v>
          </cell>
          <cell r="SX25">
            <v>638.21776123348536</v>
          </cell>
          <cell r="SY25">
            <v>638.21776123348536</v>
          </cell>
          <cell r="SZ25">
            <v>638.21776123348536</v>
          </cell>
        </row>
        <row r="26">
          <cell r="SQ26">
            <v>636.58844771079021</v>
          </cell>
          <cell r="SR26">
            <v>636.58844771079021</v>
          </cell>
          <cell r="SS26">
            <v>636.58844771079021</v>
          </cell>
          <cell r="ST26">
            <v>636.58844771079021</v>
          </cell>
          <cell r="SU26">
            <v>0</v>
          </cell>
          <cell r="SV26">
            <v>0</v>
          </cell>
          <cell r="SW26">
            <v>0</v>
          </cell>
          <cell r="SX26">
            <v>636.58844771079021</v>
          </cell>
          <cell r="SY26">
            <v>636.58844771079021</v>
          </cell>
          <cell r="SZ26">
            <v>636.58844771079021</v>
          </cell>
        </row>
        <row r="27">
          <cell r="SQ27">
            <v>637.40310447209049</v>
          </cell>
          <cell r="SR27">
            <v>637.40310447209049</v>
          </cell>
          <cell r="SS27">
            <v>637.40310447209049</v>
          </cell>
          <cell r="ST27">
            <v>637.40310447209049</v>
          </cell>
          <cell r="SU27">
            <v>0</v>
          </cell>
          <cell r="SV27">
            <v>0</v>
          </cell>
          <cell r="SW27">
            <v>0</v>
          </cell>
          <cell r="SX27">
            <v>637.40310447209049</v>
          </cell>
          <cell r="SY27">
            <v>637.40310447209049</v>
          </cell>
          <cell r="SZ27">
            <v>637.40310447209049</v>
          </cell>
        </row>
        <row r="28">
          <cell r="SQ28">
            <v>637.40310447209777</v>
          </cell>
          <cell r="SR28">
            <v>637.40310447209777</v>
          </cell>
          <cell r="SS28">
            <v>637.40310447209777</v>
          </cell>
          <cell r="ST28">
            <v>637.40310447209777</v>
          </cell>
          <cell r="SU28">
            <v>0</v>
          </cell>
          <cell r="SV28">
            <v>0</v>
          </cell>
          <cell r="SW28">
            <v>0</v>
          </cell>
          <cell r="SX28">
            <v>637.40310447209777</v>
          </cell>
          <cell r="SY28">
            <v>637.40310447209777</v>
          </cell>
          <cell r="SZ28">
            <v>637.40310447209777</v>
          </cell>
        </row>
        <row r="29">
          <cell r="SQ29">
            <v>638.21776123344171</v>
          </cell>
          <cell r="SR29">
            <v>638.21776123344171</v>
          </cell>
          <cell r="SS29">
            <v>638.21776123344171</v>
          </cell>
          <cell r="ST29">
            <v>638.21776123344171</v>
          </cell>
          <cell r="SU29">
            <v>0</v>
          </cell>
          <cell r="SV29">
            <v>0</v>
          </cell>
          <cell r="SW29">
            <v>0</v>
          </cell>
          <cell r="SX29">
            <v>638.21776123344171</v>
          </cell>
          <cell r="SY29">
            <v>638.21776123344171</v>
          </cell>
          <cell r="SZ29">
            <v>638.21776123344171</v>
          </cell>
        </row>
        <row r="30">
          <cell r="SQ30">
            <v>636.58844771067379</v>
          </cell>
          <cell r="SR30">
            <v>636.58844771067379</v>
          </cell>
          <cell r="SS30">
            <v>636.58844771067379</v>
          </cell>
          <cell r="ST30">
            <v>636.58844771067379</v>
          </cell>
          <cell r="SU30">
            <v>0</v>
          </cell>
          <cell r="SV30">
            <v>0</v>
          </cell>
          <cell r="SW30">
            <v>0</v>
          </cell>
          <cell r="SX30">
            <v>636.58844771067379</v>
          </cell>
          <cell r="SY30">
            <v>636.58844771067379</v>
          </cell>
          <cell r="SZ30">
            <v>636.58844771067379</v>
          </cell>
        </row>
        <row r="31">
          <cell r="SQ31">
            <v>637.40310447206139</v>
          </cell>
          <cell r="SR31">
            <v>637.40310447206139</v>
          </cell>
          <cell r="SS31">
            <v>637.40310447206139</v>
          </cell>
          <cell r="ST31">
            <v>637.40310447206139</v>
          </cell>
          <cell r="SU31">
            <v>0</v>
          </cell>
          <cell r="SV31">
            <v>0</v>
          </cell>
          <cell r="SW31">
            <v>0</v>
          </cell>
          <cell r="SX31">
            <v>637.40310447206139</v>
          </cell>
          <cell r="SY31">
            <v>637.40310447206139</v>
          </cell>
          <cell r="SZ31">
            <v>637.40310447206139</v>
          </cell>
        </row>
      </sheetData>
      <sheetData sheetId="5">
        <row r="4">
          <cell r="SO4">
            <v>82907.058315087561</v>
          </cell>
          <cell r="SP4">
            <v>82907.058315087561</v>
          </cell>
          <cell r="SQ4">
            <v>82907.058315087561</v>
          </cell>
          <cell r="SR4">
            <v>82907.058315087561</v>
          </cell>
          <cell r="SS4">
            <v>82907.058315087561</v>
          </cell>
          <cell r="ST4">
            <v>82907.058315087561</v>
          </cell>
          <cell r="SU4">
            <v>82907.058315087561</v>
          </cell>
          <cell r="SV4">
            <v>82907.058315087561</v>
          </cell>
          <cell r="SW4">
            <v>82907.058315087561</v>
          </cell>
          <cell r="SX4">
            <v>82907.058315087561</v>
          </cell>
        </row>
        <row r="5">
          <cell r="SO5">
            <v>82859.785017739254</v>
          </cell>
          <cell r="SP5">
            <v>82859.785017739254</v>
          </cell>
          <cell r="SQ5">
            <v>82859.785017739254</v>
          </cell>
          <cell r="SR5">
            <v>82859.785017739254</v>
          </cell>
          <cell r="SS5">
            <v>82859.785017739254</v>
          </cell>
          <cell r="ST5">
            <v>82859.785017739254</v>
          </cell>
          <cell r="SU5">
            <v>79590.775982484061</v>
          </cell>
          <cell r="SV5">
            <v>82859.785017739254</v>
          </cell>
          <cell r="SW5">
            <v>82859.785017739254</v>
          </cell>
          <cell r="SX5">
            <v>82859.785017739254</v>
          </cell>
        </row>
        <row r="6">
          <cell r="SO6">
            <v>82811.138810960241</v>
          </cell>
          <cell r="SP6">
            <v>82811.138810960241</v>
          </cell>
          <cell r="SQ6">
            <v>82811.138810960241</v>
          </cell>
          <cell r="SR6">
            <v>82811.138810960241</v>
          </cell>
          <cell r="SS6">
            <v>82811.138810960241</v>
          </cell>
          <cell r="ST6">
            <v>82811.138810960241</v>
          </cell>
          <cell r="SU6">
            <v>76274.493649880562</v>
          </cell>
          <cell r="SV6">
            <v>82811.138810960241</v>
          </cell>
          <cell r="SW6">
            <v>82811.138810960241</v>
          </cell>
          <cell r="SX6">
            <v>82811.138810960241</v>
          </cell>
        </row>
        <row r="7">
          <cell r="SO7">
            <v>82765.19901407804</v>
          </cell>
          <cell r="SP7">
            <v>82765.19901407804</v>
          </cell>
          <cell r="SQ7">
            <v>82765.19901407804</v>
          </cell>
          <cell r="SR7">
            <v>82765.19901407804</v>
          </cell>
          <cell r="SS7">
            <v>82765.19901407804</v>
          </cell>
          <cell r="ST7">
            <v>81154.916034741036</v>
          </cell>
          <cell r="SU7">
            <v>72958.211317277062</v>
          </cell>
          <cell r="SV7">
            <v>82765.19901407804</v>
          </cell>
          <cell r="SW7">
            <v>82765.19901407804</v>
          </cell>
          <cell r="SX7">
            <v>82765.19901407804</v>
          </cell>
        </row>
        <row r="8">
          <cell r="SO8">
            <v>82719.032353144939</v>
          </cell>
          <cell r="SP8">
            <v>82719.032353144939</v>
          </cell>
          <cell r="SQ8">
            <v>82719.032353144939</v>
          </cell>
          <cell r="SR8">
            <v>82719.032353144939</v>
          </cell>
          <cell r="SS8">
            <v>82719.032353144939</v>
          </cell>
          <cell r="ST8">
            <v>79498.693258521831</v>
          </cell>
          <cell r="SU8">
            <v>69641.928984673563</v>
          </cell>
          <cell r="SV8">
            <v>82719.032353144939</v>
          </cell>
          <cell r="SW8">
            <v>82719.032353144939</v>
          </cell>
          <cell r="SX8">
            <v>82719.032353144939</v>
          </cell>
        </row>
        <row r="9">
          <cell r="SO9">
            <v>82672.776588073786</v>
          </cell>
          <cell r="SP9">
            <v>82672.776588073786</v>
          </cell>
          <cell r="SQ9">
            <v>82672.776588073786</v>
          </cell>
          <cell r="SR9">
            <v>82672.776588073786</v>
          </cell>
          <cell r="SS9">
            <v>82672.776588073786</v>
          </cell>
          <cell r="ST9">
            <v>77842.470482302626</v>
          </cell>
          <cell r="SU9">
            <v>66325.646652070063</v>
          </cell>
          <cell r="SV9">
            <v>82672.776588073786</v>
          </cell>
          <cell r="SW9">
            <v>82672.776588073786</v>
          </cell>
          <cell r="SX9">
            <v>82672.776588073786</v>
          </cell>
        </row>
        <row r="10">
          <cell r="SO10">
            <v>82626.451509658364</v>
          </cell>
          <cell r="SP10">
            <v>82626.451509658364</v>
          </cell>
          <cell r="SQ10">
            <v>82626.451509658364</v>
          </cell>
          <cell r="SR10">
            <v>82626.451509658364</v>
          </cell>
          <cell r="SS10">
            <v>82626.451509658364</v>
          </cell>
          <cell r="ST10">
            <v>76186.247706083421</v>
          </cell>
          <cell r="SU10">
            <v>63009.364319466564</v>
          </cell>
          <cell r="SV10">
            <v>82626.451509658364</v>
          </cell>
          <cell r="SW10">
            <v>82626.451509658364</v>
          </cell>
          <cell r="SX10">
            <v>82626.451509658364</v>
          </cell>
        </row>
        <row r="11">
          <cell r="SO11">
            <v>82579.678526371805</v>
          </cell>
          <cell r="SP11">
            <v>82579.678526371805</v>
          </cell>
          <cell r="SQ11">
            <v>82579.678526371805</v>
          </cell>
          <cell r="SR11">
            <v>82579.678526371805</v>
          </cell>
          <cell r="SS11">
            <v>82579.678526371805</v>
          </cell>
          <cell r="ST11">
            <v>74530.024929864216</v>
          </cell>
          <cell r="SU11">
            <v>59693.081986863064</v>
          </cell>
          <cell r="SV11">
            <v>82579.678526371805</v>
          </cell>
          <cell r="SW11">
            <v>82579.678526371805</v>
          </cell>
          <cell r="SX11">
            <v>82579.678526371805</v>
          </cell>
        </row>
        <row r="12">
          <cell r="SO12">
            <v>82532.481178575545</v>
          </cell>
          <cell r="SP12">
            <v>82532.481178575545</v>
          </cell>
          <cell r="SQ12">
            <v>82532.481178575545</v>
          </cell>
          <cell r="SR12">
            <v>82532.481178575545</v>
          </cell>
          <cell r="SS12">
            <v>82532.481178575545</v>
          </cell>
          <cell r="ST12">
            <v>72873.802153645011</v>
          </cell>
          <cell r="SU12">
            <v>56376.799654259565</v>
          </cell>
          <cell r="SV12">
            <v>82532.481178575545</v>
          </cell>
          <cell r="SW12">
            <v>82532.481178575545</v>
          </cell>
          <cell r="SX12">
            <v>82532.481178575545</v>
          </cell>
        </row>
        <row r="13">
          <cell r="SO13">
            <v>82485.042555156469</v>
          </cell>
          <cell r="SP13">
            <v>82485.042555156469</v>
          </cell>
          <cell r="SQ13">
            <v>82485.042555156469</v>
          </cell>
          <cell r="SR13">
            <v>82485.042555156469</v>
          </cell>
          <cell r="SS13">
            <v>82485.042555156469</v>
          </cell>
          <cell r="ST13">
            <v>71217.579377425805</v>
          </cell>
          <cell r="SU13">
            <v>53060.517321656065</v>
          </cell>
          <cell r="SV13">
            <v>82485.042555156469</v>
          </cell>
          <cell r="SW13">
            <v>82485.042555156469</v>
          </cell>
          <cell r="SX13">
            <v>82485.042555156469</v>
          </cell>
        </row>
        <row r="14">
          <cell r="SO14">
            <v>82437.532104103448</v>
          </cell>
          <cell r="SP14">
            <v>82437.532104103448</v>
          </cell>
          <cell r="SQ14">
            <v>82437.532104103448</v>
          </cell>
          <cell r="SR14">
            <v>82437.532104103448</v>
          </cell>
          <cell r="SS14">
            <v>82437.532104103448</v>
          </cell>
          <cell r="ST14">
            <v>69561.3566012066</v>
          </cell>
          <cell r="SU14">
            <v>49744.234989052566</v>
          </cell>
          <cell r="SV14">
            <v>82437.532104103448</v>
          </cell>
          <cell r="SW14">
            <v>82437.532104103448</v>
          </cell>
          <cell r="SX14">
            <v>82437.532104103448</v>
          </cell>
        </row>
        <row r="15">
          <cell r="SO15">
            <v>82389.573187639122</v>
          </cell>
          <cell r="SP15">
            <v>82389.573187639122</v>
          </cell>
          <cell r="SQ15">
            <v>82389.573187639122</v>
          </cell>
          <cell r="SR15">
            <v>82389.573187639122</v>
          </cell>
          <cell r="SS15">
            <v>82389.573187639122</v>
          </cell>
          <cell r="ST15">
            <v>67905.133824987395</v>
          </cell>
          <cell r="SU15">
            <v>46427.952656449066</v>
          </cell>
          <cell r="SV15">
            <v>82389.573187639122</v>
          </cell>
          <cell r="SW15">
            <v>82389.573187639122</v>
          </cell>
          <cell r="SX15">
            <v>82389.573187639122</v>
          </cell>
        </row>
        <row r="16">
          <cell r="SO16">
            <v>82340.993105629357</v>
          </cell>
          <cell r="SP16">
            <v>82340.993105629357</v>
          </cell>
          <cell r="SQ16">
            <v>82340.993105629357</v>
          </cell>
          <cell r="SR16">
            <v>82340.993105629357</v>
          </cell>
          <cell r="SS16">
            <v>82340.993105629357</v>
          </cell>
          <cell r="ST16">
            <v>66248.91104876819</v>
          </cell>
          <cell r="SU16">
            <v>43111.670323845567</v>
          </cell>
          <cell r="SV16">
            <v>82340.993105629357</v>
          </cell>
          <cell r="SW16">
            <v>82340.993105629357</v>
          </cell>
          <cell r="SX16">
            <v>82340.993105629357</v>
          </cell>
        </row>
        <row r="17">
          <cell r="SO17">
            <v>82291.633415879027</v>
          </cell>
          <cell r="SP17">
            <v>82291.633415879027</v>
          </cell>
          <cell r="SQ17">
            <v>82291.633415879027</v>
          </cell>
          <cell r="SR17">
            <v>82291.633415879027</v>
          </cell>
          <cell r="SS17">
            <v>82291.633415879027</v>
          </cell>
          <cell r="ST17">
            <v>64592.688272548985</v>
          </cell>
          <cell r="SU17">
            <v>39795.387991242067</v>
          </cell>
          <cell r="SV17">
            <v>82291.633415879027</v>
          </cell>
          <cell r="SW17">
            <v>82291.633415879027</v>
          </cell>
          <cell r="SX17">
            <v>82291.633415879027</v>
          </cell>
        </row>
        <row r="18">
          <cell r="SO18">
            <v>82241.547648021369</v>
          </cell>
          <cell r="SP18">
            <v>82241.547648021369</v>
          </cell>
          <cell r="SQ18">
            <v>82241.547648021369</v>
          </cell>
          <cell r="SR18">
            <v>82241.547648021369</v>
          </cell>
          <cell r="SS18">
            <v>82241.547648021369</v>
          </cell>
          <cell r="ST18">
            <v>62936.46549632978</v>
          </cell>
          <cell r="SU18">
            <v>36479.105658638568</v>
          </cell>
          <cell r="SV18">
            <v>82241.547648021369</v>
          </cell>
          <cell r="SW18">
            <v>82241.547648021369</v>
          </cell>
          <cell r="SX18">
            <v>82241.547648021369</v>
          </cell>
        </row>
        <row r="19">
          <cell r="SO19">
            <v>82190.664035156355</v>
          </cell>
          <cell r="SP19">
            <v>82190.664035156355</v>
          </cell>
          <cell r="SQ19">
            <v>82190.664035156355</v>
          </cell>
          <cell r="SR19">
            <v>82190.664035156355</v>
          </cell>
          <cell r="SS19">
            <v>82190.664035156355</v>
          </cell>
          <cell r="ST19">
            <v>61280.242720110575</v>
          </cell>
          <cell r="SU19">
            <v>33162.823326035068</v>
          </cell>
          <cell r="SV19">
            <v>82190.664035156355</v>
          </cell>
          <cell r="SW19">
            <v>82190.664035156355</v>
          </cell>
          <cell r="SX19">
            <v>82190.664035156355</v>
          </cell>
        </row>
        <row r="20">
          <cell r="SO20">
            <v>82138.992300713537</v>
          </cell>
          <cell r="SP20">
            <v>82138.992300713537</v>
          </cell>
          <cell r="SQ20">
            <v>82138.992300713537</v>
          </cell>
          <cell r="SR20">
            <v>82138.992300713537</v>
          </cell>
          <cell r="SS20">
            <v>82138.992300713537</v>
          </cell>
          <cell r="ST20">
            <v>59624.01994389137</v>
          </cell>
          <cell r="SU20">
            <v>29846.540993431565</v>
          </cell>
          <cell r="SV20">
            <v>82138.992300713537</v>
          </cell>
          <cell r="SW20">
            <v>82138.992300713537</v>
          </cell>
          <cell r="SX20">
            <v>82138.992300713537</v>
          </cell>
        </row>
        <row r="21">
          <cell r="SO21">
            <v>82086.377304586844</v>
          </cell>
          <cell r="SP21">
            <v>82086.377304586844</v>
          </cell>
          <cell r="SQ21">
            <v>82086.377304586844</v>
          </cell>
          <cell r="SR21">
            <v>82086.377304586844</v>
          </cell>
          <cell r="SS21">
            <v>82086.377304586844</v>
          </cell>
          <cell r="ST21">
            <v>57967.797167672165</v>
          </cell>
          <cell r="SU21">
            <v>26530.258660828062</v>
          </cell>
          <cell r="SV21">
            <v>82086.377304586844</v>
          </cell>
          <cell r="SW21">
            <v>82086.377304586844</v>
          </cell>
          <cell r="SX21">
            <v>82086.377304586844</v>
          </cell>
        </row>
        <row r="22">
          <cell r="SO22">
            <v>82032.854333368727</v>
          </cell>
          <cell r="SP22">
            <v>82032.854333368727</v>
          </cell>
          <cell r="SQ22">
            <v>82032.854333368727</v>
          </cell>
          <cell r="SR22">
            <v>82032.854333368727</v>
          </cell>
          <cell r="SS22">
            <v>82032.854333368727</v>
          </cell>
          <cell r="ST22">
            <v>56311.574391452959</v>
          </cell>
          <cell r="SU22">
            <v>23213.976328224559</v>
          </cell>
          <cell r="SV22">
            <v>82032.854333368727</v>
          </cell>
          <cell r="SW22">
            <v>82032.854333368727</v>
          </cell>
          <cell r="SX22">
            <v>82032.854333368727</v>
          </cell>
        </row>
        <row r="23">
          <cell r="SO23">
            <v>81978.348288261346</v>
          </cell>
          <cell r="SP23">
            <v>81978.348288261346</v>
          </cell>
          <cell r="SQ23">
            <v>81978.348288261346</v>
          </cell>
          <cell r="SR23">
            <v>81978.348288261346</v>
          </cell>
          <cell r="SS23">
            <v>81978.348288261346</v>
          </cell>
          <cell r="ST23">
            <v>54655.351615233754</v>
          </cell>
          <cell r="SU23">
            <v>19897.693995621055</v>
          </cell>
          <cell r="SV23">
            <v>81978.348288261346</v>
          </cell>
          <cell r="SW23">
            <v>81978.348288261346</v>
          </cell>
          <cell r="SX23">
            <v>81978.348288261346</v>
          </cell>
        </row>
        <row r="24">
          <cell r="SO24">
            <v>81923.059978969337</v>
          </cell>
          <cell r="SP24">
            <v>81923.059978969337</v>
          </cell>
          <cell r="SQ24">
            <v>81923.059978969337</v>
          </cell>
          <cell r="SR24">
            <v>81923.059978969337</v>
          </cell>
          <cell r="SS24">
            <v>81923.059978969337</v>
          </cell>
          <cell r="ST24">
            <v>52999.128839014549</v>
          </cell>
          <cell r="SU24">
            <v>16581.411663017552</v>
          </cell>
          <cell r="SV24">
            <v>81923.059978969337</v>
          </cell>
          <cell r="SW24">
            <v>81923.059978969337</v>
          </cell>
          <cell r="SX24">
            <v>81923.059978969337</v>
          </cell>
        </row>
        <row r="25">
          <cell r="SO25">
            <v>81866.88318296097</v>
          </cell>
          <cell r="SP25">
            <v>81866.88318296097</v>
          </cell>
          <cell r="SQ25">
            <v>81866.88318296097</v>
          </cell>
          <cell r="SR25">
            <v>81866.88318296097</v>
          </cell>
          <cell r="SS25">
            <v>81866.88318296097</v>
          </cell>
          <cell r="ST25">
            <v>51342.906062795344</v>
          </cell>
          <cell r="SU25">
            <v>13265.129330414049</v>
          </cell>
          <cell r="SV25">
            <v>81866.88318296097</v>
          </cell>
          <cell r="SW25">
            <v>81866.88318296097</v>
          </cell>
          <cell r="SX25">
            <v>81866.88318296097</v>
          </cell>
        </row>
        <row r="26">
          <cell r="SO26">
            <v>81809.796321691349</v>
          </cell>
          <cell r="SP26">
            <v>81809.796321691349</v>
          </cell>
          <cell r="SQ26">
            <v>81809.796321691349</v>
          </cell>
          <cell r="SR26">
            <v>81809.796321691349</v>
          </cell>
          <cell r="SS26">
            <v>81809.796321691349</v>
          </cell>
          <cell r="ST26">
            <v>49686.683286576139</v>
          </cell>
          <cell r="SU26">
            <v>9948.8469978105459</v>
          </cell>
          <cell r="SV26">
            <v>81809.796321691349</v>
          </cell>
          <cell r="SW26">
            <v>81809.796321691349</v>
          </cell>
          <cell r="SX26">
            <v>81809.796321691349</v>
          </cell>
        </row>
        <row r="27">
          <cell r="SO27">
            <v>81751.65985151926</v>
          </cell>
          <cell r="SP27">
            <v>81751.65985151926</v>
          </cell>
          <cell r="SQ27">
            <v>81751.65985151926</v>
          </cell>
          <cell r="SR27">
            <v>81751.65985151926</v>
          </cell>
          <cell r="SS27">
            <v>81751.65985151926</v>
          </cell>
          <cell r="ST27">
            <v>48030.460510356934</v>
          </cell>
          <cell r="SU27">
            <v>6632.5646652070427</v>
          </cell>
          <cell r="SV27">
            <v>81751.65985151926</v>
          </cell>
          <cell r="SW27">
            <v>81751.65985151926</v>
          </cell>
          <cell r="SX27">
            <v>81751.65985151926</v>
          </cell>
        </row>
        <row r="28">
          <cell r="SO28">
            <v>81692.646551557831</v>
          </cell>
          <cell r="SP28">
            <v>81692.646551557831</v>
          </cell>
          <cell r="SQ28">
            <v>81692.646551557831</v>
          </cell>
          <cell r="SR28">
            <v>81692.646551557831</v>
          </cell>
          <cell r="SS28">
            <v>81692.646551557831</v>
          </cell>
          <cell r="ST28">
            <v>46374.237734137729</v>
          </cell>
          <cell r="SU28">
            <v>4145.352915754378</v>
          </cell>
          <cell r="SV28">
            <v>81692.646551557831</v>
          </cell>
          <cell r="SW28">
            <v>81692.646551557831</v>
          </cell>
          <cell r="SX28">
            <v>81692.646551557831</v>
          </cell>
        </row>
        <row r="29">
          <cell r="SO29">
            <v>81632.744514857215</v>
          </cell>
          <cell r="SP29">
            <v>81632.744514857215</v>
          </cell>
          <cell r="SQ29">
            <v>81632.744514857215</v>
          </cell>
          <cell r="SR29">
            <v>81632.744514857215</v>
          </cell>
          <cell r="SS29">
            <v>81632.744514857215</v>
          </cell>
          <cell r="ST29">
            <v>44718.014957918524</v>
          </cell>
          <cell r="SU29">
            <v>4145.352915754378</v>
          </cell>
          <cell r="SV29">
            <v>81632.744514857215</v>
          </cell>
          <cell r="SW29">
            <v>81632.744514857215</v>
          </cell>
          <cell r="SX29">
            <v>81632.744514857215</v>
          </cell>
        </row>
        <row r="30">
          <cell r="SO30">
            <v>81571.977224861737</v>
          </cell>
          <cell r="SP30">
            <v>81571.977224861737</v>
          </cell>
          <cell r="SQ30">
            <v>81571.977224861737</v>
          </cell>
          <cell r="SR30">
            <v>81571.977224861737</v>
          </cell>
          <cell r="SS30">
            <v>81571.977224861737</v>
          </cell>
          <cell r="ST30">
            <v>43061.792181699318</v>
          </cell>
          <cell r="SU30">
            <v>4145.352915754378</v>
          </cell>
          <cell r="SV30">
            <v>81571.977224861737</v>
          </cell>
          <cell r="SW30">
            <v>81571.977224861737</v>
          </cell>
          <cell r="SX30">
            <v>81571.977224861737</v>
          </cell>
        </row>
        <row r="31">
          <cell r="SO31">
            <v>81510.163998388627</v>
          </cell>
          <cell r="SP31">
            <v>81510.163998388627</v>
          </cell>
          <cell r="SQ31">
            <v>81510.163998388627</v>
          </cell>
          <cell r="SR31">
            <v>81510.163998388627</v>
          </cell>
          <cell r="SS31">
            <v>81510.163998388627</v>
          </cell>
          <cell r="ST31">
            <v>41405.569405480113</v>
          </cell>
          <cell r="SU31">
            <v>4145.352915754378</v>
          </cell>
          <cell r="SV31">
            <v>81510.163998388627</v>
          </cell>
          <cell r="SW31">
            <v>81510.163998388627</v>
          </cell>
          <cell r="SX31">
            <v>81510.163998388627</v>
          </cell>
        </row>
        <row r="32">
          <cell r="SO32">
            <v>81447.457922082467</v>
          </cell>
          <cell r="SP32">
            <v>81447.457922082467</v>
          </cell>
          <cell r="SQ32">
            <v>81447.457922082467</v>
          </cell>
          <cell r="SR32">
            <v>81447.457922082467</v>
          </cell>
          <cell r="SS32">
            <v>81447.457922082467</v>
          </cell>
          <cell r="ST32">
            <v>39749.346629260908</v>
          </cell>
          <cell r="SU32">
            <v>4145.352915754378</v>
          </cell>
          <cell r="SV32">
            <v>81447.457922082467</v>
          </cell>
          <cell r="SW32">
            <v>81447.457922082467</v>
          </cell>
          <cell r="SX32">
            <v>81447.457922082467</v>
          </cell>
        </row>
      </sheetData>
      <sheetData sheetId="6">
        <row r="3">
          <cell r="SQ3">
            <v>4225</v>
          </cell>
          <cell r="SR3">
            <v>4225</v>
          </cell>
          <cell r="SS3">
            <v>4225</v>
          </cell>
          <cell r="ST3">
            <v>4225</v>
          </cell>
          <cell r="SU3">
            <v>4225</v>
          </cell>
          <cell r="SV3">
            <v>4225</v>
          </cell>
          <cell r="SW3">
            <v>4225</v>
          </cell>
          <cell r="SX3">
            <v>4225</v>
          </cell>
          <cell r="SY3">
            <v>4225</v>
          </cell>
          <cell r="SZ3">
            <v>4225</v>
          </cell>
        </row>
        <row r="4">
          <cell r="SQ4">
            <v>1436.6069843155251</v>
          </cell>
          <cell r="SR4">
            <v>1436.6069843155251</v>
          </cell>
          <cell r="SS4">
            <v>1436.6069843155251</v>
          </cell>
          <cell r="ST4">
            <v>1436.6069843155251</v>
          </cell>
          <cell r="SU4">
            <v>1436.6069843155251</v>
          </cell>
          <cell r="SV4">
            <v>1436.6069843155251</v>
          </cell>
          <cell r="SW4">
            <v>1436.6069843155251</v>
          </cell>
          <cell r="SX4">
            <v>1436.6069843155251</v>
          </cell>
          <cell r="SY4">
            <v>1436.6069843155251</v>
          </cell>
          <cell r="SZ4">
            <v>1436.6069843155251</v>
          </cell>
        </row>
        <row r="5">
          <cell r="SQ5">
            <v>1774.5252949028954</v>
          </cell>
          <cell r="SR5">
            <v>1774.5252949028954</v>
          </cell>
          <cell r="SS5">
            <v>1774.5252949028954</v>
          </cell>
          <cell r="ST5">
            <v>1774.5252949028954</v>
          </cell>
          <cell r="SU5">
            <v>1774.5252949028954</v>
          </cell>
          <cell r="SV5">
            <v>1774.5252949028954</v>
          </cell>
          <cell r="SW5">
            <v>1774.5252949028954</v>
          </cell>
          <cell r="SX5">
            <v>1774.5252949028954</v>
          </cell>
          <cell r="SY5">
            <v>1774.5252949028954</v>
          </cell>
          <cell r="SZ5">
            <v>1774.5252949028954</v>
          </cell>
        </row>
        <row r="6">
          <cell r="SQ6">
            <v>1800</v>
          </cell>
          <cell r="SR6">
            <v>1800</v>
          </cell>
          <cell r="SS6">
            <v>1800</v>
          </cell>
          <cell r="ST6">
            <v>1800</v>
          </cell>
          <cell r="SU6">
            <v>0</v>
          </cell>
          <cell r="SV6">
            <v>0</v>
          </cell>
          <cell r="SW6">
            <v>0</v>
          </cell>
          <cell r="SX6">
            <v>1800</v>
          </cell>
          <cell r="SY6">
            <v>1800</v>
          </cell>
          <cell r="SZ6">
            <v>1800</v>
          </cell>
        </row>
        <row r="7">
          <cell r="SQ7">
            <v>1800</v>
          </cell>
          <cell r="SR7">
            <v>1800</v>
          </cell>
          <cell r="SS7">
            <v>1800</v>
          </cell>
          <cell r="ST7">
            <v>1800</v>
          </cell>
          <cell r="SU7">
            <v>0</v>
          </cell>
          <cell r="SV7">
            <v>0</v>
          </cell>
          <cell r="SW7">
            <v>0</v>
          </cell>
          <cell r="SX7">
            <v>1800</v>
          </cell>
          <cell r="SY7">
            <v>1800</v>
          </cell>
          <cell r="SZ7">
            <v>1800</v>
          </cell>
        </row>
        <row r="8">
          <cell r="SQ8">
            <v>1800</v>
          </cell>
          <cell r="SR8">
            <v>1800</v>
          </cell>
          <cell r="SS8">
            <v>1800</v>
          </cell>
          <cell r="ST8">
            <v>1800</v>
          </cell>
          <cell r="SU8">
            <v>0</v>
          </cell>
          <cell r="SV8">
            <v>0</v>
          </cell>
          <cell r="SW8">
            <v>0</v>
          </cell>
          <cell r="SX8">
            <v>1800</v>
          </cell>
          <cell r="SY8">
            <v>1800</v>
          </cell>
          <cell r="SZ8">
            <v>1800</v>
          </cell>
        </row>
        <row r="9">
          <cell r="SQ9">
            <v>1800</v>
          </cell>
          <cell r="SR9">
            <v>1800</v>
          </cell>
          <cell r="SS9">
            <v>1800</v>
          </cell>
          <cell r="ST9">
            <v>1800</v>
          </cell>
          <cell r="SU9">
            <v>0</v>
          </cell>
          <cell r="SV9">
            <v>0</v>
          </cell>
          <cell r="SW9">
            <v>0</v>
          </cell>
          <cell r="SX9">
            <v>1800</v>
          </cell>
          <cell r="SY9">
            <v>1800</v>
          </cell>
          <cell r="SZ9">
            <v>1800</v>
          </cell>
        </row>
        <row r="10">
          <cell r="SQ10">
            <v>1800</v>
          </cell>
          <cell r="SR10">
            <v>1800</v>
          </cell>
          <cell r="SS10">
            <v>1800</v>
          </cell>
          <cell r="ST10">
            <v>1800</v>
          </cell>
          <cell r="SU10">
            <v>0</v>
          </cell>
          <cell r="SV10">
            <v>0</v>
          </cell>
          <cell r="SW10">
            <v>0</v>
          </cell>
          <cell r="SX10">
            <v>1800</v>
          </cell>
          <cell r="SY10">
            <v>1800</v>
          </cell>
          <cell r="SZ10">
            <v>1800</v>
          </cell>
        </row>
        <row r="11">
          <cell r="SQ11">
            <v>1800</v>
          </cell>
          <cell r="SR11">
            <v>1800</v>
          </cell>
          <cell r="SS11">
            <v>1800</v>
          </cell>
          <cell r="ST11">
            <v>1800</v>
          </cell>
          <cell r="SU11">
            <v>0</v>
          </cell>
          <cell r="SV11">
            <v>0</v>
          </cell>
          <cell r="SW11">
            <v>0</v>
          </cell>
          <cell r="SX11">
            <v>1800</v>
          </cell>
          <cell r="SY11">
            <v>1800</v>
          </cell>
          <cell r="SZ11">
            <v>1800</v>
          </cell>
        </row>
        <row r="12">
          <cell r="SQ12">
            <v>1800</v>
          </cell>
          <cell r="SR12">
            <v>1800</v>
          </cell>
          <cell r="SS12">
            <v>1800</v>
          </cell>
          <cell r="ST12">
            <v>1800</v>
          </cell>
          <cell r="SU12">
            <v>0</v>
          </cell>
          <cell r="SV12">
            <v>0</v>
          </cell>
          <cell r="SW12">
            <v>0</v>
          </cell>
          <cell r="SX12">
            <v>1800</v>
          </cell>
          <cell r="SY12">
            <v>1800</v>
          </cell>
          <cell r="SZ12">
            <v>1800</v>
          </cell>
        </row>
        <row r="13">
          <cell r="SQ13">
            <v>1800</v>
          </cell>
          <cell r="SR13">
            <v>1800</v>
          </cell>
          <cell r="SS13">
            <v>1800</v>
          </cell>
          <cell r="ST13">
            <v>1800</v>
          </cell>
          <cell r="SU13">
            <v>0</v>
          </cell>
          <cell r="SV13">
            <v>0</v>
          </cell>
          <cell r="SW13">
            <v>0</v>
          </cell>
          <cell r="SX13">
            <v>1800</v>
          </cell>
          <cell r="SY13">
            <v>1800</v>
          </cell>
          <cell r="SZ13">
            <v>1800</v>
          </cell>
        </row>
        <row r="14">
          <cell r="SQ14">
            <v>1800</v>
          </cell>
          <cell r="SR14">
            <v>1800</v>
          </cell>
          <cell r="SS14">
            <v>1800</v>
          </cell>
          <cell r="ST14">
            <v>1800</v>
          </cell>
          <cell r="SU14">
            <v>0</v>
          </cell>
          <cell r="SV14">
            <v>0</v>
          </cell>
          <cell r="SW14">
            <v>0</v>
          </cell>
          <cell r="SX14">
            <v>1800</v>
          </cell>
          <cell r="SY14">
            <v>1800</v>
          </cell>
          <cell r="SZ14">
            <v>1800</v>
          </cell>
        </row>
        <row r="15">
          <cell r="SQ15">
            <v>1800</v>
          </cell>
          <cell r="SR15">
            <v>1800</v>
          </cell>
          <cell r="SS15">
            <v>1800</v>
          </cell>
          <cell r="ST15">
            <v>1800</v>
          </cell>
          <cell r="SU15">
            <v>0</v>
          </cell>
          <cell r="SV15">
            <v>0</v>
          </cell>
          <cell r="SW15">
            <v>0</v>
          </cell>
          <cell r="SX15">
            <v>1800</v>
          </cell>
          <cell r="SY15">
            <v>1800</v>
          </cell>
          <cell r="SZ15">
            <v>1800</v>
          </cell>
        </row>
        <row r="16">
          <cell r="SQ16">
            <v>1800</v>
          </cell>
          <cell r="SR16">
            <v>1800</v>
          </cell>
          <cell r="SS16">
            <v>1800</v>
          </cell>
          <cell r="ST16">
            <v>1800</v>
          </cell>
          <cell r="SU16">
            <v>0</v>
          </cell>
          <cell r="SV16">
            <v>0</v>
          </cell>
          <cell r="SW16">
            <v>0</v>
          </cell>
          <cell r="SX16">
            <v>1800</v>
          </cell>
          <cell r="SY16">
            <v>1800</v>
          </cell>
          <cell r="SZ16">
            <v>1800</v>
          </cell>
        </row>
        <row r="17">
          <cell r="SQ17">
            <v>1800</v>
          </cell>
          <cell r="SR17">
            <v>1800</v>
          </cell>
          <cell r="SS17">
            <v>1800</v>
          </cell>
          <cell r="ST17">
            <v>1800</v>
          </cell>
          <cell r="SU17">
            <v>0</v>
          </cell>
          <cell r="SV17">
            <v>0</v>
          </cell>
          <cell r="SW17">
            <v>0</v>
          </cell>
          <cell r="SX17">
            <v>1800</v>
          </cell>
          <cell r="SY17">
            <v>1800</v>
          </cell>
          <cell r="SZ17">
            <v>1800</v>
          </cell>
        </row>
        <row r="18">
          <cell r="SQ18">
            <v>1800</v>
          </cell>
          <cell r="SR18">
            <v>1800</v>
          </cell>
          <cell r="SS18">
            <v>1800</v>
          </cell>
          <cell r="ST18">
            <v>1800</v>
          </cell>
          <cell r="SU18">
            <v>0</v>
          </cell>
          <cell r="SV18">
            <v>0</v>
          </cell>
          <cell r="SW18">
            <v>0</v>
          </cell>
          <cell r="SX18">
            <v>1800</v>
          </cell>
          <cell r="SY18">
            <v>1800</v>
          </cell>
          <cell r="SZ18">
            <v>1800</v>
          </cell>
        </row>
        <row r="19">
          <cell r="SQ19">
            <v>1800</v>
          </cell>
          <cell r="SR19">
            <v>1800</v>
          </cell>
          <cell r="SS19">
            <v>1800</v>
          </cell>
          <cell r="ST19">
            <v>1800</v>
          </cell>
          <cell r="SU19">
            <v>0</v>
          </cell>
          <cell r="SV19">
            <v>0</v>
          </cell>
          <cell r="SW19">
            <v>0</v>
          </cell>
          <cell r="SX19">
            <v>1800</v>
          </cell>
          <cell r="SY19">
            <v>1800</v>
          </cell>
          <cell r="SZ19">
            <v>1800</v>
          </cell>
        </row>
        <row r="20">
          <cell r="SQ20">
            <v>1800</v>
          </cell>
          <cell r="SR20">
            <v>1800</v>
          </cell>
          <cell r="SS20">
            <v>1800</v>
          </cell>
          <cell r="ST20">
            <v>1800</v>
          </cell>
          <cell r="SU20">
            <v>0</v>
          </cell>
          <cell r="SV20">
            <v>0</v>
          </cell>
          <cell r="SW20">
            <v>0</v>
          </cell>
          <cell r="SX20">
            <v>1800</v>
          </cell>
          <cell r="SY20">
            <v>1800</v>
          </cell>
          <cell r="SZ20">
            <v>1800</v>
          </cell>
        </row>
        <row r="21">
          <cell r="SQ21">
            <v>1800</v>
          </cell>
          <cell r="SR21">
            <v>1800</v>
          </cell>
          <cell r="SS21">
            <v>1800</v>
          </cell>
          <cell r="ST21">
            <v>1800</v>
          </cell>
          <cell r="SU21">
            <v>0</v>
          </cell>
          <cell r="SV21">
            <v>0</v>
          </cell>
          <cell r="SW21">
            <v>0</v>
          </cell>
          <cell r="SX21">
            <v>1800</v>
          </cell>
          <cell r="SY21">
            <v>1800</v>
          </cell>
          <cell r="SZ21">
            <v>1800</v>
          </cell>
        </row>
        <row r="22">
          <cell r="SQ22">
            <v>1800</v>
          </cell>
          <cell r="SR22">
            <v>1800</v>
          </cell>
          <cell r="SS22">
            <v>1800</v>
          </cell>
          <cell r="ST22">
            <v>1800</v>
          </cell>
          <cell r="SU22">
            <v>0</v>
          </cell>
          <cell r="SV22">
            <v>0</v>
          </cell>
          <cell r="SW22">
            <v>0</v>
          </cell>
          <cell r="SX22">
            <v>1800</v>
          </cell>
          <cell r="SY22">
            <v>1800</v>
          </cell>
          <cell r="SZ22">
            <v>1800</v>
          </cell>
        </row>
        <row r="23">
          <cell r="SQ23">
            <v>1800</v>
          </cell>
          <cell r="SR23">
            <v>1800</v>
          </cell>
          <cell r="SS23">
            <v>1800</v>
          </cell>
          <cell r="ST23">
            <v>1800</v>
          </cell>
          <cell r="SU23">
            <v>0</v>
          </cell>
          <cell r="SV23">
            <v>0</v>
          </cell>
          <cell r="SW23">
            <v>0</v>
          </cell>
          <cell r="SX23">
            <v>1800</v>
          </cell>
          <cell r="SY23">
            <v>1800</v>
          </cell>
          <cell r="SZ23">
            <v>1800</v>
          </cell>
        </row>
        <row r="24">
          <cell r="SQ24">
            <v>1800</v>
          </cell>
          <cell r="SR24">
            <v>1800</v>
          </cell>
          <cell r="SS24">
            <v>1800</v>
          </cell>
          <cell r="ST24">
            <v>1800</v>
          </cell>
          <cell r="SU24">
            <v>0</v>
          </cell>
          <cell r="SV24">
            <v>0</v>
          </cell>
          <cell r="SW24">
            <v>0</v>
          </cell>
          <cell r="SX24">
            <v>1800</v>
          </cell>
          <cell r="SY24">
            <v>1800</v>
          </cell>
          <cell r="SZ24">
            <v>1800</v>
          </cell>
        </row>
        <row r="25">
          <cell r="SQ25">
            <v>1800</v>
          </cell>
          <cell r="SR25">
            <v>1800</v>
          </cell>
          <cell r="SS25">
            <v>1800</v>
          </cell>
          <cell r="ST25">
            <v>1800</v>
          </cell>
          <cell r="SU25">
            <v>0</v>
          </cell>
          <cell r="SV25">
            <v>0</v>
          </cell>
          <cell r="SW25">
            <v>0</v>
          </cell>
          <cell r="SX25">
            <v>1800</v>
          </cell>
          <cell r="SY25">
            <v>1800</v>
          </cell>
          <cell r="SZ25">
            <v>1800</v>
          </cell>
        </row>
        <row r="26">
          <cell r="SQ26">
            <v>1800</v>
          </cell>
          <cell r="SR26">
            <v>1800</v>
          </cell>
          <cell r="SS26">
            <v>1800</v>
          </cell>
          <cell r="ST26">
            <v>1800</v>
          </cell>
          <cell r="SU26">
            <v>0</v>
          </cell>
          <cell r="SV26">
            <v>0</v>
          </cell>
          <cell r="SW26">
            <v>0</v>
          </cell>
          <cell r="SX26">
            <v>1800</v>
          </cell>
          <cell r="SY26">
            <v>1800</v>
          </cell>
          <cell r="SZ26">
            <v>1800</v>
          </cell>
        </row>
        <row r="27">
          <cell r="SQ27">
            <v>1800</v>
          </cell>
          <cell r="SR27">
            <v>1800</v>
          </cell>
          <cell r="SS27">
            <v>1800</v>
          </cell>
          <cell r="ST27">
            <v>1800</v>
          </cell>
          <cell r="SU27">
            <v>0</v>
          </cell>
          <cell r="SV27">
            <v>0</v>
          </cell>
          <cell r="SW27">
            <v>0</v>
          </cell>
          <cell r="SX27">
            <v>1800</v>
          </cell>
          <cell r="SY27">
            <v>1800</v>
          </cell>
          <cell r="SZ27">
            <v>1800</v>
          </cell>
        </row>
        <row r="28">
          <cell r="SQ28">
            <v>1800</v>
          </cell>
          <cell r="SR28">
            <v>1800</v>
          </cell>
          <cell r="SS28">
            <v>1800</v>
          </cell>
          <cell r="ST28">
            <v>1800</v>
          </cell>
          <cell r="SU28">
            <v>0</v>
          </cell>
          <cell r="SV28">
            <v>0</v>
          </cell>
          <cell r="SW28">
            <v>0</v>
          </cell>
          <cell r="SX28">
            <v>1800</v>
          </cell>
          <cell r="SY28">
            <v>1800</v>
          </cell>
          <cell r="SZ28">
            <v>1800</v>
          </cell>
        </row>
        <row r="29">
          <cell r="SQ29">
            <v>1800</v>
          </cell>
          <cell r="SR29">
            <v>1800</v>
          </cell>
          <cell r="SS29">
            <v>1800</v>
          </cell>
          <cell r="ST29">
            <v>1800</v>
          </cell>
          <cell r="SU29">
            <v>0</v>
          </cell>
          <cell r="SV29">
            <v>0</v>
          </cell>
          <cell r="SW29">
            <v>0</v>
          </cell>
          <cell r="SX29">
            <v>1800</v>
          </cell>
          <cell r="SY29">
            <v>1800</v>
          </cell>
          <cell r="SZ29">
            <v>1800</v>
          </cell>
        </row>
        <row r="30">
          <cell r="SQ30">
            <v>1800</v>
          </cell>
          <cell r="SR30">
            <v>1800</v>
          </cell>
          <cell r="SS30">
            <v>1800</v>
          </cell>
          <cell r="ST30">
            <v>1800</v>
          </cell>
          <cell r="SU30">
            <v>0</v>
          </cell>
          <cell r="SV30">
            <v>0</v>
          </cell>
          <cell r="SW30">
            <v>0</v>
          </cell>
          <cell r="SX30">
            <v>1800</v>
          </cell>
          <cell r="SY30">
            <v>1800</v>
          </cell>
          <cell r="SZ30">
            <v>1800</v>
          </cell>
        </row>
        <row r="31">
          <cell r="SQ31">
            <v>1800</v>
          </cell>
          <cell r="SR31">
            <v>1800</v>
          </cell>
          <cell r="SS31">
            <v>1800</v>
          </cell>
          <cell r="ST31">
            <v>1800</v>
          </cell>
          <cell r="SU31">
            <v>0</v>
          </cell>
          <cell r="SV31">
            <v>0</v>
          </cell>
          <cell r="SW31">
            <v>0</v>
          </cell>
          <cell r="SX31">
            <v>1800</v>
          </cell>
          <cell r="SY31">
            <v>1800</v>
          </cell>
          <cell r="SZ31">
            <v>1800</v>
          </cell>
        </row>
      </sheetData>
      <sheetData sheetId="7">
        <row r="4">
          <cell r="SO4">
            <v>7209.7788240068567</v>
          </cell>
          <cell r="SP4">
            <v>7209.7788240068567</v>
          </cell>
          <cell r="SQ4">
            <v>7209.7788240068567</v>
          </cell>
          <cell r="SR4">
            <v>7209.7788240068567</v>
          </cell>
          <cell r="SS4">
            <v>7209.7788240068567</v>
          </cell>
          <cell r="ST4">
            <v>7209.7788240068567</v>
          </cell>
          <cell r="SU4">
            <v>7209.7788240068567</v>
          </cell>
          <cell r="SV4">
            <v>7209.7788240068567</v>
          </cell>
          <cell r="SW4">
            <v>7209.7788240068567</v>
          </cell>
          <cell r="SX4">
            <v>7209.7788240068567</v>
          </cell>
        </row>
        <row r="5">
          <cell r="SO5">
            <v>7190.8526197367473</v>
          </cell>
          <cell r="SP5">
            <v>7190.8526197367473</v>
          </cell>
          <cell r="SQ5">
            <v>7190.8526197367473</v>
          </cell>
          <cell r="SR5">
            <v>7190.8526197367473</v>
          </cell>
          <cell r="SS5">
            <v>7190.8526197367473</v>
          </cell>
          <cell r="ST5">
            <v>7190.8526197367473</v>
          </cell>
          <cell r="SU5">
            <v>6921.387671046582</v>
          </cell>
          <cell r="SV5">
            <v>7190.8526197367473</v>
          </cell>
          <cell r="SW5">
            <v>7190.8526197367473</v>
          </cell>
          <cell r="SX5">
            <v>7190.8526197367473</v>
          </cell>
        </row>
        <row r="6">
          <cell r="SO6">
            <v>7171.2590309270336</v>
          </cell>
          <cell r="SP6">
            <v>7171.2590309270336</v>
          </cell>
          <cell r="SQ6">
            <v>7171.2590309270336</v>
          </cell>
          <cell r="SR6">
            <v>7171.2590309270336</v>
          </cell>
          <cell r="SS6">
            <v>7171.2590309270336</v>
          </cell>
          <cell r="ST6">
            <v>7171.2590309270336</v>
          </cell>
          <cell r="SU6">
            <v>6632.9965180863073</v>
          </cell>
          <cell r="SV6">
            <v>7171.2590309270336</v>
          </cell>
          <cell r="SW6">
            <v>7171.2590309270336</v>
          </cell>
          <cell r="SX6">
            <v>7171.2590309270336</v>
          </cell>
        </row>
        <row r="7">
          <cell r="SO7">
            <v>7153.9617469433415</v>
          </cell>
          <cell r="SP7">
            <v>7153.9617469433415</v>
          </cell>
          <cell r="SQ7">
            <v>7153.9617469433415</v>
          </cell>
          <cell r="SR7">
            <v>7153.9617469433415</v>
          </cell>
          <cell r="SS7">
            <v>7153.9617469433415</v>
          </cell>
          <cell r="ST7">
            <v>7027.8338503084933</v>
          </cell>
          <cell r="SU7">
            <v>6344.6053651260327</v>
          </cell>
          <cell r="SV7">
            <v>7153.9617469433415</v>
          </cell>
          <cell r="SW7">
            <v>7153.9617469433415</v>
          </cell>
          <cell r="SX7">
            <v>7153.9617469433415</v>
          </cell>
        </row>
        <row r="8">
          <cell r="SO8">
            <v>7138.3822785697703</v>
          </cell>
          <cell r="SP8">
            <v>7138.3822785697703</v>
          </cell>
          <cell r="SQ8">
            <v>7138.3822785697703</v>
          </cell>
          <cell r="SR8">
            <v>7138.3822785697703</v>
          </cell>
          <cell r="SS8">
            <v>7138.3822785697703</v>
          </cell>
          <cell r="ST8">
            <v>6884.4086696899531</v>
          </cell>
          <cell r="SU8">
            <v>6056.214212165758</v>
          </cell>
          <cell r="SV8">
            <v>7138.3822785697703</v>
          </cell>
          <cell r="SW8">
            <v>7138.3822785697703</v>
          </cell>
          <cell r="SX8">
            <v>7138.3822785697703</v>
          </cell>
        </row>
        <row r="9">
          <cell r="SO9">
            <v>7123.3310659541212</v>
          </cell>
          <cell r="SP9">
            <v>7123.3310659541212</v>
          </cell>
          <cell r="SQ9">
            <v>7123.3310659541212</v>
          </cell>
          <cell r="SR9">
            <v>7123.3310659541212</v>
          </cell>
          <cell r="SS9">
            <v>7123.3310659541212</v>
          </cell>
          <cell r="ST9">
            <v>6740.9834890714128</v>
          </cell>
          <cell r="SU9">
            <v>5767.8230592054833</v>
          </cell>
          <cell r="SV9">
            <v>7123.3310659541212</v>
          </cell>
          <cell r="SW9">
            <v>7123.3310659541212</v>
          </cell>
          <cell r="SX9">
            <v>7123.3310659541212</v>
          </cell>
        </row>
        <row r="10">
          <cell r="SO10">
            <v>7108.373049194427</v>
          </cell>
          <cell r="SP10">
            <v>7108.373049194427</v>
          </cell>
          <cell r="SQ10">
            <v>7108.373049194427</v>
          </cell>
          <cell r="SR10">
            <v>7108.373049194427</v>
          </cell>
          <cell r="SS10">
            <v>7108.373049194427</v>
          </cell>
          <cell r="ST10">
            <v>6597.5583084528726</v>
          </cell>
          <cell r="SU10">
            <v>5479.4319062452087</v>
          </cell>
          <cell r="SV10">
            <v>7108.373049194427</v>
          </cell>
          <cell r="SW10">
            <v>7108.373049194427</v>
          </cell>
          <cell r="SX10">
            <v>7108.373049194427</v>
          </cell>
        </row>
        <row r="11">
          <cell r="SO11">
            <v>7093.3401627733256</v>
          </cell>
          <cell r="SP11">
            <v>7093.3401627733256</v>
          </cell>
          <cell r="SQ11">
            <v>7093.3401627733256</v>
          </cell>
          <cell r="SR11">
            <v>7093.3401627733256</v>
          </cell>
          <cell r="SS11">
            <v>7093.3401627733256</v>
          </cell>
          <cell r="ST11">
            <v>6454.1331278343323</v>
          </cell>
          <cell r="SU11">
            <v>5191.040753284934</v>
          </cell>
          <cell r="SV11">
            <v>7093.3401627733256</v>
          </cell>
          <cell r="SW11">
            <v>7093.3401627733256</v>
          </cell>
          <cell r="SX11">
            <v>7093.3401627733256</v>
          </cell>
        </row>
        <row r="12">
          <cell r="SO12">
            <v>7078.327406280212</v>
          </cell>
          <cell r="SP12">
            <v>7078.327406280212</v>
          </cell>
          <cell r="SQ12">
            <v>7078.327406280212</v>
          </cell>
          <cell r="SR12">
            <v>7078.327406280212</v>
          </cell>
          <cell r="SS12">
            <v>7078.327406280212</v>
          </cell>
          <cell r="ST12">
            <v>6310.707947215792</v>
          </cell>
          <cell r="SU12">
            <v>4902.6496003246593</v>
          </cell>
          <cell r="SV12">
            <v>7078.327406280212</v>
          </cell>
          <cell r="SW12">
            <v>7078.327406280212</v>
          </cell>
          <cell r="SX12">
            <v>7078.327406280212</v>
          </cell>
        </row>
        <row r="13">
          <cell r="SO13">
            <v>7063.4425997810022</v>
          </cell>
          <cell r="SP13">
            <v>7063.4425997810022</v>
          </cell>
          <cell r="SQ13">
            <v>7063.4425997810022</v>
          </cell>
          <cell r="SR13">
            <v>7063.4425997810022</v>
          </cell>
          <cell r="SS13">
            <v>7063.4425997810022</v>
          </cell>
          <cell r="ST13">
            <v>6167.2827665972518</v>
          </cell>
          <cell r="SU13">
            <v>4614.2584473643847</v>
          </cell>
          <cell r="SV13">
            <v>7063.4425997810022</v>
          </cell>
          <cell r="SW13">
            <v>7063.4425997810022</v>
          </cell>
          <cell r="SX13">
            <v>7063.4425997810022</v>
          </cell>
        </row>
        <row r="14">
          <cell r="SO14">
            <v>7048.7228114083346</v>
          </cell>
          <cell r="SP14">
            <v>7048.7228114083346</v>
          </cell>
          <cell r="SQ14">
            <v>7048.7228114083346</v>
          </cell>
          <cell r="SR14">
            <v>7048.7228114083346</v>
          </cell>
          <cell r="SS14">
            <v>7048.7228114083346</v>
          </cell>
          <cell r="ST14">
            <v>6023.8575859787115</v>
          </cell>
          <cell r="SU14">
            <v>4325.86729440411</v>
          </cell>
          <cell r="SV14">
            <v>7048.7228114083346</v>
          </cell>
          <cell r="SW14">
            <v>7048.7228114083346</v>
          </cell>
          <cell r="SX14">
            <v>7048.7228114083346</v>
          </cell>
        </row>
        <row r="15">
          <cell r="SO15">
            <v>7034.0751016629529</v>
          </cell>
          <cell r="SP15">
            <v>7034.0751016629529</v>
          </cell>
          <cell r="SQ15">
            <v>7034.0751016629529</v>
          </cell>
          <cell r="SR15">
            <v>7034.0751016629529</v>
          </cell>
          <cell r="SS15">
            <v>7034.0751016629529</v>
          </cell>
          <cell r="ST15">
            <v>5880.4324053601713</v>
          </cell>
          <cell r="SU15">
            <v>4037.4761414438358</v>
          </cell>
          <cell r="SV15">
            <v>7034.0751016629529</v>
          </cell>
          <cell r="SW15">
            <v>7034.0751016629529</v>
          </cell>
          <cell r="SX15">
            <v>7034.0751016629529</v>
          </cell>
        </row>
        <row r="16">
          <cell r="SO16">
            <v>7019.4854736210218</v>
          </cell>
          <cell r="SP16">
            <v>7019.4854736210218</v>
          </cell>
          <cell r="SQ16">
            <v>7019.4854736210218</v>
          </cell>
          <cell r="SR16">
            <v>7019.4854736210218</v>
          </cell>
          <cell r="SS16">
            <v>7019.4854736210218</v>
          </cell>
          <cell r="ST16">
            <v>5737.007224741631</v>
          </cell>
          <cell r="SU16">
            <v>3749.0849884835616</v>
          </cell>
          <cell r="SV16">
            <v>7019.4854736210218</v>
          </cell>
          <cell r="SW16">
            <v>7019.4854736210218</v>
          </cell>
          <cell r="SX16">
            <v>7019.4854736210218</v>
          </cell>
        </row>
        <row r="17">
          <cell r="SO17">
            <v>7004.8825840683385</v>
          </cell>
          <cell r="SP17">
            <v>7004.8825840683385</v>
          </cell>
          <cell r="SQ17">
            <v>7004.8825840683385</v>
          </cell>
          <cell r="SR17">
            <v>7004.8825840683385</v>
          </cell>
          <cell r="SS17">
            <v>7004.8825840683385</v>
          </cell>
          <cell r="ST17">
            <v>5593.5820441230908</v>
          </cell>
          <cell r="SU17">
            <v>3460.6938355232874</v>
          </cell>
          <cell r="SV17">
            <v>7004.8825840683385</v>
          </cell>
          <cell r="SW17">
            <v>7004.8825840683385</v>
          </cell>
          <cell r="SX17">
            <v>7004.8825840683385</v>
          </cell>
        </row>
        <row r="18">
          <cell r="SO18">
            <v>6990.4444054224914</v>
          </cell>
          <cell r="SP18">
            <v>6990.4444054224914</v>
          </cell>
          <cell r="SQ18">
            <v>6990.4444054224914</v>
          </cell>
          <cell r="SR18">
            <v>6990.4444054224914</v>
          </cell>
          <cell r="SS18">
            <v>6990.4444054224914</v>
          </cell>
          <cell r="ST18">
            <v>5450.1568635045505</v>
          </cell>
          <cell r="SU18">
            <v>3172.3026825630131</v>
          </cell>
          <cell r="SV18">
            <v>6990.4444054224914</v>
          </cell>
          <cell r="SW18">
            <v>6990.4444054224914</v>
          </cell>
          <cell r="SX18">
            <v>6990.4444054224914</v>
          </cell>
        </row>
        <row r="19">
          <cell r="SO19">
            <v>6976.3737400976242</v>
          </cell>
          <cell r="SP19">
            <v>6976.3737400976242</v>
          </cell>
          <cell r="SQ19">
            <v>6976.3737400976242</v>
          </cell>
          <cell r="SR19">
            <v>6976.3737400976242</v>
          </cell>
          <cell r="SS19">
            <v>6976.3737400976242</v>
          </cell>
          <cell r="ST19">
            <v>5306.7316828860103</v>
          </cell>
          <cell r="SU19">
            <v>2883.9115296027389</v>
          </cell>
          <cell r="SV19">
            <v>6976.3737400976242</v>
          </cell>
          <cell r="SW19">
            <v>6976.3737400976242</v>
          </cell>
          <cell r="SX19">
            <v>6976.3737400976242</v>
          </cell>
        </row>
        <row r="20">
          <cell r="SO20">
            <v>6962.7090378027597</v>
          </cell>
          <cell r="SP20">
            <v>6962.7090378027597</v>
          </cell>
          <cell r="SQ20">
            <v>6962.7090378027597</v>
          </cell>
          <cell r="SR20">
            <v>6962.7090378027597</v>
          </cell>
          <cell r="SS20">
            <v>6962.7090378027597</v>
          </cell>
          <cell r="ST20">
            <v>5163.30650226747</v>
          </cell>
          <cell r="SU20">
            <v>2595.5203766424647</v>
          </cell>
          <cell r="SV20">
            <v>6962.7090378027597</v>
          </cell>
          <cell r="SW20">
            <v>6962.7090378027597</v>
          </cell>
          <cell r="SX20">
            <v>6962.7090378027597</v>
          </cell>
        </row>
        <row r="21">
          <cell r="SO21">
            <v>6949.2440699532754</v>
          </cell>
          <cell r="SP21">
            <v>6949.2440699532754</v>
          </cell>
          <cell r="SQ21">
            <v>6949.2440699532754</v>
          </cell>
          <cell r="SR21">
            <v>6949.2440699532754</v>
          </cell>
          <cell r="SS21">
            <v>6949.2440699532754</v>
          </cell>
          <cell r="ST21">
            <v>5019.8813216489298</v>
          </cell>
          <cell r="SU21">
            <v>2307.1292236821905</v>
          </cell>
          <cell r="SV21">
            <v>6949.2440699532754</v>
          </cell>
          <cell r="SW21">
            <v>6949.2440699532754</v>
          </cell>
          <cell r="SX21">
            <v>6949.2440699532754</v>
          </cell>
        </row>
        <row r="22">
          <cell r="SO22">
            <v>6935.7438238781451</v>
          </cell>
          <cell r="SP22">
            <v>6935.7438238781451</v>
          </cell>
          <cell r="SQ22">
            <v>6935.7438238781451</v>
          </cell>
          <cell r="SR22">
            <v>6935.7438238781451</v>
          </cell>
          <cell r="SS22">
            <v>6935.7438238781451</v>
          </cell>
          <cell r="ST22">
            <v>4876.4561410303895</v>
          </cell>
          <cell r="SU22">
            <v>2018.7380707219163</v>
          </cell>
          <cell r="SV22">
            <v>6935.7438238781451</v>
          </cell>
          <cell r="SW22">
            <v>6935.7438238781451</v>
          </cell>
          <cell r="SX22">
            <v>6935.7438238781451</v>
          </cell>
        </row>
        <row r="23">
          <cell r="SO23">
            <v>6922.1373773630776</v>
          </cell>
          <cell r="SP23">
            <v>6922.1373773630776</v>
          </cell>
          <cell r="SQ23">
            <v>6922.1373773630776</v>
          </cell>
          <cell r="SR23">
            <v>6922.1373773630776</v>
          </cell>
          <cell r="SS23">
            <v>6922.1373773630776</v>
          </cell>
          <cell r="ST23">
            <v>4733.0309604118493</v>
          </cell>
          <cell r="SU23">
            <v>1730.3469177616421</v>
          </cell>
          <cell r="SV23">
            <v>6922.1373773630776</v>
          </cell>
          <cell r="SW23">
            <v>6922.1373773630776</v>
          </cell>
          <cell r="SX23">
            <v>6922.1373773630776</v>
          </cell>
        </row>
        <row r="24">
          <cell r="SO24">
            <v>6908.4047586107099</v>
          </cell>
          <cell r="SP24">
            <v>6908.4047586107099</v>
          </cell>
          <cell r="SQ24">
            <v>6908.4047586107099</v>
          </cell>
          <cell r="SR24">
            <v>6908.4047586107099</v>
          </cell>
          <cell r="SS24">
            <v>6908.4047586107099</v>
          </cell>
          <cell r="ST24">
            <v>4589.605779793309</v>
          </cell>
          <cell r="SU24">
            <v>1441.9557648013679</v>
          </cell>
          <cell r="SV24">
            <v>6908.4047586107099</v>
          </cell>
          <cell r="SW24">
            <v>6908.4047586107099</v>
          </cell>
          <cell r="SX24">
            <v>6908.4047586107099</v>
          </cell>
        </row>
        <row r="25">
          <cell r="SO25">
            <v>6894.534221980718</v>
          </cell>
          <cell r="SP25">
            <v>6894.534221980718</v>
          </cell>
          <cell r="SQ25">
            <v>6894.534221980718</v>
          </cell>
          <cell r="SR25">
            <v>6894.534221980718</v>
          </cell>
          <cell r="SS25">
            <v>6894.534221980718</v>
          </cell>
          <cell r="ST25">
            <v>4446.1805991747688</v>
          </cell>
          <cell r="SU25">
            <v>1153.5646118410937</v>
          </cell>
          <cell r="SV25">
            <v>6894.534221980718</v>
          </cell>
          <cell r="SW25">
            <v>6894.534221980718</v>
          </cell>
          <cell r="SX25">
            <v>6894.534221980718</v>
          </cell>
        </row>
        <row r="26">
          <cell r="SO26">
            <v>6880.5748247173497</v>
          </cell>
          <cell r="SP26">
            <v>6880.5748247173497</v>
          </cell>
          <cell r="SQ26">
            <v>6880.5748247173497</v>
          </cell>
          <cell r="SR26">
            <v>6880.5748247173497</v>
          </cell>
          <cell r="SS26">
            <v>6880.5748247173497</v>
          </cell>
          <cell r="ST26">
            <v>4302.7554185562285</v>
          </cell>
          <cell r="SU26">
            <v>865.17345888081945</v>
          </cell>
          <cell r="SV26">
            <v>6880.5748247173497</v>
          </cell>
          <cell r="SW26">
            <v>6880.5748247173497</v>
          </cell>
          <cell r="SX26">
            <v>6880.5748247173497</v>
          </cell>
        </row>
        <row r="27">
          <cell r="SO27">
            <v>6866.5435312803938</v>
          </cell>
          <cell r="SP27">
            <v>6866.5435312803938</v>
          </cell>
          <cell r="SQ27">
            <v>6866.5435312803938</v>
          </cell>
          <cell r="SR27">
            <v>6866.5435312803938</v>
          </cell>
          <cell r="SS27">
            <v>6866.5435312803938</v>
          </cell>
          <cell r="ST27">
            <v>4159.3302379376883</v>
          </cell>
          <cell r="SU27">
            <v>576.78230592054524</v>
          </cell>
          <cell r="SV27">
            <v>6866.5435312803938</v>
          </cell>
          <cell r="SW27">
            <v>6866.5435312803938</v>
          </cell>
          <cell r="SX27">
            <v>6866.5435312803938</v>
          </cell>
        </row>
        <row r="28">
          <cell r="SO28">
            <v>6852.4713978185882</v>
          </cell>
          <cell r="SP28">
            <v>6852.4713978185882</v>
          </cell>
          <cell r="SQ28">
            <v>6852.4713978185882</v>
          </cell>
          <cell r="SR28">
            <v>6852.4713978185882</v>
          </cell>
          <cell r="SS28">
            <v>6852.4713978185882</v>
          </cell>
          <cell r="ST28">
            <v>4015.9050573191475</v>
          </cell>
          <cell r="SU28">
            <v>360.48894120034288</v>
          </cell>
          <cell r="SV28">
            <v>6852.4713978185882</v>
          </cell>
          <cell r="SW28">
            <v>6852.4713978185882</v>
          </cell>
          <cell r="SX28">
            <v>6852.4713978185882</v>
          </cell>
        </row>
        <row r="29">
          <cell r="SO29">
            <v>6838.3475729371485</v>
          </cell>
          <cell r="SP29">
            <v>6838.3475729371485</v>
          </cell>
          <cell r="SQ29">
            <v>6838.3475729371485</v>
          </cell>
          <cell r="SR29">
            <v>6838.3475729371485</v>
          </cell>
          <cell r="SS29">
            <v>6838.3475729371485</v>
          </cell>
          <cell r="ST29">
            <v>3872.4798767006068</v>
          </cell>
          <cell r="SU29">
            <v>360.48894120034288</v>
          </cell>
          <cell r="SV29">
            <v>6838.3475729371485</v>
          </cell>
          <cell r="SW29">
            <v>6838.3475729371485</v>
          </cell>
          <cell r="SX29">
            <v>6838.3475729371485</v>
          </cell>
        </row>
        <row r="30">
          <cell r="SO30">
            <v>6824.1823097168481</v>
          </cell>
          <cell r="SP30">
            <v>6824.1823097168481</v>
          </cell>
          <cell r="SQ30">
            <v>6824.1823097168481</v>
          </cell>
          <cell r="SR30">
            <v>6824.1823097168481</v>
          </cell>
          <cell r="SS30">
            <v>6824.1823097168481</v>
          </cell>
          <cell r="ST30">
            <v>3729.0546960820661</v>
          </cell>
          <cell r="SU30">
            <v>360.48894120034288</v>
          </cell>
          <cell r="SV30">
            <v>6824.1823097168481</v>
          </cell>
          <cell r="SW30">
            <v>6824.1823097168481</v>
          </cell>
          <cell r="SX30">
            <v>6824.1823097168481</v>
          </cell>
        </row>
        <row r="31">
          <cell r="SO31">
            <v>6809.9433344208446</v>
          </cell>
          <cell r="SP31">
            <v>6809.9433344208446</v>
          </cell>
          <cell r="SQ31">
            <v>6809.9433344208446</v>
          </cell>
          <cell r="SR31">
            <v>6809.9433344208446</v>
          </cell>
          <cell r="SS31">
            <v>6809.9433344208446</v>
          </cell>
          <cell r="ST31">
            <v>3585.6295154635254</v>
          </cell>
          <cell r="SU31">
            <v>360.48894120034288</v>
          </cell>
          <cell r="SV31">
            <v>6809.9433344208446</v>
          </cell>
          <cell r="SW31">
            <v>6809.9433344208446</v>
          </cell>
          <cell r="SX31">
            <v>6809.9433344208446</v>
          </cell>
        </row>
        <row r="32">
          <cell r="SO32">
            <v>6795.6621566105305</v>
          </cell>
          <cell r="SP32">
            <v>6795.6621566105305</v>
          </cell>
          <cell r="SQ32">
            <v>6795.6621566105305</v>
          </cell>
          <cell r="SR32">
            <v>6795.6621566105305</v>
          </cell>
          <cell r="SS32">
            <v>6795.6621566105305</v>
          </cell>
          <cell r="ST32">
            <v>3442.2043348449847</v>
          </cell>
          <cell r="SU32">
            <v>360.48894120034288</v>
          </cell>
          <cell r="SV32">
            <v>6795.6621566105305</v>
          </cell>
          <cell r="SW32">
            <v>6795.6621566105305</v>
          </cell>
          <cell r="SX32">
            <v>6795.6621566105305</v>
          </cell>
        </row>
      </sheetData>
      <sheetData sheetId="8">
        <row r="3">
          <cell r="SQ3">
            <v>209.21489895717241</v>
          </cell>
          <cell r="SR3">
            <v>209.21489895717241</v>
          </cell>
          <cell r="SS3">
            <v>209.21489895717241</v>
          </cell>
          <cell r="ST3">
            <v>209.21489895717241</v>
          </cell>
          <cell r="SU3">
            <v>209.21489895717241</v>
          </cell>
          <cell r="SV3">
            <v>209.21489895717241</v>
          </cell>
          <cell r="SW3">
            <v>209.21489895717241</v>
          </cell>
          <cell r="SX3">
            <v>209.21489895717241</v>
          </cell>
          <cell r="SY3">
            <v>209.21489895717241</v>
          </cell>
          <cell r="SZ3">
            <v>209.21489895717241</v>
          </cell>
        </row>
        <row r="4">
          <cell r="SQ4">
            <v>189.13893983141406</v>
          </cell>
          <cell r="SR4">
            <v>189.13893983141406</v>
          </cell>
          <cell r="SS4">
            <v>189.13893983141406</v>
          </cell>
          <cell r="ST4">
            <v>189.13893983141406</v>
          </cell>
          <cell r="SU4">
            <v>189.13893983141406</v>
          </cell>
          <cell r="SV4">
            <v>189.13893983141406</v>
          </cell>
          <cell r="SW4">
            <v>189.13893983141406</v>
          </cell>
          <cell r="SX4">
            <v>189.13893983141406</v>
          </cell>
          <cell r="SY4">
            <v>189.13893983141406</v>
          </cell>
          <cell r="SZ4">
            <v>189.13893983141406</v>
          </cell>
        </row>
        <row r="5">
          <cell r="SQ5">
            <v>203.48312145590626</v>
          </cell>
          <cell r="SR5">
            <v>203.48312145590626</v>
          </cell>
          <cell r="SS5">
            <v>203.48312145590626</v>
          </cell>
          <cell r="ST5">
            <v>203.48312145590626</v>
          </cell>
          <cell r="SU5">
            <v>203.48312145590626</v>
          </cell>
          <cell r="SV5">
            <v>203.48312145590626</v>
          </cell>
          <cell r="SW5">
            <v>203.48312145590626</v>
          </cell>
          <cell r="SX5">
            <v>203.48312145590626</v>
          </cell>
          <cell r="SY5">
            <v>203.48312145590626</v>
          </cell>
          <cell r="SZ5">
            <v>203.48312145590626</v>
          </cell>
        </row>
        <row r="6">
          <cell r="SQ6">
            <v>211.20252100120888</v>
          </cell>
          <cell r="SR6">
            <v>211.20252100120888</v>
          </cell>
          <cell r="SS6">
            <v>211.20252100120888</v>
          </cell>
          <cell r="ST6">
            <v>211.20252100120888</v>
          </cell>
          <cell r="SU6">
            <v>0</v>
          </cell>
          <cell r="SV6">
            <v>0</v>
          </cell>
          <cell r="SW6">
            <v>0</v>
          </cell>
          <cell r="SX6">
            <v>211.20252100120888</v>
          </cell>
          <cell r="SY6">
            <v>211.20252100120888</v>
          </cell>
          <cell r="SZ6">
            <v>211.20252100120888</v>
          </cell>
        </row>
        <row r="7">
          <cell r="SQ7">
            <v>200.33936961464951</v>
          </cell>
          <cell r="SR7">
            <v>200.33936961464951</v>
          </cell>
          <cell r="SS7">
            <v>200.33936961464951</v>
          </cell>
          <cell r="ST7">
            <v>200.33936961464951</v>
          </cell>
          <cell r="SU7">
            <v>0</v>
          </cell>
          <cell r="SV7">
            <v>0</v>
          </cell>
          <cell r="SW7">
            <v>0</v>
          </cell>
          <cell r="SX7">
            <v>200.33936961464951</v>
          </cell>
          <cell r="SY7">
            <v>200.33936961464951</v>
          </cell>
          <cell r="SZ7">
            <v>200.33936961464951</v>
          </cell>
        </row>
        <row r="8">
          <cell r="SQ8">
            <v>193.58008781471926</v>
          </cell>
          <cell r="SR8">
            <v>193.58008781471926</v>
          </cell>
          <cell r="SS8">
            <v>193.58008781471926</v>
          </cell>
          <cell r="ST8">
            <v>193.58008781471926</v>
          </cell>
          <cell r="SU8">
            <v>0</v>
          </cell>
          <cell r="SV8">
            <v>0</v>
          </cell>
          <cell r="SW8">
            <v>0</v>
          </cell>
          <cell r="SX8">
            <v>193.58008781471926</v>
          </cell>
          <cell r="SY8">
            <v>193.58008781471926</v>
          </cell>
          <cell r="SZ8">
            <v>193.58008781471926</v>
          </cell>
        </row>
        <row r="9">
          <cell r="SQ9">
            <v>192.38685987926874</v>
          </cell>
          <cell r="SR9">
            <v>192.38685987926874</v>
          </cell>
          <cell r="SS9">
            <v>192.38685987926874</v>
          </cell>
          <cell r="ST9">
            <v>192.38685987926874</v>
          </cell>
          <cell r="SU9">
            <v>0</v>
          </cell>
          <cell r="SV9">
            <v>0</v>
          </cell>
          <cell r="SW9">
            <v>0</v>
          </cell>
          <cell r="SX9">
            <v>192.38685987926874</v>
          </cell>
          <cell r="SY9">
            <v>192.38685987926874</v>
          </cell>
          <cell r="SZ9">
            <v>192.38685987926874</v>
          </cell>
        </row>
        <row r="10">
          <cell r="SQ10">
            <v>193.34633846711131</v>
          </cell>
          <cell r="SR10">
            <v>193.34633846711131</v>
          </cell>
          <cell r="SS10">
            <v>193.34633846711131</v>
          </cell>
          <cell r="ST10">
            <v>193.34633846711131</v>
          </cell>
          <cell r="SU10">
            <v>0</v>
          </cell>
          <cell r="SV10">
            <v>0</v>
          </cell>
          <cell r="SW10">
            <v>0</v>
          </cell>
          <cell r="SX10">
            <v>193.34633846711131</v>
          </cell>
          <cell r="SY10">
            <v>193.34633846711131</v>
          </cell>
          <cell r="SZ10">
            <v>193.34633846711131</v>
          </cell>
        </row>
        <row r="11">
          <cell r="SQ11">
            <v>193.08802357267632</v>
          </cell>
          <cell r="SR11">
            <v>193.08802357267632</v>
          </cell>
          <cell r="SS11">
            <v>193.08802357267632</v>
          </cell>
          <cell r="ST11">
            <v>193.08802357267632</v>
          </cell>
          <cell r="SU11">
            <v>0</v>
          </cell>
          <cell r="SV11">
            <v>0</v>
          </cell>
          <cell r="SW11">
            <v>0</v>
          </cell>
          <cell r="SX11">
            <v>193.08802357267632</v>
          </cell>
          <cell r="SY11">
            <v>193.08802357267632</v>
          </cell>
          <cell r="SZ11">
            <v>193.08802357267632</v>
          </cell>
        </row>
        <row r="12">
          <cell r="SQ12">
            <v>191.4508429985608</v>
          </cell>
          <cell r="SR12">
            <v>191.4508429985608</v>
          </cell>
          <cell r="SS12">
            <v>191.4508429985608</v>
          </cell>
          <cell r="ST12">
            <v>191.4508429985608</v>
          </cell>
          <cell r="SU12">
            <v>0</v>
          </cell>
          <cell r="SV12">
            <v>0</v>
          </cell>
          <cell r="SW12">
            <v>0</v>
          </cell>
          <cell r="SX12">
            <v>191.4508429985608</v>
          </cell>
          <cell r="SY12">
            <v>191.4508429985608</v>
          </cell>
          <cell r="SZ12">
            <v>191.4508429985608</v>
          </cell>
        </row>
        <row r="13">
          <cell r="SQ13">
            <v>189.33861520532264</v>
          </cell>
          <cell r="SR13">
            <v>189.33861520532264</v>
          </cell>
          <cell r="SS13">
            <v>189.33861520532264</v>
          </cell>
          <cell r="ST13">
            <v>189.33861520532264</v>
          </cell>
          <cell r="SU13">
            <v>0</v>
          </cell>
          <cell r="SV13">
            <v>0</v>
          </cell>
          <cell r="SW13">
            <v>0</v>
          </cell>
          <cell r="SX13">
            <v>189.33861520532264</v>
          </cell>
          <cell r="SY13">
            <v>189.33861520532264</v>
          </cell>
          <cell r="SZ13">
            <v>189.33861520532264</v>
          </cell>
        </row>
        <row r="14">
          <cell r="SQ14">
            <v>188.41782106843584</v>
          </cell>
          <cell r="SR14">
            <v>188.41782106843584</v>
          </cell>
          <cell r="SS14">
            <v>188.41782106843584</v>
          </cell>
          <cell r="ST14">
            <v>188.41782106843584</v>
          </cell>
          <cell r="SU14">
            <v>0</v>
          </cell>
          <cell r="SV14">
            <v>0</v>
          </cell>
          <cell r="SW14">
            <v>0</v>
          </cell>
          <cell r="SX14">
            <v>188.41782106843584</v>
          </cell>
          <cell r="SY14">
            <v>188.41782106843584</v>
          </cell>
          <cell r="SZ14">
            <v>188.41782106843584</v>
          </cell>
        </row>
        <row r="15">
          <cell r="SQ15">
            <v>187.67389529081265</v>
          </cell>
          <cell r="SR15">
            <v>187.67389529081265</v>
          </cell>
          <cell r="SS15">
            <v>187.67389529081265</v>
          </cell>
          <cell r="ST15">
            <v>187.67389529081265</v>
          </cell>
          <cell r="SU15">
            <v>0</v>
          </cell>
          <cell r="SV15">
            <v>0</v>
          </cell>
          <cell r="SW15">
            <v>0</v>
          </cell>
          <cell r="SX15">
            <v>187.67389529081265</v>
          </cell>
          <cell r="SY15">
            <v>187.67389529081265</v>
          </cell>
          <cell r="SZ15">
            <v>187.67389529081265</v>
          </cell>
        </row>
        <row r="16">
          <cell r="SQ16">
            <v>187.84358258131215</v>
          </cell>
          <cell r="SR16">
            <v>187.84358258131215</v>
          </cell>
          <cell r="SS16">
            <v>187.84358258131215</v>
          </cell>
          <cell r="ST16">
            <v>187.84358258131215</v>
          </cell>
          <cell r="SU16">
            <v>0</v>
          </cell>
          <cell r="SV16">
            <v>0</v>
          </cell>
          <cell r="SW16">
            <v>0</v>
          </cell>
          <cell r="SX16">
            <v>187.84358258131215</v>
          </cell>
          <cell r="SY16">
            <v>187.84358258131215</v>
          </cell>
          <cell r="SZ16">
            <v>187.84358258131215</v>
          </cell>
        </row>
        <row r="17">
          <cell r="SQ17">
            <v>185.73528580914717</v>
          </cell>
          <cell r="SR17">
            <v>185.73528580914717</v>
          </cell>
          <cell r="SS17">
            <v>185.73528580914717</v>
          </cell>
          <cell r="ST17">
            <v>185.73528580914717</v>
          </cell>
          <cell r="SU17">
            <v>0</v>
          </cell>
          <cell r="SV17">
            <v>0</v>
          </cell>
          <cell r="SW17">
            <v>0</v>
          </cell>
          <cell r="SX17">
            <v>185.73528580914717</v>
          </cell>
          <cell r="SY17">
            <v>185.73528580914717</v>
          </cell>
          <cell r="SZ17">
            <v>185.73528580914717</v>
          </cell>
        </row>
        <row r="18">
          <cell r="SQ18">
            <v>181.0342652988802</v>
          </cell>
          <cell r="SR18">
            <v>181.0342652988802</v>
          </cell>
          <cell r="SS18">
            <v>181.0342652988802</v>
          </cell>
          <cell r="ST18">
            <v>181.0342652988802</v>
          </cell>
          <cell r="SU18">
            <v>0</v>
          </cell>
          <cell r="SV18">
            <v>0</v>
          </cell>
          <cell r="SW18">
            <v>0</v>
          </cell>
          <cell r="SX18">
            <v>181.0342652988802</v>
          </cell>
          <cell r="SY18">
            <v>181.0342652988802</v>
          </cell>
          <cell r="SZ18">
            <v>181.0342652988802</v>
          </cell>
        </row>
        <row r="19">
          <cell r="SQ19">
            <v>175.83903372147597</v>
          </cell>
          <cell r="SR19">
            <v>175.83903372147597</v>
          </cell>
          <cell r="SS19">
            <v>175.83903372147597</v>
          </cell>
          <cell r="ST19">
            <v>175.83903372147597</v>
          </cell>
          <cell r="SU19">
            <v>0</v>
          </cell>
          <cell r="SV19">
            <v>0</v>
          </cell>
          <cell r="SW19">
            <v>0</v>
          </cell>
          <cell r="SX19">
            <v>175.83903372147597</v>
          </cell>
          <cell r="SY19">
            <v>175.83903372147597</v>
          </cell>
          <cell r="SZ19">
            <v>175.83903372147597</v>
          </cell>
        </row>
        <row r="20">
          <cell r="SQ20">
            <v>173.28333720280716</v>
          </cell>
          <cell r="SR20">
            <v>173.28333720280716</v>
          </cell>
          <cell r="SS20">
            <v>173.28333720280716</v>
          </cell>
          <cell r="ST20">
            <v>173.28333720280716</v>
          </cell>
          <cell r="SU20">
            <v>0</v>
          </cell>
          <cell r="SV20">
            <v>0</v>
          </cell>
          <cell r="SW20">
            <v>0</v>
          </cell>
          <cell r="SX20">
            <v>173.28333720280716</v>
          </cell>
          <cell r="SY20">
            <v>173.28333720280716</v>
          </cell>
          <cell r="SZ20">
            <v>173.28333720280716</v>
          </cell>
        </row>
        <row r="21">
          <cell r="SQ21">
            <v>173.73399579103079</v>
          </cell>
          <cell r="SR21">
            <v>173.73399579103079</v>
          </cell>
          <cell r="SS21">
            <v>173.73399579103079</v>
          </cell>
          <cell r="ST21">
            <v>173.73399579103079</v>
          </cell>
          <cell r="SU21">
            <v>0</v>
          </cell>
          <cell r="SV21">
            <v>0</v>
          </cell>
          <cell r="SW21">
            <v>0</v>
          </cell>
          <cell r="SX21">
            <v>173.73399579103079</v>
          </cell>
          <cell r="SY21">
            <v>173.73399579103079</v>
          </cell>
          <cell r="SZ21">
            <v>173.73399579103079</v>
          </cell>
        </row>
        <row r="22">
          <cell r="SQ22">
            <v>175.09436648074097</v>
          </cell>
          <cell r="SR22">
            <v>175.09436648074097</v>
          </cell>
          <cell r="SS22">
            <v>175.09436648074097</v>
          </cell>
          <cell r="ST22">
            <v>175.09436648074097</v>
          </cell>
          <cell r="SU22">
            <v>0</v>
          </cell>
          <cell r="SV22">
            <v>0</v>
          </cell>
          <cell r="SW22">
            <v>0</v>
          </cell>
          <cell r="SX22">
            <v>175.09436648074097</v>
          </cell>
          <cell r="SY22">
            <v>175.09436648074097</v>
          </cell>
          <cell r="SZ22">
            <v>175.09436648074097</v>
          </cell>
        </row>
        <row r="23">
          <cell r="SQ23">
            <v>176.70805685689902</v>
          </cell>
          <cell r="SR23">
            <v>176.70805685689902</v>
          </cell>
          <cell r="SS23">
            <v>176.70805685689902</v>
          </cell>
          <cell r="ST23">
            <v>176.70805685689902</v>
          </cell>
          <cell r="SU23">
            <v>0</v>
          </cell>
          <cell r="SV23">
            <v>0</v>
          </cell>
          <cell r="SW23">
            <v>0</v>
          </cell>
          <cell r="SX23">
            <v>176.70805685689902</v>
          </cell>
          <cell r="SY23">
            <v>176.70805685689902</v>
          </cell>
          <cell r="SZ23">
            <v>176.70805685689902</v>
          </cell>
        </row>
        <row r="24">
          <cell r="SQ24">
            <v>178.47278120877218</v>
          </cell>
          <cell r="SR24">
            <v>178.47278120877218</v>
          </cell>
          <cell r="SS24">
            <v>178.47278120877218</v>
          </cell>
          <cell r="ST24">
            <v>178.47278120877218</v>
          </cell>
          <cell r="SU24">
            <v>0</v>
          </cell>
          <cell r="SV24">
            <v>0</v>
          </cell>
          <cell r="SW24">
            <v>0</v>
          </cell>
          <cell r="SX24">
            <v>178.47278120877218</v>
          </cell>
          <cell r="SY24">
            <v>178.47278120877218</v>
          </cell>
          <cell r="SZ24">
            <v>178.47278120877218</v>
          </cell>
        </row>
        <row r="25">
          <cell r="SQ25">
            <v>179.60905199917033</v>
          </cell>
          <cell r="SR25">
            <v>179.60905199917033</v>
          </cell>
          <cell r="SS25">
            <v>179.60905199917033</v>
          </cell>
          <cell r="ST25">
            <v>179.60905199917033</v>
          </cell>
          <cell r="SU25">
            <v>0</v>
          </cell>
          <cell r="SV25">
            <v>0</v>
          </cell>
          <cell r="SW25">
            <v>0</v>
          </cell>
          <cell r="SX25">
            <v>179.60905199917033</v>
          </cell>
          <cell r="SY25">
            <v>179.60905199917033</v>
          </cell>
          <cell r="SZ25">
            <v>179.60905199917033</v>
          </cell>
        </row>
        <row r="26">
          <cell r="SQ26">
            <v>180.5304834065264</v>
          </cell>
          <cell r="SR26">
            <v>180.5304834065264</v>
          </cell>
          <cell r="SS26">
            <v>180.5304834065264</v>
          </cell>
          <cell r="ST26">
            <v>180.5304834065264</v>
          </cell>
          <cell r="SU26">
            <v>0</v>
          </cell>
          <cell r="SV26">
            <v>0</v>
          </cell>
          <cell r="SW26">
            <v>0</v>
          </cell>
          <cell r="SX26">
            <v>180.5304834065264</v>
          </cell>
          <cell r="SY26">
            <v>180.5304834065264</v>
          </cell>
          <cell r="SZ26">
            <v>180.5304834065264</v>
          </cell>
        </row>
        <row r="27">
          <cell r="SQ27">
            <v>181.05230784112155</v>
          </cell>
          <cell r="SR27">
            <v>181.05230784112155</v>
          </cell>
          <cell r="SS27">
            <v>181.05230784112155</v>
          </cell>
          <cell r="ST27">
            <v>181.05230784112155</v>
          </cell>
          <cell r="SU27">
            <v>0</v>
          </cell>
          <cell r="SV27">
            <v>0</v>
          </cell>
          <cell r="SW27">
            <v>0</v>
          </cell>
          <cell r="SX27">
            <v>181.05230784112155</v>
          </cell>
          <cell r="SY27">
            <v>181.05230784112155</v>
          </cell>
          <cell r="SZ27">
            <v>181.05230784112155</v>
          </cell>
        </row>
        <row r="28">
          <cell r="SQ28">
            <v>181.71372395755043</v>
          </cell>
          <cell r="SR28">
            <v>181.71372395755043</v>
          </cell>
          <cell r="SS28">
            <v>181.71372395755043</v>
          </cell>
          <cell r="ST28">
            <v>181.71372395755043</v>
          </cell>
          <cell r="SU28">
            <v>0</v>
          </cell>
          <cell r="SV28">
            <v>0</v>
          </cell>
          <cell r="SW28">
            <v>0</v>
          </cell>
          <cell r="SX28">
            <v>181.71372395755043</v>
          </cell>
          <cell r="SY28">
            <v>181.71372395755043</v>
          </cell>
          <cell r="SZ28">
            <v>181.71372395755043</v>
          </cell>
        </row>
        <row r="29">
          <cell r="SQ29">
            <v>182.24320410246219</v>
          </cell>
          <cell r="SR29">
            <v>182.24320410246219</v>
          </cell>
          <cell r="SS29">
            <v>182.24320410246219</v>
          </cell>
          <cell r="ST29">
            <v>182.24320410246219</v>
          </cell>
          <cell r="SU29">
            <v>0</v>
          </cell>
          <cell r="SV29">
            <v>0</v>
          </cell>
          <cell r="SW29">
            <v>0</v>
          </cell>
          <cell r="SX29">
            <v>182.24320410246219</v>
          </cell>
          <cell r="SY29">
            <v>182.24320410246219</v>
          </cell>
          <cell r="SZ29">
            <v>182.24320410246219</v>
          </cell>
        </row>
        <row r="30">
          <cell r="SQ30">
            <v>183.18787083467669</v>
          </cell>
          <cell r="SR30">
            <v>183.18787083467669</v>
          </cell>
          <cell r="SS30">
            <v>183.18787083467669</v>
          </cell>
          <cell r="ST30">
            <v>183.18787083467669</v>
          </cell>
          <cell r="SU30">
            <v>0</v>
          </cell>
          <cell r="SV30">
            <v>0</v>
          </cell>
          <cell r="SW30">
            <v>0</v>
          </cell>
          <cell r="SX30">
            <v>183.18787083467669</v>
          </cell>
          <cell r="SY30">
            <v>183.18787083467669</v>
          </cell>
          <cell r="SZ30">
            <v>183.18787083467669</v>
          </cell>
        </row>
        <row r="31">
          <cell r="SQ31">
            <v>183.72712896527719</v>
          </cell>
          <cell r="SR31">
            <v>183.72712896527719</v>
          </cell>
          <cell r="SS31">
            <v>183.72712896527719</v>
          </cell>
          <cell r="ST31">
            <v>183.72712896527719</v>
          </cell>
          <cell r="SU31">
            <v>0</v>
          </cell>
          <cell r="SV31">
            <v>0</v>
          </cell>
          <cell r="SW31">
            <v>0</v>
          </cell>
          <cell r="SX31">
            <v>183.72712896527719</v>
          </cell>
          <cell r="SY31">
            <v>183.72712896527719</v>
          </cell>
          <cell r="SZ31">
            <v>183.72712896527719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-FromStata"/>
      <sheetName val="Scenario Ind-Com"/>
      <sheetName val="Reference Baseline"/>
      <sheetName val="ORRes"/>
      <sheetName val="ORCom"/>
      <sheetName val="ORSales"/>
      <sheetName val="WARes"/>
      <sheetName val="WACom"/>
      <sheetName val="WASales"/>
      <sheetName val="System"/>
    </sheetNames>
    <sheetDataSet>
      <sheetData sheetId="0"/>
      <sheetData sheetId="1"/>
      <sheetData sheetId="2"/>
      <sheetData sheetId="3">
        <row r="2">
          <cell r="SI2">
            <v>5881967.9919121442</v>
          </cell>
          <cell r="SJ2">
            <v>5874812.8719992545</v>
          </cell>
          <cell r="SK2">
            <v>5868170.0674745562</v>
          </cell>
          <cell r="SL2">
            <v>5874812.8719992545</v>
          </cell>
          <cell r="SM2">
            <v>5874812.8719992545</v>
          </cell>
          <cell r="SN2">
            <v>5925911.3683430767</v>
          </cell>
          <cell r="SO2">
            <v>5704839.2708139354</v>
          </cell>
          <cell r="SP2">
            <v>5874812.8719992545</v>
          </cell>
          <cell r="SQ2">
            <v>5874812.8719992545</v>
          </cell>
          <cell r="SR2">
            <v>5874812.8719992545</v>
          </cell>
        </row>
        <row r="3">
          <cell r="SI3">
            <v>5916859.842117006</v>
          </cell>
          <cell r="SJ3">
            <v>5904876.5339208394</v>
          </cell>
          <cell r="SK3">
            <v>5893598.0977866519</v>
          </cell>
          <cell r="SL3">
            <v>5904876.5339208394</v>
          </cell>
          <cell r="SM3">
            <v>5904876.5339208394</v>
          </cell>
          <cell r="SN3">
            <v>5991633.7349530607</v>
          </cell>
          <cell r="SO3">
            <v>5550718.1450629011</v>
          </cell>
          <cell r="SP3">
            <v>5904876.5339208394</v>
          </cell>
          <cell r="SQ3">
            <v>5904876.5339208394</v>
          </cell>
          <cell r="SR3">
            <v>5904876.5339208394</v>
          </cell>
        </row>
        <row r="4">
          <cell r="SI4">
            <v>5947798.1879925057</v>
          </cell>
          <cell r="SJ4">
            <v>5926037.3289768044</v>
          </cell>
          <cell r="SK4">
            <v>5912523.8045706721</v>
          </cell>
          <cell r="SL4">
            <v>5930236.226572454</v>
          </cell>
          <cell r="SM4">
            <v>5850832.0776036289</v>
          </cell>
          <cell r="SN4">
            <v>5868122.5753766783</v>
          </cell>
          <cell r="SO4">
            <v>5312451.9181469074</v>
          </cell>
          <cell r="SP4">
            <v>5926037.3289768044</v>
          </cell>
          <cell r="SQ4">
            <v>5926037.3289768044</v>
          </cell>
          <cell r="SR4">
            <v>5930236.226572454</v>
          </cell>
        </row>
        <row r="5">
          <cell r="SI5">
            <v>5983051.0117803961</v>
          </cell>
          <cell r="SJ5">
            <v>5946308.6713433629</v>
          </cell>
          <cell r="SK5">
            <v>5932809.7657837793</v>
          </cell>
          <cell r="SL5">
            <v>5958881.5371116921</v>
          </cell>
          <cell r="SM5">
            <v>5795008.6528878342</v>
          </cell>
          <cell r="SN5">
            <v>5747347.4567353418</v>
          </cell>
          <cell r="SO5">
            <v>5076985.8958933279</v>
          </cell>
          <cell r="SP5">
            <v>5946308.6713433629</v>
          </cell>
          <cell r="SQ5">
            <v>5946308.6713433629</v>
          </cell>
          <cell r="SR5">
            <v>5958881.5371116921</v>
          </cell>
        </row>
        <row r="6">
          <cell r="SI6">
            <v>6029364.1105920952</v>
          </cell>
          <cell r="SJ6">
            <v>5972275.1045289952</v>
          </cell>
          <cell r="SK6">
            <v>5960037.8714774884</v>
          </cell>
          <cell r="SL6">
            <v>5997270.5318869287</v>
          </cell>
          <cell r="SM6">
            <v>5747737.8864019373</v>
          </cell>
          <cell r="SN6">
            <v>5639551.139859979</v>
          </cell>
          <cell r="SO6">
            <v>4852960.0452605253</v>
          </cell>
          <cell r="SP6">
            <v>5972275.1045289952</v>
          </cell>
          <cell r="SQ6">
            <v>5972275.1045289952</v>
          </cell>
          <cell r="SR6">
            <v>5997270.5318869287</v>
          </cell>
        </row>
        <row r="7">
          <cell r="SI7">
            <v>6057584.8751395959</v>
          </cell>
          <cell r="SJ7">
            <v>5974829.8543873494</v>
          </cell>
          <cell r="SK7">
            <v>5965032.5645729043</v>
          </cell>
          <cell r="SL7">
            <v>6016085.796601112</v>
          </cell>
          <cell r="SM7">
            <v>5680413.8589063166</v>
          </cell>
          <cell r="SN7">
            <v>5516992.9558558883</v>
          </cell>
          <cell r="SO7">
            <v>4616276.8729832182</v>
          </cell>
          <cell r="SP7">
            <v>5974829.8543873494</v>
          </cell>
          <cell r="SQ7">
            <v>5974829.8543873494</v>
          </cell>
          <cell r="SR7">
            <v>6016085.796601112</v>
          </cell>
        </row>
        <row r="8">
          <cell r="SI8">
            <v>6097982.4713795157</v>
          </cell>
          <cell r="SJ8">
            <v>5983182.8530592453</v>
          </cell>
          <cell r="SK8">
            <v>5976162.9571286235</v>
          </cell>
          <cell r="SL8">
            <v>6044554.7086063614</v>
          </cell>
          <cell r="SM8">
            <v>5621734.3746035099</v>
          </cell>
          <cell r="SN8">
            <v>5406517.8290245179</v>
          </cell>
          <cell r="SO8">
            <v>4389785.3318394963</v>
          </cell>
          <cell r="SP8">
            <v>5983182.8530592453</v>
          </cell>
          <cell r="SQ8">
            <v>5983182.8530592453</v>
          </cell>
          <cell r="SR8">
            <v>6044554.7086063614</v>
          </cell>
        </row>
        <row r="9">
          <cell r="SI9">
            <v>6119417.6183600929</v>
          </cell>
          <cell r="SJ9">
            <v>5965443.4906970104</v>
          </cell>
          <cell r="SK9">
            <v>5961318.6394414119</v>
          </cell>
          <cell r="SL9">
            <v>6050286.4232350579</v>
          </cell>
          <cell r="SM9">
            <v>5545815.7480010213</v>
          </cell>
          <cell r="SN9">
            <v>5280462.161929654</v>
          </cell>
          <cell r="SO9">
            <v>4150860.5435055336</v>
          </cell>
          <cell r="SP9">
            <v>5965443.4906970104</v>
          </cell>
          <cell r="SQ9">
            <v>5965443.4906970104</v>
          </cell>
          <cell r="SR9">
            <v>6050286.4232350579</v>
          </cell>
        </row>
        <row r="10">
          <cell r="SI10">
            <v>6149223.5999947339</v>
          </cell>
          <cell r="SJ10">
            <v>5954025.5075100642</v>
          </cell>
          <cell r="SK10">
            <v>5948458.5225239825</v>
          </cell>
          <cell r="SL10">
            <v>6061878.8363827141</v>
          </cell>
          <cell r="SM10">
            <v>5479015.0213181358</v>
          </cell>
          <cell r="SN10">
            <v>5162466.9403524715</v>
          </cell>
          <cell r="SO10">
            <v>3918667.1403003228</v>
          </cell>
          <cell r="SP10">
            <v>5954025.5075100642</v>
          </cell>
          <cell r="SQ10">
            <v>5954025.5075100642</v>
          </cell>
          <cell r="SR10">
            <v>6061878.8363827141</v>
          </cell>
        </row>
        <row r="11">
          <cell r="SI11">
            <v>6182055.3666488007</v>
          </cell>
          <cell r="SJ11">
            <v>5935212.521613582</v>
          </cell>
          <cell r="SK11">
            <v>5922774.8832090236</v>
          </cell>
          <cell r="SL11">
            <v>6065153.5100956745</v>
          </cell>
          <cell r="SM11">
            <v>5415504.5907616606</v>
          </cell>
          <cell r="SN11">
            <v>5048890.1813112125</v>
          </cell>
          <cell r="SO11">
            <v>3689904.7095345808</v>
          </cell>
          <cell r="SP11">
            <v>5935212.521613582</v>
          </cell>
          <cell r="SQ11">
            <v>5935212.521613582</v>
          </cell>
          <cell r="SR11">
            <v>6065153.5100956745</v>
          </cell>
        </row>
        <row r="12">
          <cell r="SI12">
            <v>6211068.1034279596</v>
          </cell>
          <cell r="SJ12">
            <v>5907727.082056175</v>
          </cell>
          <cell r="SK12">
            <v>5883207.3277480733</v>
          </cell>
          <cell r="SL12">
            <v>6058691.9034750527</v>
          </cell>
          <cell r="SM12">
            <v>5354419.3143319432</v>
          </cell>
          <cell r="SN12">
            <v>4936921.6725950846</v>
          </cell>
          <cell r="SO12">
            <v>3462228.2466856032</v>
          </cell>
          <cell r="SP12">
            <v>5907727.082056175</v>
          </cell>
          <cell r="SQ12">
            <v>5907727.082056175</v>
          </cell>
          <cell r="SR12">
            <v>6058691.9034750527</v>
          </cell>
        </row>
        <row r="13">
          <cell r="SI13">
            <v>6229017.1420408431</v>
          </cell>
          <cell r="SJ13">
            <v>5877103.3900655983</v>
          </cell>
          <cell r="SK13">
            <v>5837400.8220858639</v>
          </cell>
          <cell r="SL13">
            <v>6048522.7227055002</v>
          </cell>
          <cell r="SM13">
            <v>5290926.3114910517</v>
          </cell>
          <cell r="SN13">
            <v>4819556.9711290868</v>
          </cell>
          <cell r="SO13">
            <v>3230806.015535878</v>
          </cell>
          <cell r="SP13">
            <v>5877103.3900655983</v>
          </cell>
          <cell r="SQ13">
            <v>5877103.3900655983</v>
          </cell>
          <cell r="SR13">
            <v>6048522.7227055002</v>
          </cell>
        </row>
        <row r="14">
          <cell r="SI14">
            <v>6244472.9224947253</v>
          </cell>
          <cell r="SJ14">
            <v>5841426.4166875845</v>
          </cell>
          <cell r="SK14">
            <v>5781433.8764183037</v>
          </cell>
          <cell r="SL14">
            <v>6032687.827103734</v>
          </cell>
          <cell r="SM14">
            <v>5226150.1359479818</v>
          </cell>
          <cell r="SN14">
            <v>4700897.9770027287</v>
          </cell>
          <cell r="SO14">
            <v>2998763.1599114984</v>
          </cell>
          <cell r="SP14">
            <v>5841426.4166875845</v>
          </cell>
          <cell r="SQ14">
            <v>5841426.4166875845</v>
          </cell>
          <cell r="SR14">
            <v>6032687.827103734</v>
          </cell>
        </row>
        <row r="15">
          <cell r="SI15">
            <v>6267740.2080732677</v>
          </cell>
          <cell r="SJ15">
            <v>5803323.0131616239</v>
          </cell>
          <cell r="SK15">
            <v>5717780.4071717262</v>
          </cell>
          <cell r="SL15">
            <v>6013759.7614318784</v>
          </cell>
          <cell r="SM15">
            <v>5167896.2519773478</v>
          </cell>
          <cell r="SN15">
            <v>4589485.8910946259</v>
          </cell>
          <cell r="SO15">
            <v>2771379.6774481544</v>
          </cell>
          <cell r="SP15">
            <v>5803323.0131616239</v>
          </cell>
          <cell r="SQ15">
            <v>5803323.0131616239</v>
          </cell>
          <cell r="SR15">
            <v>6013759.7614318784</v>
          </cell>
        </row>
        <row r="16">
          <cell r="SI16">
            <v>6284820.370326316</v>
          </cell>
          <cell r="SJ16">
            <v>5756230.9728984945</v>
          </cell>
          <cell r="SK16">
            <v>5641794.9049678268</v>
          </cell>
          <cell r="SL16">
            <v>5984718.8908868032</v>
          </cell>
          <cell r="SM16">
            <v>5107675.4112947332</v>
          </cell>
          <cell r="SN16">
            <v>4475311.5871664388</v>
          </cell>
          <cell r="SO16">
            <v>2542241.7378459116</v>
          </cell>
          <cell r="SP16">
            <v>5756230.9728984945</v>
          </cell>
          <cell r="SQ16">
            <v>5756230.9728984945</v>
          </cell>
          <cell r="SR16">
            <v>5984718.8908868032</v>
          </cell>
        </row>
        <row r="17">
          <cell r="SI17">
            <v>6292907.2843819745</v>
          </cell>
          <cell r="SJ17">
            <v>5707300.4080560487</v>
          </cell>
          <cell r="SK17">
            <v>5562655.3478996716</v>
          </cell>
          <cell r="SL17">
            <v>5953132.5229988657</v>
          </cell>
          <cell r="SM17">
            <v>5044570.9283417743</v>
          </cell>
          <cell r="SN17">
            <v>4356760.0904817749</v>
          </cell>
          <cell r="SO17">
            <v>2310799.0192100173</v>
          </cell>
          <cell r="SP17">
            <v>5707300.4080560487</v>
          </cell>
          <cell r="SQ17">
            <v>5707300.4080560487</v>
          </cell>
          <cell r="SR17">
            <v>5953132.5229988657</v>
          </cell>
        </row>
        <row r="18">
          <cell r="SI18">
            <v>6313829.4784656316</v>
          </cell>
          <cell r="SJ18">
            <v>5668866.5514470646</v>
          </cell>
          <cell r="SK18">
            <v>5491866.3210494872</v>
          </cell>
          <cell r="SL18">
            <v>5931889.5623769164</v>
          </cell>
          <cell r="SM18">
            <v>4993172.142107727</v>
          </cell>
          <cell r="SN18">
            <v>4248515.9568503872</v>
          </cell>
          <cell r="SO18">
            <v>2084721.2423329286</v>
          </cell>
          <cell r="SP18">
            <v>5668866.5514470646</v>
          </cell>
          <cell r="SQ18">
            <v>5668866.5514470646</v>
          </cell>
          <cell r="SR18">
            <v>5931889.5623769164</v>
          </cell>
        </row>
        <row r="19">
          <cell r="SI19">
            <v>6321990.0636752825</v>
          </cell>
          <cell r="SJ19">
            <v>5618639.3924387703</v>
          </cell>
          <cell r="SK19">
            <v>5408586.5844594892</v>
          </cell>
          <cell r="SL19">
            <v>5897706.3155933935</v>
          </cell>
          <cell r="SM19">
            <v>4932820.9166455166</v>
          </cell>
          <cell r="SN19">
            <v>4132709.9287233073</v>
          </cell>
          <cell r="SO19">
            <v>1854792.9523345167</v>
          </cell>
          <cell r="SP19">
            <v>5618639.3924387703</v>
          </cell>
          <cell r="SQ19">
            <v>5618639.3924387703</v>
          </cell>
          <cell r="SR19">
            <v>5897706.3155933935</v>
          </cell>
        </row>
        <row r="20">
          <cell r="SI20">
            <v>6329075.3385837907</v>
          </cell>
          <cell r="SJ20">
            <v>5570127.9521712977</v>
          </cell>
          <cell r="SK20">
            <v>5327127.5504747378</v>
          </cell>
          <cell r="SL20">
            <v>5864586.0902309325</v>
          </cell>
          <cell r="SM20">
            <v>4873399.6084407708</v>
          </cell>
          <cell r="SN20">
            <v>4016633.232827629</v>
          </cell>
          <cell r="SO20">
            <v>1624899.0255279846</v>
          </cell>
          <cell r="SP20">
            <v>5570127.9521712977</v>
          </cell>
          <cell r="SQ20">
            <v>5570127.9521712977</v>
          </cell>
          <cell r="SR20">
            <v>5864586.0902309325</v>
          </cell>
        </row>
        <row r="21">
          <cell r="SI21">
            <v>6339950.6767331231</v>
          </cell>
          <cell r="SJ21">
            <v>5545719.3516763272</v>
          </cell>
          <cell r="SK21">
            <v>5272578.9992778096</v>
          </cell>
          <cell r="SL21">
            <v>5856533.8224963518</v>
          </cell>
          <cell r="SM21">
            <v>4821614.0080793845</v>
          </cell>
          <cell r="SN21">
            <v>3903046.5719786356</v>
          </cell>
          <cell r="SO21">
            <v>1396061.8085583898</v>
          </cell>
          <cell r="SP21">
            <v>5545719.3516763272</v>
          </cell>
          <cell r="SQ21">
            <v>5545719.3516763272</v>
          </cell>
          <cell r="SR21">
            <v>5856533.8224963518</v>
          </cell>
        </row>
        <row r="22">
          <cell r="SI22">
            <v>6355098.1003790386</v>
          </cell>
          <cell r="SJ22">
            <v>5516560.6554272566</v>
          </cell>
          <cell r="SK22">
            <v>5212849.4108507354</v>
          </cell>
          <cell r="SL22">
            <v>5843191.8873779234</v>
          </cell>
          <cell r="SM22">
            <v>4772303.7796685342</v>
          </cell>
          <cell r="SN22">
            <v>3792229.9250626853</v>
          </cell>
          <cell r="SO22">
            <v>1168006.2400503643</v>
          </cell>
          <cell r="SP22">
            <v>5516560.6554272566</v>
          </cell>
          <cell r="SQ22">
            <v>5516560.6554272566</v>
          </cell>
          <cell r="SR22">
            <v>5843191.8873779234</v>
          </cell>
        </row>
        <row r="23">
          <cell r="SI23">
            <v>6361963.914452509</v>
          </cell>
          <cell r="SJ23">
            <v>5480145.6882428173</v>
          </cell>
          <cell r="SK23">
            <v>5146906.8099304214</v>
          </cell>
          <cell r="SL23">
            <v>5821873.8221998913</v>
          </cell>
          <cell r="SM23">
            <v>4717531.2106113387</v>
          </cell>
          <cell r="SN23">
            <v>3676965.627261831</v>
          </cell>
          <cell r="SO23">
            <v>938492.94354660041</v>
          </cell>
          <cell r="SP23">
            <v>5480145.6882428173</v>
          </cell>
          <cell r="SQ23">
            <v>5480145.6882428173</v>
          </cell>
          <cell r="SR23">
            <v>5821873.8221998913</v>
          </cell>
        </row>
        <row r="24">
          <cell r="SI24">
            <v>6368599.3656844273</v>
          </cell>
          <cell r="SJ24">
            <v>5436245.5403115805</v>
          </cell>
          <cell r="SK24">
            <v>5073527.4404813806</v>
          </cell>
          <cell r="SL24">
            <v>5792318.793882004</v>
          </cell>
          <cell r="SM24">
            <v>4662397.0916000903</v>
          </cell>
          <cell r="SN24">
            <v>3562098.6027852446</v>
          </cell>
          <cell r="SO24">
            <v>709172.88473136013</v>
          </cell>
          <cell r="SP24">
            <v>5436245.5403115805</v>
          </cell>
          <cell r="SQ24">
            <v>5436245.5403115805</v>
          </cell>
          <cell r="SR24">
            <v>5792318.793882004</v>
          </cell>
        </row>
        <row r="25">
          <cell r="SI25">
            <v>6378222.0596087128</v>
          </cell>
          <cell r="SJ25">
            <v>5394820.3699094569</v>
          </cell>
          <cell r="SK25">
            <v>5003187.6754696369</v>
          </cell>
          <cell r="SL25">
            <v>5765126.4205562081</v>
          </cell>
          <cell r="SM25">
            <v>4610505.0085309744</v>
          </cell>
          <cell r="SN25">
            <v>3449527.8385057608</v>
          </cell>
          <cell r="SO25">
            <v>537547.28358151228</v>
          </cell>
          <cell r="SP25">
            <v>5394820.3699094569</v>
          </cell>
          <cell r="SQ25">
            <v>5394820.3699094569</v>
          </cell>
          <cell r="SR25">
            <v>5765126.4205562081</v>
          </cell>
        </row>
        <row r="26">
          <cell r="SI26">
            <v>6375498.1187038049</v>
          </cell>
          <cell r="SJ26">
            <v>5342219.2121774638</v>
          </cell>
          <cell r="SK26">
            <v>4923131.4487882769</v>
          </cell>
          <cell r="SL26">
            <v>5725657.993952713</v>
          </cell>
          <cell r="SM26">
            <v>4550272.3106517363</v>
          </cell>
          <cell r="SN26">
            <v>3330966.5137413167</v>
          </cell>
          <cell r="SO26">
            <v>536888.83866267907</v>
          </cell>
          <cell r="SP26">
            <v>5342219.2121774638</v>
          </cell>
          <cell r="SQ26">
            <v>5342219.2121774638</v>
          </cell>
          <cell r="SR26">
            <v>5725657.993952713</v>
          </cell>
        </row>
        <row r="27">
          <cell r="SI27">
            <v>6382829.521572331</v>
          </cell>
          <cell r="SJ27">
            <v>5297883.7329610391</v>
          </cell>
          <cell r="SK27">
            <v>4851810.8951422703</v>
          </cell>
          <cell r="SL27">
            <v>5694780.97349713</v>
          </cell>
          <cell r="SM27">
            <v>4499040.2493034462</v>
          </cell>
          <cell r="SN27">
            <v>3216882.2867478682</v>
          </cell>
          <cell r="SO27">
            <v>536888.83866267907</v>
          </cell>
          <cell r="SP27">
            <v>5297883.7329610391</v>
          </cell>
          <cell r="SQ27">
            <v>5297883.7329610391</v>
          </cell>
          <cell r="SR27">
            <v>5694780.97349713</v>
          </cell>
        </row>
        <row r="28">
          <cell r="SI28">
            <v>6391451.5746740401</v>
          </cell>
          <cell r="SJ28">
            <v>5245269.8729969021</v>
          </cell>
          <cell r="SK28">
            <v>4771848.2727861814</v>
          </cell>
          <cell r="SL28">
            <v>5654858.1981264073</v>
          </cell>
          <cell r="SM28">
            <v>4448329.069530176</v>
          </cell>
          <cell r="SN28">
            <v>3103851.0511777964</v>
          </cell>
          <cell r="SO28">
            <v>537060.98112511914</v>
          </cell>
          <cell r="SP28">
            <v>5245269.8729969021</v>
          </cell>
          <cell r="SQ28">
            <v>5245269.8729969021</v>
          </cell>
          <cell r="SR28">
            <v>5654858.1981264073</v>
          </cell>
        </row>
        <row r="29">
          <cell r="SI29">
            <v>6395500.5108159864</v>
          </cell>
          <cell r="SJ29">
            <v>5188522.9584003473</v>
          </cell>
          <cell r="SK29">
            <v>4688922.2622903762</v>
          </cell>
          <cell r="SL29">
            <v>5610203.901817075</v>
          </cell>
          <cell r="SM29">
            <v>4395151.7310963618</v>
          </cell>
          <cell r="SN29">
            <v>2989322.1292841956</v>
          </cell>
          <cell r="SO29">
            <v>536992.12414014305</v>
          </cell>
          <cell r="SP29">
            <v>5188522.9584003473</v>
          </cell>
          <cell r="SQ29">
            <v>5188522.9584003473</v>
          </cell>
          <cell r="SR29">
            <v>5610203.901817075</v>
          </cell>
        </row>
      </sheetData>
      <sheetData sheetId="4">
        <row r="2">
          <cell r="SI2">
            <v>2388134.6276069405</v>
          </cell>
          <cell r="SJ2">
            <v>2321366.118206786</v>
          </cell>
          <cell r="SK2">
            <v>2312686.2119847657</v>
          </cell>
          <cell r="SL2">
            <v>2321366.118206786</v>
          </cell>
          <cell r="SM2">
            <v>2321366.118206786</v>
          </cell>
          <cell r="SN2">
            <v>2388134.6276069405</v>
          </cell>
          <cell r="SO2">
            <v>2304309.8429692178</v>
          </cell>
          <cell r="SP2">
            <v>2321366.118206786</v>
          </cell>
          <cell r="SQ2">
            <v>2321366.118206786</v>
          </cell>
          <cell r="SR2">
            <v>2321366.118206786</v>
          </cell>
        </row>
        <row r="3">
          <cell r="SI3">
            <v>2416865.315990699</v>
          </cell>
          <cell r="SJ3">
            <v>2310225.149323123</v>
          </cell>
          <cell r="SK3">
            <v>2296361.9276563381</v>
          </cell>
          <cell r="SL3">
            <v>2310225.149323123</v>
          </cell>
          <cell r="SM3">
            <v>2310225.149323123</v>
          </cell>
          <cell r="SN3">
            <v>2416865.315990699</v>
          </cell>
          <cell r="SO3">
            <v>2250348.7740550819</v>
          </cell>
          <cell r="SP3">
            <v>2310225.149323123</v>
          </cell>
          <cell r="SQ3">
            <v>2310225.149323123</v>
          </cell>
          <cell r="SR3">
            <v>2310225.149323123</v>
          </cell>
        </row>
        <row r="4">
          <cell r="SI4">
            <v>2450448.0610727631</v>
          </cell>
          <cell r="SJ4">
            <v>2301981.2652995582</v>
          </cell>
          <cell r="SK4">
            <v>2283930.3546321178</v>
          </cell>
          <cell r="SL4">
            <v>2303687.8149091918</v>
          </cell>
          <cell r="SM4">
            <v>2257019.321279163</v>
          </cell>
          <cell r="SN4">
            <v>2367673.806096714</v>
          </cell>
          <cell r="SO4">
            <v>2155107.4336642278</v>
          </cell>
          <cell r="SP4">
            <v>2301981.2652995582</v>
          </cell>
          <cell r="SQ4">
            <v>2301981.2652995582</v>
          </cell>
          <cell r="SR4">
            <v>2303687.8149091918</v>
          </cell>
        </row>
        <row r="5">
          <cell r="SI5">
            <v>2488702.888450074</v>
          </cell>
          <cell r="SJ5">
            <v>2297705.667533725</v>
          </cell>
          <cell r="SK5">
            <v>2276643.351883641</v>
          </cell>
          <cell r="SL5">
            <v>2302845.5872803242</v>
          </cell>
          <cell r="SM5">
            <v>2204915.6643284005</v>
          </cell>
          <cell r="SN5">
            <v>2319586.8749410901</v>
          </cell>
          <cell r="SO5">
            <v>2061000.8021631325</v>
          </cell>
          <cell r="SP5">
            <v>2297705.667533725</v>
          </cell>
          <cell r="SQ5">
            <v>2297705.667533725</v>
          </cell>
          <cell r="SR5">
            <v>2302845.5872803242</v>
          </cell>
        </row>
        <row r="6">
          <cell r="SI6">
            <v>2530092.677977494</v>
          </cell>
          <cell r="SJ6">
            <v>2295857.7679314981</v>
          </cell>
          <cell r="SK6">
            <v>2272476.3718665373</v>
          </cell>
          <cell r="SL6">
            <v>2305943.8002471058</v>
          </cell>
          <cell r="SM6">
            <v>2158559.4085141332</v>
          </cell>
          <cell r="SN6">
            <v>2276749.2311004228</v>
          </cell>
          <cell r="SO6">
            <v>1971548.5397916285</v>
          </cell>
          <cell r="SP6">
            <v>2295857.7679314981</v>
          </cell>
          <cell r="SQ6">
            <v>2295857.7679314981</v>
          </cell>
          <cell r="SR6">
            <v>2305943.8002471058</v>
          </cell>
        </row>
        <row r="7">
          <cell r="SI7">
            <v>2562419.6246073628</v>
          </cell>
          <cell r="SJ7">
            <v>2285467.7065830166</v>
          </cell>
          <cell r="SK7">
            <v>2260520.4363548127</v>
          </cell>
          <cell r="SL7">
            <v>2301830.3011927176</v>
          </cell>
          <cell r="SM7">
            <v>2107375.6857293318</v>
          </cell>
          <cell r="SN7">
            <v>2227939.2986235344</v>
          </cell>
          <cell r="SO7">
            <v>1876942.5761567559</v>
          </cell>
          <cell r="SP7">
            <v>2285467.7065830166</v>
          </cell>
          <cell r="SQ7">
            <v>2285467.7065830166</v>
          </cell>
          <cell r="SR7">
            <v>2301830.3011927176</v>
          </cell>
        </row>
        <row r="8">
          <cell r="SI8">
            <v>2598176.7221609512</v>
          </cell>
          <cell r="SJ8">
            <v>2277687.532939523</v>
          </cell>
          <cell r="SK8">
            <v>2251440.8810210805</v>
          </cell>
          <cell r="SL8">
            <v>2301612.2410376729</v>
          </cell>
          <cell r="SM8">
            <v>2061385.1057660773</v>
          </cell>
          <cell r="SN8">
            <v>2184018.7496500583</v>
          </cell>
          <cell r="SO8">
            <v>1786488.3817136835</v>
          </cell>
          <cell r="SP8">
            <v>2277687.532939523</v>
          </cell>
          <cell r="SQ8">
            <v>2277687.532939523</v>
          </cell>
          <cell r="SR8">
            <v>2301612.2410376729</v>
          </cell>
        </row>
        <row r="9">
          <cell r="SI9">
            <v>2626413.1714108703</v>
          </cell>
          <cell r="SJ9">
            <v>2263311.5954980985</v>
          </cell>
          <cell r="SK9">
            <v>2236242.6763272574</v>
          </cell>
          <cell r="SL9">
            <v>2296019.7157722944</v>
          </cell>
          <cell r="SM9">
            <v>2011703.9054019286</v>
          </cell>
          <cell r="SN9">
            <v>2133789.8935110234</v>
          </cell>
          <cell r="SO9">
            <v>1690960.6021911795</v>
          </cell>
          <cell r="SP9">
            <v>2263311.5954980985</v>
          </cell>
          <cell r="SQ9">
            <v>2263311.5954980985</v>
          </cell>
          <cell r="SR9">
            <v>2296019.7157722944</v>
          </cell>
        </row>
        <row r="10">
          <cell r="SI10">
            <v>2658132.460598242</v>
          </cell>
          <cell r="SJ10">
            <v>2253659.7125477046</v>
          </cell>
          <cell r="SK10">
            <v>2224341.5511412276</v>
          </cell>
          <cell r="SL10">
            <v>2294885.6558274175</v>
          </cell>
          <cell r="SM10">
            <v>1968085.0772057089</v>
          </cell>
          <cell r="SN10">
            <v>2086823.0287630754</v>
          </cell>
          <cell r="SO10">
            <v>1598175.8117128662</v>
          </cell>
          <cell r="SP10">
            <v>2253659.7125477046</v>
          </cell>
          <cell r="SQ10">
            <v>2253659.7125477046</v>
          </cell>
          <cell r="SR10">
            <v>2294885.6558274175</v>
          </cell>
        </row>
        <row r="11">
          <cell r="SI11">
            <v>2690808.8870268343</v>
          </cell>
          <cell r="SJ11">
            <v>2247427.8810207522</v>
          </cell>
          <cell r="SK11">
            <v>2214681.2799866702</v>
          </cell>
          <cell r="SL11">
            <v>2296877.8790036007</v>
          </cell>
          <cell r="SM11">
            <v>1929620.596575499</v>
          </cell>
          <cell r="SN11">
            <v>2041645.620124686</v>
          </cell>
          <cell r="SO11">
            <v>1506792.3095453959</v>
          </cell>
          <cell r="SP11">
            <v>2247427.8810207522</v>
          </cell>
          <cell r="SQ11">
            <v>2247427.8810207522</v>
          </cell>
          <cell r="SR11">
            <v>2296877.8790036007</v>
          </cell>
        </row>
        <row r="12">
          <cell r="SI12">
            <v>2723019.6195819839</v>
          </cell>
          <cell r="SJ12">
            <v>2243525.2029502601</v>
          </cell>
          <cell r="SK12">
            <v>2206035.6707682759</v>
          </cell>
          <cell r="SL12">
            <v>2300915.0353336027</v>
          </cell>
          <cell r="SM12">
            <v>1895595.282738409</v>
          </cell>
          <cell r="SN12">
            <v>1997120.389886603</v>
          </cell>
          <cell r="SO12">
            <v>1415854.5012026217</v>
          </cell>
          <cell r="SP12">
            <v>2243525.2029502601</v>
          </cell>
          <cell r="SQ12">
            <v>2243525.2029502601</v>
          </cell>
          <cell r="SR12">
            <v>2300915.0353336027</v>
          </cell>
        </row>
        <row r="13">
          <cell r="SI13">
            <v>2751270.3836813211</v>
          </cell>
          <cell r="SJ13">
            <v>2241455.3904179339</v>
          </cell>
          <cell r="SK13">
            <v>2198404.2802119227</v>
          </cell>
          <cell r="SL13">
            <v>2306593.9142964873</v>
          </cell>
          <cell r="SM13">
            <v>1863469.7192715765</v>
          </cell>
          <cell r="SN13">
            <v>1950407.4222110061</v>
          </cell>
          <cell r="SO13">
            <v>1323380.9414960321</v>
          </cell>
          <cell r="SP13">
            <v>2241455.3904179339</v>
          </cell>
          <cell r="SQ13">
            <v>2241455.3904179339</v>
          </cell>
          <cell r="SR13">
            <v>2306593.9142964873</v>
          </cell>
        </row>
        <row r="14">
          <cell r="SI14">
            <v>2778646.6232993561</v>
          </cell>
          <cell r="SJ14">
            <v>2243145.3321568659</v>
          </cell>
          <cell r="SK14">
            <v>2193338.2220780561</v>
          </cell>
          <cell r="SL14">
            <v>2315951.6770947389</v>
          </cell>
          <cell r="SM14">
            <v>1835469.5062624728</v>
          </cell>
          <cell r="SN14">
            <v>1903168.2782470244</v>
          </cell>
          <cell r="SO14">
            <v>1230648.8070974755</v>
          </cell>
          <cell r="SP14">
            <v>2243145.3321568659</v>
          </cell>
          <cell r="SQ14">
            <v>2243145.3321568659</v>
          </cell>
          <cell r="SR14">
            <v>2315951.6770947389</v>
          </cell>
        </row>
        <row r="15">
          <cell r="SI15">
            <v>2809938.6549683372</v>
          </cell>
          <cell r="SJ15">
            <v>2246387.6334771318</v>
          </cell>
          <cell r="SK15">
            <v>2188055.0106748445</v>
          </cell>
          <cell r="SL15">
            <v>2326694.2914301157</v>
          </cell>
          <cell r="SM15">
            <v>1811878.0644861071</v>
          </cell>
          <cell r="SN15">
            <v>1858869.1180413968</v>
          </cell>
          <cell r="SO15">
            <v>1139832.5030397605</v>
          </cell>
          <cell r="SP15">
            <v>2246387.6334771318</v>
          </cell>
          <cell r="SQ15">
            <v>2246387.6334771318</v>
          </cell>
          <cell r="SR15">
            <v>2326694.2914301157</v>
          </cell>
        </row>
        <row r="16">
          <cell r="SI16">
            <v>2837899.7718651211</v>
          </cell>
          <cell r="SJ16">
            <v>2245802.2416632711</v>
          </cell>
          <cell r="SK16">
            <v>2177822.2332966262</v>
          </cell>
          <cell r="SL16">
            <v>2333199.978424652</v>
          </cell>
          <cell r="SM16">
            <v>1788445.9636852264</v>
          </cell>
          <cell r="SN16">
            <v>1813449.2475810447</v>
          </cell>
          <cell r="SO16">
            <v>1048294.4609950566</v>
          </cell>
          <cell r="SP16">
            <v>2245802.2416632711</v>
          </cell>
          <cell r="SQ16">
            <v>2245802.2416632711</v>
          </cell>
          <cell r="SR16">
            <v>2333199.978424652</v>
          </cell>
        </row>
        <row r="17">
          <cell r="SI17">
            <v>2861419.7623318699</v>
          </cell>
          <cell r="SJ17">
            <v>2241396.2980619008</v>
          </cell>
          <cell r="SK17">
            <v>2163135.6736129713</v>
          </cell>
          <cell r="SL17">
            <v>2335498.7525075171</v>
          </cell>
          <cell r="SM17">
            <v>1763761.7941892752</v>
          </cell>
          <cell r="SN17">
            <v>1766250.9595320472</v>
          </cell>
          <cell r="SO17">
            <v>955800.58524122229</v>
          </cell>
          <cell r="SP17">
            <v>2241396.2980619008</v>
          </cell>
          <cell r="SQ17">
            <v>2241396.2980619008</v>
          </cell>
          <cell r="SR17">
            <v>2335498.7525075171</v>
          </cell>
        </row>
        <row r="18">
          <cell r="SI18">
            <v>2890308.1166084069</v>
          </cell>
          <cell r="SJ18">
            <v>2246596.9560799999</v>
          </cell>
          <cell r="SK18">
            <v>2158112.5454499368</v>
          </cell>
          <cell r="SL18">
            <v>2347706.1933138315</v>
          </cell>
          <cell r="SM18">
            <v>1745028.7074019387</v>
          </cell>
          <cell r="SN18">
            <v>1723240.7920165013</v>
          </cell>
          <cell r="SO18">
            <v>865532.86703559104</v>
          </cell>
          <cell r="SP18">
            <v>2246596.9560799999</v>
          </cell>
          <cell r="SQ18">
            <v>2246596.9560799999</v>
          </cell>
          <cell r="SR18">
            <v>2347706.1933138315</v>
          </cell>
        </row>
        <row r="19">
          <cell r="SI19">
            <v>2914264.5497847893</v>
          </cell>
          <cell r="SJ19">
            <v>2248658.380932916</v>
          </cell>
          <cell r="SK19">
            <v>2149831.3732002308</v>
          </cell>
          <cell r="SL19">
            <v>2356517.3270645095</v>
          </cell>
          <cell r="SM19">
            <v>1724094.9914229377</v>
          </cell>
          <cell r="SN19">
            <v>1677157.6083772024</v>
          </cell>
          <cell r="SO19">
            <v>773665.70648644387</v>
          </cell>
          <cell r="SP19">
            <v>2248658.380932916</v>
          </cell>
          <cell r="SQ19">
            <v>2248658.380932916</v>
          </cell>
          <cell r="SR19">
            <v>2356517.3270645095</v>
          </cell>
        </row>
        <row r="20">
          <cell r="SI20">
            <v>2937942.4079280524</v>
          </cell>
          <cell r="SJ20">
            <v>2253783.9175073639</v>
          </cell>
          <cell r="SK20">
            <v>2144894.1189455851</v>
          </cell>
          <cell r="SL20">
            <v>2368444.016106131</v>
          </cell>
          <cell r="SM20">
            <v>1705428.2463596016</v>
          </cell>
          <cell r="SN20">
            <v>1630963.5371230573</v>
          </cell>
          <cell r="SO20">
            <v>681809.33798635495</v>
          </cell>
          <cell r="SP20">
            <v>2253783.9175073639</v>
          </cell>
          <cell r="SQ20">
            <v>2253783.9175073639</v>
          </cell>
          <cell r="SR20">
            <v>2368444.016106131</v>
          </cell>
        </row>
        <row r="21">
          <cell r="SI21">
            <v>2963722.8461655579</v>
          </cell>
          <cell r="SJ21">
            <v>2263697.1057693376</v>
          </cell>
          <cell r="SK21">
            <v>2145084.4469917552</v>
          </cell>
          <cell r="SL21">
            <v>2385349.0124805924</v>
          </cell>
          <cell r="SM21">
            <v>1690175.9115102661</v>
          </cell>
          <cell r="SN21">
            <v>1585782.4663464418</v>
          </cell>
          <cell r="SO21">
            <v>590396.18114206975</v>
          </cell>
          <cell r="SP21">
            <v>2263697.1057693376</v>
          </cell>
          <cell r="SQ21">
            <v>2263697.1057693376</v>
          </cell>
          <cell r="SR21">
            <v>2385349.0124805924</v>
          </cell>
        </row>
        <row r="22">
          <cell r="SI22">
            <v>2991994.9845686546</v>
          </cell>
          <cell r="SJ22">
            <v>2277243.6864735549</v>
          </cell>
          <cell r="SK22">
            <v>2149031.7156932717</v>
          </cell>
          <cell r="SL22">
            <v>2406053.7307631597</v>
          </cell>
          <cell r="SM22">
            <v>1677042.6806204612</v>
          </cell>
          <cell r="SN22">
            <v>1541730.3406699668</v>
          </cell>
          <cell r="SO22">
            <v>499320.42482861341</v>
          </cell>
          <cell r="SP22">
            <v>2277243.6864735549</v>
          </cell>
          <cell r="SQ22">
            <v>2277243.6864735549</v>
          </cell>
          <cell r="SR22">
            <v>2406053.7307631597</v>
          </cell>
        </row>
        <row r="23">
          <cell r="SI23">
            <v>3017179.0534431017</v>
          </cell>
          <cell r="SJ23">
            <v>2286163.2469979003</v>
          </cell>
          <cell r="SK23">
            <v>2148304.6970955934</v>
          </cell>
          <cell r="SL23">
            <v>2421801.828164638</v>
          </cell>
          <cell r="SM23">
            <v>1661533.6834235941</v>
          </cell>
          <cell r="SN23">
            <v>1495866.5845944651</v>
          </cell>
          <cell r="SO23">
            <v>407622.83231220639</v>
          </cell>
          <cell r="SP23">
            <v>2286163.2469979003</v>
          </cell>
          <cell r="SQ23">
            <v>2286163.2469979003</v>
          </cell>
          <cell r="SR23">
            <v>2421801.828164638</v>
          </cell>
        </row>
        <row r="24">
          <cell r="SI24">
            <v>3042562.4194488125</v>
          </cell>
          <cell r="SJ24">
            <v>2297192.0131430649</v>
          </cell>
          <cell r="SK24">
            <v>2149952.9689354491</v>
          </cell>
          <cell r="SL24">
            <v>2439722.7943475279</v>
          </cell>
          <cell r="SM24">
            <v>1647957.4666669345</v>
          </cell>
          <cell r="SN24">
            <v>1450164.3201217025</v>
          </cell>
          <cell r="SO24">
            <v>316005.69075927313</v>
          </cell>
          <cell r="SP24">
            <v>2297192.0131430649</v>
          </cell>
          <cell r="SQ24">
            <v>2297192.0131430649</v>
          </cell>
          <cell r="SR24">
            <v>2439722.7943475279</v>
          </cell>
        </row>
        <row r="25">
          <cell r="SI25">
            <v>3069935.1767870095</v>
          </cell>
          <cell r="SJ25">
            <v>2309147.9594117692</v>
          </cell>
          <cell r="SK25">
            <v>2152443.9041678407</v>
          </cell>
          <cell r="SL25">
            <v>2458587.7520983079</v>
          </cell>
          <cell r="SM25">
            <v>1634938.3744705743</v>
          </cell>
          <cell r="SN25">
            <v>1405399.3079203409</v>
          </cell>
          <cell r="SO25">
            <v>247458.86347740819</v>
          </cell>
          <cell r="SP25">
            <v>2309147.9594117692</v>
          </cell>
          <cell r="SQ25">
            <v>2309147.9594117692</v>
          </cell>
          <cell r="SR25">
            <v>2458587.7520983079</v>
          </cell>
        </row>
        <row r="26">
          <cell r="SI26">
            <v>3091981.4517086977</v>
          </cell>
          <cell r="SJ26">
            <v>2317631.2276655766</v>
          </cell>
          <cell r="SK26">
            <v>2151860.9053187817</v>
          </cell>
          <cell r="SL26">
            <v>2473675.0897901584</v>
          </cell>
          <cell r="SM26">
            <v>1620355.4653090145</v>
          </cell>
          <cell r="SN26">
            <v>1358187.1325335256</v>
          </cell>
          <cell r="SO26">
            <v>247152.18532745115</v>
          </cell>
          <cell r="SP26">
            <v>2317631.2276655766</v>
          </cell>
          <cell r="SQ26">
            <v>2317631.2276655766</v>
          </cell>
          <cell r="SR26">
            <v>2473675.0897901584</v>
          </cell>
        </row>
        <row r="27">
          <cell r="SI27">
            <v>3117964.8976498526</v>
          </cell>
          <cell r="SJ27">
            <v>2329139.9774737018</v>
          </cell>
          <cell r="SK27">
            <v>2154170.9106233614</v>
          </cell>
          <cell r="SL27">
            <v>2491952.5624665571</v>
          </cell>
          <cell r="SM27">
            <v>1607393.896518212</v>
          </cell>
          <cell r="SN27">
            <v>1312803.1678978095</v>
          </cell>
          <cell r="SO27">
            <v>247152.18532745115</v>
          </cell>
          <cell r="SP27">
            <v>2329139.9774737018</v>
          </cell>
          <cell r="SQ27">
            <v>2329139.9774737018</v>
          </cell>
          <cell r="SR27">
            <v>2491952.5624665571</v>
          </cell>
        </row>
        <row r="28">
          <cell r="SI28">
            <v>3144926.0255374541</v>
          </cell>
          <cell r="SJ28">
            <v>2342144.3120224909</v>
          </cell>
          <cell r="SK28">
            <v>2158043.4192883093</v>
          </cell>
          <cell r="SL28">
            <v>2511791.5439860164</v>
          </cell>
          <cell r="SM28">
            <v>1595714.3896357419</v>
          </cell>
          <cell r="SN28">
            <v>1267850.3331728443</v>
          </cell>
          <cell r="SO28">
            <v>247232.36262155758</v>
          </cell>
          <cell r="SP28">
            <v>2342144.3120224909</v>
          </cell>
          <cell r="SQ28">
            <v>2342144.3120224909</v>
          </cell>
          <cell r="SR28">
            <v>2511791.5439860164</v>
          </cell>
        </row>
        <row r="29">
          <cell r="SI29">
            <v>3170463.3707372732</v>
          </cell>
          <cell r="SJ29">
            <v>2354546.0420955839</v>
          </cell>
          <cell r="SK29">
            <v>2160895.5843828162</v>
          </cell>
          <cell r="SL29">
            <v>2529999.9643878345</v>
          </cell>
          <cell r="SM29">
            <v>1583774.967839991</v>
          </cell>
          <cell r="SN29">
            <v>1222284.5498359664</v>
          </cell>
          <cell r="SO29">
            <v>247200.29170391505</v>
          </cell>
          <cell r="SP29">
            <v>2354546.0420955839</v>
          </cell>
          <cell r="SQ29">
            <v>2354546.0420955839</v>
          </cell>
          <cell r="SR29">
            <v>2529999.9643878345</v>
          </cell>
        </row>
      </sheetData>
      <sheetData sheetId="5">
        <row r="2">
          <cell r="ST2">
            <v>893634.07463768939</v>
          </cell>
        </row>
      </sheetData>
      <sheetData sheetId="6">
        <row r="2">
          <cell r="SI2">
            <v>826941.12614193675</v>
          </cell>
          <cell r="SJ2">
            <v>820396.49433363555</v>
          </cell>
          <cell r="SK2">
            <v>819545.69219855662</v>
          </cell>
          <cell r="SL2">
            <v>820396.49433363555</v>
          </cell>
          <cell r="SM2">
            <v>820396.49433363555</v>
          </cell>
          <cell r="SN2">
            <v>826941.12614193675</v>
          </cell>
          <cell r="SO2">
            <v>795975.77532666712</v>
          </cell>
          <cell r="SP2">
            <v>820396.49433363555</v>
          </cell>
          <cell r="SQ2">
            <v>820396.49433363555</v>
          </cell>
          <cell r="SR2">
            <v>820396.49433363555</v>
          </cell>
        </row>
        <row r="3">
          <cell r="SI3">
            <v>838716.70746821899</v>
          </cell>
          <cell r="SJ3">
            <v>827703.02560616483</v>
          </cell>
          <cell r="SK3">
            <v>826271.24696409784</v>
          </cell>
          <cell r="SL3">
            <v>827703.02560616483</v>
          </cell>
          <cell r="SM3">
            <v>827703.02560616483</v>
          </cell>
          <cell r="SN3">
            <v>838716.70746821899</v>
          </cell>
          <cell r="SO3">
            <v>776868.70817640226</v>
          </cell>
          <cell r="SP3">
            <v>827703.02560616483</v>
          </cell>
          <cell r="SQ3">
            <v>827703.02560616483</v>
          </cell>
          <cell r="SR3">
            <v>827646.80758161936</v>
          </cell>
        </row>
        <row r="4">
          <cell r="SI4">
            <v>850369.8547580085</v>
          </cell>
          <cell r="SJ4">
            <v>834167.47172753909</v>
          </cell>
          <cell r="SK4">
            <v>832523.57501638134</v>
          </cell>
          <cell r="SL4">
            <v>834800.12525996973</v>
          </cell>
          <cell r="SM4">
            <v>821261.68544560531</v>
          </cell>
          <cell r="SN4">
            <v>821819.91189693729</v>
          </cell>
          <cell r="SO4">
            <v>744380.21472095093</v>
          </cell>
          <cell r="SP4">
            <v>834167.47172753909</v>
          </cell>
          <cell r="SQ4">
            <v>834167.47172753909</v>
          </cell>
          <cell r="SR4">
            <v>834663.37262518459</v>
          </cell>
        </row>
        <row r="5">
          <cell r="SI5">
            <v>862342.31979363644</v>
          </cell>
          <cell r="SJ5">
            <v>840134.5190308711</v>
          </cell>
          <cell r="SK5">
            <v>838627.38710501976</v>
          </cell>
          <cell r="SL5">
            <v>842021.8265465392</v>
          </cell>
          <cell r="SM5">
            <v>814589.61101300793</v>
          </cell>
          <cell r="SN5">
            <v>805306.49905589363</v>
          </cell>
          <cell r="SO5">
            <v>712282.98751235078</v>
          </cell>
          <cell r="SP5">
            <v>840134.5190308711</v>
          </cell>
          <cell r="SQ5">
            <v>840134.5190308711</v>
          </cell>
          <cell r="SR5">
            <v>841807.71564366133</v>
          </cell>
        </row>
        <row r="6">
          <cell r="SI6">
            <v>876274.42089001602</v>
          </cell>
          <cell r="SJ6">
            <v>847145.27330785734</v>
          </cell>
          <cell r="SK6">
            <v>845984.29627700383</v>
          </cell>
          <cell r="SL6">
            <v>850906.26101420098</v>
          </cell>
          <cell r="SM6">
            <v>809149.86830031336</v>
          </cell>
          <cell r="SN6">
            <v>790619.4007555194</v>
          </cell>
          <cell r="SO6">
            <v>681799.37457125634</v>
          </cell>
          <cell r="SP6">
            <v>847145.27330785734</v>
          </cell>
          <cell r="SQ6">
            <v>847145.27330785734</v>
          </cell>
          <cell r="SR6">
            <v>850616.08508957596</v>
          </cell>
        </row>
        <row r="7">
          <cell r="SI7">
            <v>887892.26737705909</v>
          </cell>
          <cell r="SJ7">
            <v>850994.2252770497</v>
          </cell>
          <cell r="SK7">
            <v>850381.53914157231</v>
          </cell>
          <cell r="SL7">
            <v>857221.40025530441</v>
          </cell>
          <cell r="SM7">
            <v>800915.56979966338</v>
          </cell>
          <cell r="SN7">
            <v>773853.60544091312</v>
          </cell>
          <cell r="SO7">
            <v>649527.09685512981</v>
          </cell>
          <cell r="SP7">
            <v>850994.2252770497</v>
          </cell>
          <cell r="SQ7">
            <v>850994.2252770497</v>
          </cell>
          <cell r="SR7">
            <v>856857.61319165491</v>
          </cell>
        </row>
        <row r="8">
          <cell r="SI8">
            <v>901439.5289483266</v>
          </cell>
          <cell r="SJ8">
            <v>855919.49085101765</v>
          </cell>
          <cell r="SK8">
            <v>855943.43729067314</v>
          </cell>
          <cell r="SL8">
            <v>865216.81960826693</v>
          </cell>
          <cell r="SM8">
            <v>793948.75393423112</v>
          </cell>
          <cell r="SN8">
            <v>758789.99336513248</v>
          </cell>
          <cell r="SO8">
            <v>618696.69698749622</v>
          </cell>
          <cell r="SP8">
            <v>855919.49085101765</v>
          </cell>
          <cell r="SQ8">
            <v>855919.49085101765</v>
          </cell>
          <cell r="SR8">
            <v>864783.72440798418</v>
          </cell>
        </row>
        <row r="9">
          <cell r="SI9">
            <v>912322.05752157979</v>
          </cell>
          <cell r="SJ9">
            <v>857458.1719891408</v>
          </cell>
          <cell r="SK9">
            <v>858191.19053253811</v>
          </cell>
          <cell r="SL9">
            <v>870370.43515931978</v>
          </cell>
          <cell r="SM9">
            <v>784579.72724020807</v>
          </cell>
          <cell r="SN9">
            <v>741528.54181688291</v>
          </cell>
          <cell r="SO9">
            <v>586100.23815891985</v>
          </cell>
          <cell r="SP9">
            <v>857458.1719891408</v>
          </cell>
          <cell r="SQ9">
            <v>857458.1719891408</v>
          </cell>
          <cell r="SR9">
            <v>869874.16094713588</v>
          </cell>
        </row>
        <row r="10">
          <cell r="SI10">
            <v>924508.13654961332</v>
          </cell>
          <cell r="SJ10">
            <v>860233.54054514377</v>
          </cell>
          <cell r="SK10">
            <v>861047.05447386159</v>
          </cell>
          <cell r="SL10">
            <v>876726.66753102362</v>
          </cell>
          <cell r="SM10">
            <v>776490.8189359837</v>
          </cell>
          <cell r="SN10">
            <v>725402.8745428063</v>
          </cell>
          <cell r="SO10">
            <v>554456.78259924555</v>
          </cell>
          <cell r="SP10">
            <v>860233.54054514377</v>
          </cell>
          <cell r="SQ10">
            <v>860233.54054514377</v>
          </cell>
          <cell r="SR10">
            <v>876169.63540455443</v>
          </cell>
        </row>
        <row r="11">
          <cell r="SI11">
            <v>937470.52502964041</v>
          </cell>
          <cell r="SJ11">
            <v>863194.04009154509</v>
          </cell>
          <cell r="SK11">
            <v>863396.06106932473</v>
          </cell>
          <cell r="SL11">
            <v>883216.82357339782</v>
          </cell>
          <cell r="SM11">
            <v>768992.03781518771</v>
          </cell>
          <cell r="SN11">
            <v>709900.88521171291</v>
          </cell>
          <cell r="SO11">
            <v>523301.67164941633</v>
          </cell>
          <cell r="SP11">
            <v>863194.04009154509</v>
          </cell>
          <cell r="SQ11">
            <v>863194.04009154509</v>
          </cell>
          <cell r="SR11">
            <v>882599.98974678607</v>
          </cell>
        </row>
        <row r="12">
          <cell r="SI12">
            <v>950749.97192228585</v>
          </cell>
          <cell r="SJ12">
            <v>866133.87853931368</v>
          </cell>
          <cell r="SK12">
            <v>864961.20136978745</v>
          </cell>
          <cell r="SL12">
            <v>889637.65320161602</v>
          </cell>
          <cell r="SM12">
            <v>761761.87544057553</v>
          </cell>
          <cell r="SN12">
            <v>694626.5837140322</v>
          </cell>
          <cell r="SO12">
            <v>492302.89021772583</v>
          </cell>
          <cell r="SP12">
            <v>866133.87853931368</v>
          </cell>
          <cell r="SQ12">
            <v>866133.87853931368</v>
          </cell>
          <cell r="SR12">
            <v>888965.48317305511</v>
          </cell>
        </row>
        <row r="13">
          <cell r="SI13">
            <v>962969.66558922164</v>
          </cell>
          <cell r="SJ13">
            <v>868535.99269013444</v>
          </cell>
          <cell r="SK13">
            <v>865349.7147268306</v>
          </cell>
          <cell r="SL13">
            <v>895470.13382649561</v>
          </cell>
          <cell r="SM13">
            <v>753923.84749787103</v>
          </cell>
          <cell r="SN13">
            <v>678588.74216883257</v>
          </cell>
          <cell r="SO13">
            <v>460766.15720073279</v>
          </cell>
          <cell r="SP13">
            <v>868535.99269013444</v>
          </cell>
          <cell r="SQ13">
            <v>868535.99269013444</v>
          </cell>
          <cell r="SR13">
            <v>894749.53126147273</v>
          </cell>
        </row>
        <row r="14">
          <cell r="SI14">
            <v>974863.63320642151</v>
          </cell>
          <cell r="SJ14">
            <v>870509.27371357754</v>
          </cell>
          <cell r="SK14">
            <v>864488.16842530516</v>
          </cell>
          <cell r="SL14">
            <v>900812.74184707412</v>
          </cell>
          <cell r="SM14">
            <v>745904.22897218552</v>
          </cell>
          <cell r="SN14">
            <v>662366.60508409899</v>
          </cell>
          <cell r="SO14">
            <v>429136.93565167673</v>
          </cell>
          <cell r="SP14">
            <v>870509.27371357754</v>
          </cell>
          <cell r="SQ14">
            <v>870509.27371357754</v>
          </cell>
          <cell r="SR14">
            <v>900051.4042978998</v>
          </cell>
        </row>
        <row r="15">
          <cell r="SI15">
            <v>988253.75488119025</v>
          </cell>
          <cell r="SJ15">
            <v>873177.77485288482</v>
          </cell>
          <cell r="SK15">
            <v>863558.04553738213</v>
          </cell>
          <cell r="SL15">
            <v>906823.63566775713</v>
          </cell>
          <cell r="SM15">
            <v>738919.68606353237</v>
          </cell>
          <cell r="SN15">
            <v>647171.42403975641</v>
          </cell>
          <cell r="SO15">
            <v>398181.35779788054</v>
          </cell>
          <cell r="SP15">
            <v>873177.77485288482</v>
          </cell>
          <cell r="SQ15">
            <v>873177.77485288482</v>
          </cell>
          <cell r="SR15">
            <v>906027.25382026529</v>
          </cell>
        </row>
        <row r="16">
          <cell r="SI16">
            <v>1001058.4153262762</v>
          </cell>
          <cell r="SJ16">
            <v>875149.17181575112</v>
          </cell>
          <cell r="SK16">
            <v>861353.27884487947</v>
          </cell>
          <cell r="SL16">
            <v>912031.75616649317</v>
          </cell>
          <cell r="SM16">
            <v>731608.12556382583</v>
          </cell>
          <cell r="SN16">
            <v>631584.72070684715</v>
          </cell>
          <cell r="SO16">
            <v>366971.84321527346</v>
          </cell>
          <cell r="SP16">
            <v>875149.17181575112</v>
          </cell>
          <cell r="SQ16">
            <v>875149.17181575112</v>
          </cell>
          <cell r="SR16">
            <v>911208.0185055607</v>
          </cell>
        </row>
        <row r="17">
          <cell r="SI17">
            <v>1012827.5737169236</v>
          </cell>
          <cell r="SJ17">
            <v>876551.33936043945</v>
          </cell>
          <cell r="SK17">
            <v>858206.34766897606</v>
          </cell>
          <cell r="SL17">
            <v>916572.73601173633</v>
          </cell>
          <cell r="SM17">
            <v>723713.77120092139</v>
          </cell>
          <cell r="SN17">
            <v>615375.60314101027</v>
          </cell>
          <cell r="SO17">
            <v>335422.46048656368</v>
          </cell>
          <cell r="SP17">
            <v>876551.33936043945</v>
          </cell>
          <cell r="SQ17">
            <v>876551.33936043945</v>
          </cell>
          <cell r="SR17">
            <v>915729.65492089093</v>
          </cell>
        </row>
        <row r="18">
          <cell r="SI18">
            <v>1027023.4829103826</v>
          </cell>
          <cell r="SJ18">
            <v>879847.30667541944</v>
          </cell>
          <cell r="SK18">
            <v>856579.12168547988</v>
          </cell>
          <cell r="SL18">
            <v>923020.01679883897</v>
          </cell>
          <cell r="SM18">
            <v>717489.78254177177</v>
          </cell>
          <cell r="SN18">
            <v>600632.39927906147</v>
          </cell>
          <cell r="SO18">
            <v>304665.19758383284</v>
          </cell>
          <cell r="SP18">
            <v>879847.30667541944</v>
          </cell>
          <cell r="SQ18">
            <v>879847.30667541944</v>
          </cell>
          <cell r="SR18">
            <v>922164.02963823895</v>
          </cell>
        </row>
        <row r="19">
          <cell r="SI19">
            <v>1039403.8184701896</v>
          </cell>
          <cell r="SJ19">
            <v>881414.74109919043</v>
          </cell>
          <cell r="SK19">
            <v>853057.23202234122</v>
          </cell>
          <cell r="SL19">
            <v>927582.6172970247</v>
          </cell>
          <cell r="SM19">
            <v>709941.71759082971</v>
          </cell>
          <cell r="SN19">
            <v>584813.38625359454</v>
          </cell>
          <cell r="SO19">
            <v>273338.03969779715</v>
          </cell>
          <cell r="SP19">
            <v>881414.74109919043</v>
          </cell>
          <cell r="SQ19">
            <v>881414.74109919043</v>
          </cell>
          <cell r="SR19">
            <v>926723.24424487003</v>
          </cell>
        </row>
        <row r="20">
          <cell r="SI20">
            <v>1051669.6091577627</v>
          </cell>
          <cell r="SJ20">
            <v>883086.68957567797</v>
          </cell>
          <cell r="SK20">
            <v>849598.34172280366</v>
          </cell>
          <cell r="SL20">
            <v>932169.88407951919</v>
          </cell>
          <cell r="SM20">
            <v>702472.62912413781</v>
          </cell>
          <cell r="SN20">
            <v>568955.14822789957</v>
          </cell>
          <cell r="SO20">
            <v>242013.13127769393</v>
          </cell>
          <cell r="SP20">
            <v>883086.68957567797</v>
          </cell>
          <cell r="SQ20">
            <v>883086.68957567797</v>
          </cell>
          <cell r="SR20">
            <v>931315.48531274928</v>
          </cell>
        </row>
        <row r="21">
          <cell r="SI21">
            <v>1064572.8958996832</v>
          </cell>
          <cell r="SJ21">
            <v>886769.63755115564</v>
          </cell>
          <cell r="SK21">
            <v>848338.57168602408</v>
          </cell>
          <cell r="SL21">
            <v>938822.68240744947</v>
          </cell>
          <cell r="SM21">
            <v>695821.42304479319</v>
          </cell>
          <cell r="SN21">
            <v>553452.04096686374</v>
          </cell>
          <cell r="SO21">
            <v>210848.10050366694</v>
          </cell>
          <cell r="SP21">
            <v>886769.63755115564</v>
          </cell>
          <cell r="SQ21">
            <v>886769.63755115564</v>
          </cell>
          <cell r="SR21">
            <v>937979.14411024516</v>
          </cell>
        </row>
        <row r="22">
          <cell r="SI22">
            <v>1078278.0580698526</v>
          </cell>
          <cell r="SJ22">
            <v>890573.27023018338</v>
          </cell>
          <cell r="SK22">
            <v>847196.48597760254</v>
          </cell>
          <cell r="SL22">
            <v>945569.6927968408</v>
          </cell>
          <cell r="SM22">
            <v>689628.61686469766</v>
          </cell>
          <cell r="SN22">
            <v>538345.63740330783</v>
          </cell>
          <cell r="SO22">
            <v>179809.11653784278</v>
          </cell>
          <cell r="SP22">
            <v>890573.27023018338</v>
          </cell>
          <cell r="SQ22">
            <v>890573.27023018338</v>
          </cell>
          <cell r="SR22">
            <v>944743.59099065431</v>
          </cell>
        </row>
        <row r="23">
          <cell r="SI23">
            <v>1090721.4925290123</v>
          </cell>
          <cell r="SJ23">
            <v>893287.66529704363</v>
          </cell>
          <cell r="SK23">
            <v>845093.8957032531</v>
          </cell>
          <cell r="SL23">
            <v>951126.3876486402</v>
          </cell>
          <cell r="SM23">
            <v>682629.68425679917</v>
          </cell>
          <cell r="SN23">
            <v>522603.11469546938</v>
          </cell>
          <cell r="SO23">
            <v>148541.08759622579</v>
          </cell>
          <cell r="SP23">
            <v>893287.66529704363</v>
          </cell>
          <cell r="SQ23">
            <v>893287.66529704363</v>
          </cell>
          <cell r="SR23">
            <v>950325.99064416764</v>
          </cell>
        </row>
        <row r="24">
          <cell r="SI24">
            <v>1103252.1270338867</v>
          </cell>
          <cell r="SJ24">
            <v>895561.63030626776</v>
          </cell>
          <cell r="SK24">
            <v>842596.02863922855</v>
          </cell>
          <cell r="SL24">
            <v>956177.33798112627</v>
          </cell>
          <cell r="SM24">
            <v>675646.04364003427</v>
          </cell>
          <cell r="SN24">
            <v>506917.14867643005</v>
          </cell>
          <cell r="SO24">
            <v>117301.80793069041</v>
          </cell>
          <cell r="SP24">
            <v>895561.63030626776</v>
          </cell>
          <cell r="SQ24">
            <v>895561.63030626776</v>
          </cell>
          <cell r="SR24">
            <v>955410.78236705996</v>
          </cell>
        </row>
        <row r="25">
          <cell r="SI25">
            <v>1116509.3136898491</v>
          </cell>
          <cell r="SJ25">
            <v>898375.79655475821</v>
          </cell>
          <cell r="SK25">
            <v>840694.19412242924</v>
          </cell>
          <cell r="SL25">
            <v>961770.27667058283</v>
          </cell>
          <cell r="SM25">
            <v>669115.53999357694</v>
          </cell>
          <cell r="SN25">
            <v>491561.15551478451</v>
          </cell>
          <cell r="SO25">
            <v>93938.217883132413</v>
          </cell>
          <cell r="SP25">
            <v>898375.79655475821</v>
          </cell>
          <cell r="SQ25">
            <v>898375.79655475821</v>
          </cell>
          <cell r="SR25">
            <v>961043.76528401906</v>
          </cell>
        </row>
        <row r="26">
          <cell r="SI26">
            <v>1127749.0332768196</v>
          </cell>
          <cell r="SJ26">
            <v>899431.91743616667</v>
          </cell>
          <cell r="SK26">
            <v>837230.50789255649</v>
          </cell>
          <cell r="SL26">
            <v>965441.50100597017</v>
          </cell>
          <cell r="SM26">
            <v>661362.21828824235</v>
          </cell>
          <cell r="SN26">
            <v>475342.68807678984</v>
          </cell>
          <cell r="SO26">
            <v>93813.742938086099</v>
          </cell>
          <cell r="SP26">
            <v>899431.91743616667</v>
          </cell>
          <cell r="SQ26">
            <v>899431.91743616667</v>
          </cell>
          <cell r="SR26">
            <v>964762.96664396895</v>
          </cell>
        </row>
        <row r="27">
          <cell r="SI27">
            <v>1140450.4335625335</v>
          </cell>
          <cell r="SJ27">
            <v>901976.87202480261</v>
          </cell>
          <cell r="SK27">
            <v>835299.39477015473</v>
          </cell>
          <cell r="SL27">
            <v>970673.17953451583</v>
          </cell>
          <cell r="SM27">
            <v>654885.74044522154</v>
          </cell>
          <cell r="SN27">
            <v>459768.23727864097</v>
          </cell>
          <cell r="SO27">
            <v>46906.87146904305</v>
          </cell>
          <cell r="SP27">
            <v>901976.87202480261</v>
          </cell>
          <cell r="SQ27">
            <v>901976.87202480261</v>
          </cell>
          <cell r="SR27">
            <v>970047.54679834703</v>
          </cell>
        </row>
        <row r="28">
          <cell r="SI28">
            <v>1153539.626585599</v>
          </cell>
          <cell r="SJ28">
            <v>904124.87236969813</v>
          </cell>
          <cell r="SK28">
            <v>832965.30641217041</v>
          </cell>
          <cell r="SL28">
            <v>975450.624638582</v>
          </cell>
          <cell r="SM28">
            <v>648565.74480388407</v>
          </cell>
          <cell r="SN28">
            <v>444346.17527677154</v>
          </cell>
          <cell r="SO28">
            <v>23453.435734521525</v>
          </cell>
          <cell r="SP28">
            <v>904124.87236969813</v>
          </cell>
          <cell r="SQ28">
            <v>904124.87236969813</v>
          </cell>
          <cell r="SR28">
            <v>974885.29323061672</v>
          </cell>
        </row>
        <row r="29">
          <cell r="SI29">
            <v>1166066.4128347454</v>
          </cell>
          <cell r="SJ29">
            <v>906016.78679690801</v>
          </cell>
          <cell r="SK29">
            <v>830291.42557864077</v>
          </cell>
          <cell r="SL29">
            <v>979547.44225834194</v>
          </cell>
          <cell r="SM29">
            <v>642214.62938020425</v>
          </cell>
          <cell r="SN29">
            <v>428707.57264669501</v>
          </cell>
          <cell r="SO29">
            <v>11726.717867260762</v>
          </cell>
          <cell r="SP29">
            <v>906016.78679690801</v>
          </cell>
          <cell r="SQ29">
            <v>906016.78679690801</v>
          </cell>
          <cell r="SR29">
            <v>979049.01435099053</v>
          </cell>
        </row>
      </sheetData>
      <sheetData sheetId="7">
        <row r="2">
          <cell r="SI2">
            <v>276969.89747358562</v>
          </cell>
          <cell r="SJ2">
            <v>269040.4315388407</v>
          </cell>
          <cell r="SK2">
            <v>268009.60096732387</v>
          </cell>
          <cell r="SL2">
            <v>269040.4315388407</v>
          </cell>
          <cell r="SM2">
            <v>269040.4315388407</v>
          </cell>
          <cell r="SN2">
            <v>276969.89747358562</v>
          </cell>
          <cell r="SO2">
            <v>266801.13971715624</v>
          </cell>
          <cell r="SP2">
            <v>269040.4315388407</v>
          </cell>
          <cell r="SQ2">
            <v>269040.4315388407</v>
          </cell>
          <cell r="SR2">
            <v>269040.4315388407</v>
          </cell>
        </row>
        <row r="3">
          <cell r="SI3">
            <v>278200.13645048835</v>
          </cell>
          <cell r="SJ3">
            <v>265518.65036514628</v>
          </cell>
          <cell r="SK3">
            <v>263870.05717405182</v>
          </cell>
          <cell r="SL3">
            <v>265518.65036514628</v>
          </cell>
          <cell r="SM3">
            <v>265518.65036514628</v>
          </cell>
          <cell r="SN3">
            <v>278200.13645048835</v>
          </cell>
          <cell r="SO3">
            <v>257910.59155966883</v>
          </cell>
          <cell r="SP3">
            <v>265518.65036514628</v>
          </cell>
          <cell r="SQ3">
            <v>265518.65036514628</v>
          </cell>
          <cell r="SR3">
            <v>265518.65036514628</v>
          </cell>
        </row>
        <row r="4">
          <cell r="SI4">
            <v>279501.92193752597</v>
          </cell>
          <cell r="SJ4">
            <v>261872.2700210358</v>
          </cell>
          <cell r="SK4">
            <v>259693.73485771444</v>
          </cell>
          <cell r="SL4">
            <v>262026.86130139581</v>
          </cell>
          <cell r="SM4">
            <v>259535.97514733081</v>
          </cell>
          <cell r="SN4">
            <v>272393.0972254838</v>
          </cell>
          <cell r="SO4">
            <v>246677.30063951266</v>
          </cell>
          <cell r="SP4">
            <v>261872.2700210358</v>
          </cell>
          <cell r="SQ4">
            <v>261872.2700210358</v>
          </cell>
          <cell r="SR4">
            <v>262026.86130139581</v>
          </cell>
        </row>
        <row r="5">
          <cell r="SI5">
            <v>280859.26550473273</v>
          </cell>
          <cell r="SJ5">
            <v>258244.55458940592</v>
          </cell>
          <cell r="SK5">
            <v>255635.73815643004</v>
          </cell>
          <cell r="SL5">
            <v>258695.67022190802</v>
          </cell>
          <cell r="SM5">
            <v>253717.77514421241</v>
          </cell>
          <cell r="SN5">
            <v>266712.03510833788</v>
          </cell>
          <cell r="SO5">
            <v>235573.22925389171</v>
          </cell>
          <cell r="SP5">
            <v>258244.55458940592</v>
          </cell>
          <cell r="SQ5">
            <v>258244.55458940592</v>
          </cell>
          <cell r="SR5">
            <v>258695.67022190802</v>
          </cell>
        </row>
        <row r="6">
          <cell r="SI6">
            <v>282786.63500683673</v>
          </cell>
          <cell r="SJ6">
            <v>255138.8088124879</v>
          </cell>
          <cell r="SK6">
            <v>252164.11335356889</v>
          </cell>
          <cell r="SL6">
            <v>256021.15648116654</v>
          </cell>
          <cell r="SM6">
            <v>248509.51107800505</v>
          </cell>
          <cell r="SN6">
            <v>261627.21105754678</v>
          </cell>
          <cell r="SO6">
            <v>224994.41854129007</v>
          </cell>
          <cell r="SP6">
            <v>255138.8088124879</v>
          </cell>
          <cell r="SQ6">
            <v>255138.8088124879</v>
          </cell>
          <cell r="SR6">
            <v>256021.15648116654</v>
          </cell>
        </row>
        <row r="7">
          <cell r="SI7">
            <v>283974.77549132443</v>
          </cell>
          <cell r="SJ7">
            <v>251383.48627546564</v>
          </cell>
          <cell r="SK7">
            <v>248120.03022443215</v>
          </cell>
          <cell r="SL7">
            <v>252821.49166643966</v>
          </cell>
          <cell r="SM7">
            <v>242697.55134064035</v>
          </cell>
          <cell r="SN7">
            <v>255864.49618204296</v>
          </cell>
          <cell r="SO7">
            <v>213835.05803608615</v>
          </cell>
          <cell r="SP7">
            <v>251383.48627546564</v>
          </cell>
          <cell r="SQ7">
            <v>251383.48627546564</v>
          </cell>
          <cell r="SR7">
            <v>252821.49166643966</v>
          </cell>
        </row>
        <row r="8">
          <cell r="SI8">
            <v>285776.28927467327</v>
          </cell>
          <cell r="SJ8">
            <v>248169.03846537136</v>
          </cell>
          <cell r="SK8">
            <v>244646.73005089359</v>
          </cell>
          <cell r="SL8">
            <v>250286.94550578183</v>
          </cell>
          <cell r="SM8">
            <v>237424.34809039655</v>
          </cell>
          <cell r="SN8">
            <v>250656.53262508573</v>
          </cell>
          <cell r="SO8">
            <v>203142.86311140266</v>
          </cell>
          <cell r="SP8">
            <v>248169.03846537136</v>
          </cell>
          <cell r="SQ8">
            <v>248169.03846537136</v>
          </cell>
          <cell r="SR8">
            <v>250286.94550578183</v>
          </cell>
        </row>
        <row r="9">
          <cell r="SI9">
            <v>286759.56558711274</v>
          </cell>
          <cell r="SJ9">
            <v>244362.59935334197</v>
          </cell>
          <cell r="SK9">
            <v>240641.62785746908</v>
          </cell>
          <cell r="SL9">
            <v>247266.7160320445</v>
          </cell>
          <cell r="SM9">
            <v>231762.82284263076</v>
          </cell>
          <cell r="SN9">
            <v>244733.7628507617</v>
          </cell>
          <cell r="SO9">
            <v>191881.99293244738</v>
          </cell>
          <cell r="SP9">
            <v>244362.59935334197</v>
          </cell>
          <cell r="SQ9">
            <v>244362.59935334197</v>
          </cell>
          <cell r="SR9">
            <v>247266.7160320445</v>
          </cell>
        </row>
        <row r="10">
          <cell r="SI10">
            <v>288136.63988473732</v>
          </cell>
          <cell r="SJ10">
            <v>241213.10130140357</v>
          </cell>
          <cell r="SK10">
            <v>237185.07142422014</v>
          </cell>
          <cell r="SL10">
            <v>244879.06001879025</v>
          </cell>
          <cell r="SM10">
            <v>226830.36540992049</v>
          </cell>
          <cell r="SN10">
            <v>239181.010851559</v>
          </cell>
          <cell r="SO10">
            <v>180929.55902626624</v>
          </cell>
          <cell r="SP10">
            <v>241213.10130140357</v>
          </cell>
          <cell r="SQ10">
            <v>241213.10130140357</v>
          </cell>
          <cell r="SR10">
            <v>244879.06001879025</v>
          </cell>
        </row>
        <row r="11">
          <cell r="SI11">
            <v>289732.52171669895</v>
          </cell>
          <cell r="SJ11">
            <v>238603.73843070742</v>
          </cell>
          <cell r="SK11">
            <v>234177.66665585001</v>
          </cell>
          <cell r="SL11">
            <v>243012.3102598603</v>
          </cell>
          <cell r="SM11">
            <v>222481.02960239316</v>
          </cell>
          <cell r="SN11">
            <v>233830.90002175997</v>
          </cell>
          <cell r="SO11">
            <v>170133.87592626308</v>
          </cell>
          <cell r="SP11">
            <v>238603.73843070742</v>
          </cell>
          <cell r="SQ11">
            <v>238603.73843070742</v>
          </cell>
          <cell r="SR11">
            <v>243012.3102598603</v>
          </cell>
        </row>
        <row r="12">
          <cell r="SI12">
            <v>291414.91647629096</v>
          </cell>
          <cell r="SJ12">
            <v>236454.5674371543</v>
          </cell>
          <cell r="SK12">
            <v>231527.96743139304</v>
          </cell>
          <cell r="SL12">
            <v>241590.707662459</v>
          </cell>
          <cell r="SM12">
            <v>218635.8750192505</v>
          </cell>
          <cell r="SN12">
            <v>228554.42786658852</v>
          </cell>
          <cell r="SO12">
            <v>159387.49731968562</v>
          </cell>
          <cell r="SP12">
            <v>236454.5674371543</v>
          </cell>
          <cell r="SQ12">
            <v>236454.5674371543</v>
          </cell>
          <cell r="SR12">
            <v>241590.707662459</v>
          </cell>
        </row>
        <row r="13">
          <cell r="SI13">
            <v>292780.60109537764</v>
          </cell>
          <cell r="SJ13">
            <v>234534.3743652768</v>
          </cell>
          <cell r="SK13">
            <v>229031.72888584086</v>
          </cell>
          <cell r="SL13">
            <v>240382.31126998819</v>
          </cell>
          <cell r="SM13">
            <v>214970.80695748556</v>
          </cell>
          <cell r="SN13">
            <v>223030.79962663789</v>
          </cell>
          <cell r="SO13">
            <v>148470.83212426095</v>
          </cell>
          <cell r="SP13">
            <v>234534.3743652768</v>
          </cell>
          <cell r="SQ13">
            <v>234534.3743652768</v>
          </cell>
          <cell r="SR13">
            <v>240382.31126998819</v>
          </cell>
        </row>
        <row r="14">
          <cell r="SI14">
            <v>294059.3557818603</v>
          </cell>
          <cell r="SJ14">
            <v>233093.42180261904</v>
          </cell>
          <cell r="SK14">
            <v>226923.84638229947</v>
          </cell>
          <cell r="SL14">
            <v>239646.13374301748</v>
          </cell>
          <cell r="SM14">
            <v>211801.05875754947</v>
          </cell>
          <cell r="SN14">
            <v>217448.09412824392</v>
          </cell>
          <cell r="SO14">
            <v>137526.5444721299</v>
          </cell>
          <cell r="SP14">
            <v>233093.42180261904</v>
          </cell>
          <cell r="SQ14">
            <v>233093.42180261904</v>
          </cell>
          <cell r="SR14">
            <v>239646.13374301748</v>
          </cell>
        </row>
        <row r="15">
          <cell r="SI15">
            <v>295756.35905850504</v>
          </cell>
          <cell r="SJ15">
            <v>232045.87119946314</v>
          </cell>
          <cell r="SK15">
            <v>225072.79540482798</v>
          </cell>
          <cell r="SL15">
            <v>239298.67742944747</v>
          </cell>
          <cell r="SM15">
            <v>209191.79649059629</v>
          </cell>
          <cell r="SN15">
            <v>212197.03878221245</v>
          </cell>
          <cell r="SO15">
            <v>126793.28640015346</v>
          </cell>
          <cell r="SP15">
            <v>232045.87119946314</v>
          </cell>
          <cell r="SQ15">
            <v>232045.87119946314</v>
          </cell>
          <cell r="SR15">
            <v>239298.67742944747</v>
          </cell>
        </row>
        <row r="16">
          <cell r="SI16">
            <v>297247.62112048117</v>
          </cell>
          <cell r="SJ16">
            <v>230858.51138792196</v>
          </cell>
          <cell r="SK16">
            <v>222983.48414746873</v>
          </cell>
          <cell r="SL16">
            <v>238790.94774986364</v>
          </cell>
          <cell r="SM16">
            <v>206606.80953773987</v>
          </cell>
          <cell r="SN16">
            <v>206819.58805978086</v>
          </cell>
          <cell r="SO16">
            <v>115980.61593921322</v>
          </cell>
          <cell r="SP16">
            <v>230858.51138792196</v>
          </cell>
          <cell r="SQ16">
            <v>230858.51138792196</v>
          </cell>
          <cell r="SR16">
            <v>238790.94774986364</v>
          </cell>
        </row>
        <row r="17">
          <cell r="SI17">
            <v>298407.80746558285</v>
          </cell>
          <cell r="SJ17">
            <v>229408.64364816318</v>
          </cell>
          <cell r="SK17">
            <v>220562.99350958518</v>
          </cell>
          <cell r="SL17">
            <v>237994.92275000463</v>
          </cell>
          <cell r="SM17">
            <v>203857.40258540752</v>
          </cell>
          <cell r="SN17">
            <v>201242.19177211498</v>
          </cell>
          <cell r="SO17">
            <v>105064.73060607836</v>
          </cell>
          <cell r="SP17">
            <v>229408.64364816318</v>
          </cell>
          <cell r="SQ17">
            <v>229408.64364816318</v>
          </cell>
          <cell r="SR17">
            <v>237994.92275000463</v>
          </cell>
        </row>
        <row r="18">
          <cell r="SI18">
            <v>300229.0893887463</v>
          </cell>
          <cell r="SJ18">
            <v>228789.77771444322</v>
          </cell>
          <cell r="SK18">
            <v>218939.94086686341</v>
          </cell>
          <cell r="SL18">
            <v>238052.09418689166</v>
          </cell>
          <cell r="SM18">
            <v>201708.44794611051</v>
          </cell>
          <cell r="SN18">
            <v>196135.57926325736</v>
          </cell>
          <cell r="SO18">
            <v>94388.928322892578</v>
          </cell>
          <cell r="SP18">
            <v>228789.77771444322</v>
          </cell>
          <cell r="SQ18">
            <v>228789.77771444322</v>
          </cell>
          <cell r="SR18">
            <v>238052.09418689166</v>
          </cell>
        </row>
        <row r="19">
          <cell r="SI19">
            <v>301549.43664822419</v>
          </cell>
          <cell r="SJ19">
            <v>227885.39301746761</v>
          </cell>
          <cell r="SK19">
            <v>217026.81846477065</v>
          </cell>
          <cell r="SL19">
            <v>237799.03246037793</v>
          </cell>
          <cell r="SM19">
            <v>199312.23763132881</v>
          </cell>
          <cell r="SN19">
            <v>190683.64359514505</v>
          </cell>
          <cell r="SO19">
            <v>83541.05688791821</v>
          </cell>
          <cell r="SP19">
            <v>227885.39301746761</v>
          </cell>
          <cell r="SQ19">
            <v>227885.39301746761</v>
          </cell>
          <cell r="SR19">
            <v>237799.03246037793</v>
          </cell>
        </row>
        <row r="20">
          <cell r="SI20">
            <v>302854.40512458782</v>
          </cell>
          <cell r="SJ20">
            <v>227294.01128568186</v>
          </cell>
          <cell r="SK20">
            <v>215455.21911196513</v>
          </cell>
          <cell r="SL20">
            <v>237861.94011468807</v>
          </cell>
          <cell r="SM20">
            <v>197171.68971267249</v>
          </cell>
          <cell r="SN20">
            <v>185219.47390156359</v>
          </cell>
          <cell r="SO20">
            <v>72695.221070768253</v>
          </cell>
          <cell r="SP20">
            <v>227294.01128568186</v>
          </cell>
          <cell r="SQ20">
            <v>227294.01128568186</v>
          </cell>
          <cell r="SR20">
            <v>237861.94011468807</v>
          </cell>
        </row>
        <row r="21">
          <cell r="SI21">
            <v>304349.23538994335</v>
          </cell>
          <cell r="SJ21">
            <v>227166.39085974926</v>
          </cell>
          <cell r="SK21">
            <v>214385.78005054704</v>
          </cell>
          <cell r="SL21">
            <v>238403.10351978894</v>
          </cell>
          <cell r="SM21">
            <v>195427.54240380731</v>
          </cell>
          <cell r="SN21">
            <v>179868.8597160014</v>
          </cell>
          <cell r="SO21">
            <v>61895.993442973471</v>
          </cell>
          <cell r="SP21">
            <v>227166.39085974926</v>
          </cell>
          <cell r="SQ21">
            <v>227166.39085974926</v>
          </cell>
          <cell r="SR21">
            <v>238403.10351978894</v>
          </cell>
        </row>
        <row r="22">
          <cell r="SI22">
            <v>306074.50968745438</v>
          </cell>
          <cell r="SJ22">
            <v>227356.08670991426</v>
          </cell>
          <cell r="SK22">
            <v>213646.61312465981</v>
          </cell>
          <cell r="SL22">
            <v>239272.58199647098</v>
          </cell>
          <cell r="SM22">
            <v>193922.08864777861</v>
          </cell>
          <cell r="SN22">
            <v>174644.28016652132</v>
          </cell>
          <cell r="SO22">
            <v>51129.869489699406</v>
          </cell>
          <cell r="SP22">
            <v>227356.08670991426</v>
          </cell>
          <cell r="SQ22">
            <v>227356.08670991426</v>
          </cell>
          <cell r="SR22">
            <v>239272.58199647098</v>
          </cell>
        </row>
        <row r="23">
          <cell r="SI23">
            <v>307472.43442871457</v>
          </cell>
          <cell r="SJ23">
            <v>227173.41048313081</v>
          </cell>
          <cell r="SK23">
            <v>212544.67539330025</v>
          </cell>
          <cell r="SL23">
            <v>239742.67566428438</v>
          </cell>
          <cell r="SM23">
            <v>192167.92694693222</v>
          </cell>
          <cell r="SN23">
            <v>169217.18537918385</v>
          </cell>
          <cell r="SO23">
            <v>40300.947071875984</v>
          </cell>
          <cell r="SP23">
            <v>227173.41048313081</v>
          </cell>
          <cell r="SQ23">
            <v>227173.41048313081</v>
          </cell>
          <cell r="SR23">
            <v>239742.67566428438</v>
          </cell>
        </row>
        <row r="24">
          <cell r="SI24">
            <v>308904.89139443031</v>
          </cell>
          <cell r="SJ24">
            <v>227236.4859929868</v>
          </cell>
          <cell r="SK24">
            <v>211716.44037830492</v>
          </cell>
          <cell r="SL24">
            <v>240466.18227156484</v>
          </cell>
          <cell r="SM24">
            <v>190638.46156589876</v>
          </cell>
          <cell r="SN24">
            <v>163808.22592049144</v>
          </cell>
          <cell r="SO24">
            <v>29480.633639195767</v>
          </cell>
          <cell r="SP24">
            <v>227236.4859929868</v>
          </cell>
          <cell r="SQ24">
            <v>227236.4859929868</v>
          </cell>
          <cell r="SR24">
            <v>240466.18227156484</v>
          </cell>
        </row>
        <row r="25">
          <cell r="SI25">
            <v>310533.92027982627</v>
          </cell>
          <cell r="SJ25">
            <v>227376.19829267828</v>
          </cell>
          <cell r="SK25">
            <v>210955.53794141277</v>
          </cell>
          <cell r="SL25">
            <v>241266.58809280055</v>
          </cell>
          <cell r="SM25">
            <v>189167.48889447431</v>
          </cell>
          <cell r="SN25">
            <v>158503.54884972307</v>
          </cell>
          <cell r="SO25">
            <v>21379.581433593121</v>
          </cell>
          <cell r="SP25">
            <v>227376.19829267828</v>
          </cell>
          <cell r="SQ25">
            <v>227376.19829267828</v>
          </cell>
          <cell r="SR25">
            <v>241266.58809280055</v>
          </cell>
        </row>
        <row r="26">
          <cell r="SI26">
            <v>311647.3740155861</v>
          </cell>
          <cell r="SJ26">
            <v>227263.90574574034</v>
          </cell>
          <cell r="SK26">
            <v>209989.74499289854</v>
          </cell>
          <cell r="SL26">
            <v>241790.51240675815</v>
          </cell>
          <cell r="SM26">
            <v>187532.12289825836</v>
          </cell>
          <cell r="SN26">
            <v>152927.10329016531</v>
          </cell>
          <cell r="SO26">
            <v>21354.920774186026</v>
          </cell>
          <cell r="SP26">
            <v>227263.90574574034</v>
          </cell>
          <cell r="SQ26">
            <v>227263.90574574034</v>
          </cell>
          <cell r="SR26">
            <v>241790.51240675815</v>
          </cell>
        </row>
        <row r="27">
          <cell r="SI27">
            <v>313147.88952345331</v>
          </cell>
          <cell r="SJ27">
            <v>227396.42399175168</v>
          </cell>
          <cell r="SK27">
            <v>209251.23331640195</v>
          </cell>
          <cell r="SL27">
            <v>242571.13609090407</v>
          </cell>
          <cell r="SM27">
            <v>186069.99115681881</v>
          </cell>
          <cell r="SN27">
            <v>147553.86503633653</v>
          </cell>
          <cell r="SO27">
            <v>21354.920774186026</v>
          </cell>
          <cell r="SP27">
            <v>227396.42399175168</v>
          </cell>
          <cell r="SQ27">
            <v>227396.42399175168</v>
          </cell>
          <cell r="SR27">
            <v>242571.13609090407</v>
          </cell>
        </row>
        <row r="28">
          <cell r="SI28">
            <v>314757.117356923</v>
          </cell>
          <cell r="SJ28">
            <v>227696.21409211584</v>
          </cell>
          <cell r="SK28">
            <v>208686.32545179437</v>
          </cell>
          <cell r="SL28">
            <v>243526.65410871961</v>
          </cell>
          <cell r="SM28">
            <v>184754.04876862851</v>
          </cell>
          <cell r="SN28">
            <v>142228.25835124424</v>
          </cell>
          <cell r="SO28">
            <v>21361.368005403569</v>
          </cell>
          <cell r="SP28">
            <v>227696.21409211584</v>
          </cell>
          <cell r="SQ28">
            <v>227696.21409211584</v>
          </cell>
          <cell r="SR28">
            <v>243526.65410871961</v>
          </cell>
        </row>
        <row r="29">
          <cell r="SI29">
            <v>316229.63058844768</v>
          </cell>
          <cell r="SJ29">
            <v>227953.31887831149</v>
          </cell>
          <cell r="SK29">
            <v>208028.12571185332</v>
          </cell>
          <cell r="SL29">
            <v>244321.2712545486</v>
          </cell>
          <cell r="SM29">
            <v>183407.01557696864</v>
          </cell>
          <cell r="SN29">
            <v>136834.86856506794</v>
          </cell>
          <cell r="SO29">
            <v>21358.789112916551</v>
          </cell>
          <cell r="SP29">
            <v>227953.31887831149</v>
          </cell>
          <cell r="SQ29">
            <v>227953.31887831149</v>
          </cell>
          <cell r="SR29">
            <v>244321.2712545486</v>
          </cell>
        </row>
      </sheetData>
      <sheetData sheetId="8">
        <row r="2">
          <cell r="ST2">
            <v>115073.99567125838</v>
          </cell>
        </row>
      </sheetData>
      <sheetData sheetId="9">
        <row r="2">
          <cell r="TM2">
            <v>1008708.0703089478</v>
          </cell>
          <cell r="TN2">
            <v>1008708.0703089477</v>
          </cell>
          <cell r="TO2">
            <v>1008708.0703089477</v>
          </cell>
          <cell r="TP2">
            <v>1008708.0703089477</v>
          </cell>
          <cell r="TQ2">
            <v>1008708.0703089477</v>
          </cell>
          <cell r="TR2">
            <v>1008708.0703089477</v>
          </cell>
          <cell r="TS2">
            <v>1008708.0703089478</v>
          </cell>
          <cell r="TT2">
            <v>1008708.0703089477</v>
          </cell>
          <cell r="TU2">
            <v>1008708.0703089477</v>
          </cell>
          <cell r="TV2">
            <v>1008708.0703089477</v>
          </cell>
        </row>
        <row r="3">
          <cell r="TM3">
            <v>1018190.9885531166</v>
          </cell>
          <cell r="TN3">
            <v>1010720.2767828677</v>
          </cell>
          <cell r="TO3">
            <v>1008245.7947846351</v>
          </cell>
          <cell r="TP3">
            <v>1010720.2767828677</v>
          </cell>
          <cell r="TQ3">
            <v>1010720.2767828677</v>
          </cell>
          <cell r="TR3">
            <v>1017803.517732167</v>
          </cell>
          <cell r="TS3">
            <v>981705.49056650954</v>
          </cell>
          <cell r="TT3">
            <v>1010720.2767828677</v>
          </cell>
          <cell r="TU3">
            <v>1010720.2767828677</v>
          </cell>
          <cell r="TV3">
            <v>1010714.5715096481</v>
          </cell>
        </row>
        <row r="4">
          <cell r="TM4">
            <v>1027863.9112472036</v>
          </cell>
          <cell r="TN4">
            <v>1011573.5504364014</v>
          </cell>
          <cell r="TO4">
            <v>1007021.749620897</v>
          </cell>
          <cell r="TP4">
            <v>1012252.7567380487</v>
          </cell>
          <cell r="TQ4">
            <v>997831.57132166217</v>
          </cell>
          <cell r="TR4">
            <v>996119.36699581798</v>
          </cell>
          <cell r="TS4">
            <v>939633.50867869705</v>
          </cell>
          <cell r="TT4">
            <v>1011573.5504364014</v>
          </cell>
          <cell r="TU4">
            <v>1011573.5504364014</v>
          </cell>
          <cell r="TV4">
            <v>1012238.8784285341</v>
          </cell>
        </row>
        <row r="5">
          <cell r="TM5">
            <v>1038545.3429191861</v>
          </cell>
          <cell r="TN5">
            <v>1012969.5747473652</v>
          </cell>
          <cell r="TO5">
            <v>1006723.6229238332</v>
          </cell>
          <cell r="TP5">
            <v>1015004.4670213332</v>
          </cell>
          <cell r="TQ5">
            <v>985146.33710180561</v>
          </cell>
          <cell r="TR5">
            <v>975154.95670179883</v>
          </cell>
          <cell r="TS5">
            <v>898322.48244358937</v>
          </cell>
          <cell r="TT5">
            <v>1012969.5747473652</v>
          </cell>
          <cell r="TU5">
            <v>1012969.5747473652</v>
          </cell>
          <cell r="TV5">
            <v>1014982.7380258717</v>
          </cell>
        </row>
        <row r="6">
          <cell r="TM6">
            <v>1051100.7819269882</v>
          </cell>
          <cell r="TN6">
            <v>1015405.6990882359</v>
          </cell>
          <cell r="TO6">
            <v>1007788.5174204167</v>
          </cell>
          <cell r="TP6">
            <v>1019437.1607266581</v>
          </cell>
          <cell r="TQ6">
            <v>974156.17154469609</v>
          </cell>
          <cell r="TR6">
            <v>956331.46975731989</v>
          </cell>
          <cell r="TS6">
            <v>858986.09597734234</v>
          </cell>
          <cell r="TT6">
            <v>1015405.6990882359</v>
          </cell>
          <cell r="TU6">
            <v>1015405.6990882359</v>
          </cell>
          <cell r="TV6">
            <v>1019407.7122900559</v>
          </cell>
        </row>
        <row r="7">
          <cell r="TM7">
            <v>1060814.7781622466</v>
          </cell>
          <cell r="TN7">
            <v>1014509.7112314807</v>
          </cell>
          <cell r="TO7">
            <v>1005753.0010533235</v>
          </cell>
          <cell r="TP7">
            <v>1021135.0141727343</v>
          </cell>
          <cell r="TQ7">
            <v>960593.63360221917</v>
          </cell>
          <cell r="TR7">
            <v>935425.55913685949</v>
          </cell>
          <cell r="TS7">
            <v>817824.98861570982</v>
          </cell>
          <cell r="TT7">
            <v>1014509.7112314807</v>
          </cell>
          <cell r="TU7">
            <v>1014509.7112314807</v>
          </cell>
          <cell r="TV7">
            <v>1021098.0953267122</v>
          </cell>
        </row>
        <row r="8">
          <cell r="TM8">
            <v>1072523.6442844223</v>
          </cell>
          <cell r="TN8">
            <v>1014263.2608440844</v>
          </cell>
          <cell r="TO8">
            <v>1004649.1095536912</v>
          </cell>
          <cell r="TP8">
            <v>1024078.0354441877</v>
          </cell>
          <cell r="TQ8">
            <v>948250.83547976962</v>
          </cell>
          <cell r="TR8">
            <v>916143.83747719915</v>
          </cell>
          <cell r="TS8">
            <v>778068.4132435153</v>
          </cell>
          <cell r="TT8">
            <v>1014263.2608440844</v>
          </cell>
          <cell r="TU8">
            <v>1014263.2608440844</v>
          </cell>
          <cell r="TV8">
            <v>1024034.0828779481</v>
          </cell>
        </row>
        <row r="9">
          <cell r="TM9">
            <v>1081316.4839979326</v>
          </cell>
          <cell r="TN9">
            <v>1010662.12623655</v>
          </cell>
          <cell r="TO9">
            <v>1000299.0028283291</v>
          </cell>
          <cell r="TP9">
            <v>1024196.8892965204</v>
          </cell>
          <cell r="TQ9">
            <v>933867.21605889488</v>
          </cell>
          <cell r="TR9">
            <v>894695.044198405</v>
          </cell>
          <cell r="TS9">
            <v>736559.78861945262</v>
          </cell>
          <cell r="TT9">
            <v>1010662.12623655</v>
          </cell>
          <cell r="TU9">
            <v>1010662.12623655</v>
          </cell>
          <cell r="TV9">
            <v>1024146.5250228693</v>
          </cell>
        </row>
        <row r="10">
          <cell r="TM10">
            <v>1091507.0816769446</v>
          </cell>
          <cell r="TN10">
            <v>1008449.8859737383</v>
          </cell>
          <cell r="TO10">
            <v>996772.6169370003</v>
          </cell>
          <cell r="TP10">
            <v>1025625.0015812692</v>
          </cell>
          <cell r="TQ10">
            <v>921303.84145285084</v>
          </cell>
          <cell r="TR10">
            <v>874597.98387180991</v>
          </cell>
          <cell r="TS10">
            <v>696229.55615157681</v>
          </cell>
          <cell r="TT10">
            <v>1008449.8859737383</v>
          </cell>
          <cell r="TU10">
            <v>1008449.8859737383</v>
          </cell>
          <cell r="TV10">
            <v>1025568.4713047382</v>
          </cell>
        </row>
        <row r="11">
          <cell r="TM11">
            <v>1102272.6376432604</v>
          </cell>
          <cell r="TN11">
            <v>1006224.115179092</v>
          </cell>
          <cell r="TO11">
            <v>992482.52390025021</v>
          </cell>
          <cell r="TP11">
            <v>1026908.9783966014</v>
          </cell>
          <cell r="TQ11">
            <v>910032.79945341847</v>
          </cell>
          <cell r="TR11">
            <v>855453.49189349567</v>
          </cell>
          <cell r="TS11">
            <v>656690.80778657272</v>
          </cell>
          <cell r="TT11">
            <v>1006224.115179092</v>
          </cell>
          <cell r="TU11">
            <v>1006224.115179092</v>
          </cell>
          <cell r="TV11">
            <v>1026846.3791583617</v>
          </cell>
        </row>
        <row r="12">
          <cell r="TM12">
            <v>1112746.0192551964</v>
          </cell>
          <cell r="TN12">
            <v>1002985.7012265594</v>
          </cell>
          <cell r="TO12">
            <v>986611.70977074839</v>
          </cell>
          <cell r="TP12">
            <v>1027037.040220743</v>
          </cell>
          <cell r="TQ12">
            <v>899123.30841828242</v>
          </cell>
          <cell r="TR12">
            <v>836241.72371794982</v>
          </cell>
          <cell r="TS12">
            <v>617040.40795270563</v>
          </cell>
          <cell r="TT12">
            <v>1002985.7012265594</v>
          </cell>
          <cell r="TU12">
            <v>1002985.7012265594</v>
          </cell>
          <cell r="TV12">
            <v>1026968.8252008461</v>
          </cell>
        </row>
        <row r="13">
          <cell r="TM13">
            <v>1121628.8899807509</v>
          </cell>
          <cell r="TN13">
            <v>999860.35830620618</v>
          </cell>
          <cell r="TO13">
            <v>980346.31487640052</v>
          </cell>
          <cell r="TP13">
            <v>1027194.2592752227</v>
          </cell>
          <cell r="TQ13">
            <v>888395.7334683045</v>
          </cell>
          <cell r="TR13">
            <v>816376.91178756359</v>
          </cell>
          <cell r="TS13">
            <v>576950.41474254522</v>
          </cell>
          <cell r="TT13">
            <v>999860.35830620618</v>
          </cell>
          <cell r="TU13">
            <v>999860.35830620618</v>
          </cell>
          <cell r="TV13">
            <v>1027121.1290905637</v>
          </cell>
        </row>
        <row r="14">
          <cell r="TM14">
            <v>1130124.402974413</v>
          </cell>
          <cell r="TN14">
            <v>996638.06823423295</v>
          </cell>
          <cell r="TO14">
            <v>973268.56394593883</v>
          </cell>
          <cell r="TP14">
            <v>1027177.2642270034</v>
          </cell>
          <cell r="TQ14">
            <v>878017.64558097662</v>
          </cell>
          <cell r="TR14">
            <v>796319.84648904949</v>
          </cell>
          <cell r="TS14">
            <v>536764.50441546447</v>
          </cell>
          <cell r="TT14">
            <v>996638.06823423295</v>
          </cell>
          <cell r="TU14">
            <v>996638.06823423295</v>
          </cell>
          <cell r="TV14">
            <v>1027100.0000618986</v>
          </cell>
        </row>
        <row r="15">
          <cell r="TM15">
            <v>1140103.6255616422</v>
          </cell>
          <cell r="TN15">
            <v>993714.31035103544</v>
          </cell>
          <cell r="TO15">
            <v>965630.2850231122</v>
          </cell>
          <cell r="TP15">
            <v>1027370.9294583885</v>
          </cell>
          <cell r="TQ15">
            <v>869187.57774785417</v>
          </cell>
          <cell r="TR15">
            <v>777604.82701327757</v>
          </cell>
          <cell r="TS15">
            <v>497498.49309153849</v>
          </cell>
          <cell r="TT15">
            <v>993714.31035103544</v>
          </cell>
          <cell r="TU15">
            <v>993714.31035103544</v>
          </cell>
          <cell r="TV15">
            <v>1027290.1088307735</v>
          </cell>
        </row>
        <row r="16">
          <cell r="TM16">
            <v>1149011.2680296244</v>
          </cell>
          <cell r="TN16">
            <v>988942.35099730827</v>
          </cell>
          <cell r="TO16">
            <v>955772.98635621055</v>
          </cell>
          <cell r="TP16">
            <v>1025547.9756280173</v>
          </cell>
          <cell r="TQ16">
            <v>859680.73548355221</v>
          </cell>
          <cell r="TR16">
            <v>758119.1801617645</v>
          </cell>
          <cell r="TS16">
            <v>457665.49763949629</v>
          </cell>
          <cell r="TT16">
            <v>988942.35099730827</v>
          </cell>
          <cell r="TU16">
            <v>988942.35099730827</v>
          </cell>
          <cell r="TV16">
            <v>1025464.3788020018</v>
          </cell>
        </row>
        <row r="17">
          <cell r="TM17">
            <v>1156415.769170675</v>
          </cell>
          <cell r="TN17">
            <v>983749.7383433386</v>
          </cell>
          <cell r="TO17">
            <v>945168.38913573266</v>
          </cell>
          <cell r="TP17">
            <v>1023180.8582340719</v>
          </cell>
          <cell r="TQ17">
            <v>849916.41615066223</v>
          </cell>
          <cell r="TR17">
            <v>738088.86278092279</v>
          </cell>
          <cell r="TS17">
            <v>417566.82636873331</v>
          </cell>
          <cell r="TT17">
            <v>983749.7383433386</v>
          </cell>
          <cell r="TU17">
            <v>983749.7383433386</v>
          </cell>
          <cell r="TV17">
            <v>1023095.2983445452</v>
          </cell>
        </row>
        <row r="18">
          <cell r="TM18">
            <v>1166190.1808318449</v>
          </cell>
          <cell r="TN18">
            <v>980875.92759310594</v>
          </cell>
          <cell r="TO18">
            <v>936631.55044813489</v>
          </cell>
          <cell r="TP18">
            <v>1023151.1611333222</v>
          </cell>
          <cell r="TQ18">
            <v>842176.54073054343</v>
          </cell>
          <cell r="TR18">
            <v>719698.32049094408</v>
          </cell>
          <cell r="TS18">
            <v>378350.60572066548</v>
          </cell>
          <cell r="TT18">
            <v>980875.92759310594</v>
          </cell>
          <cell r="TU18">
            <v>980875.92759310594</v>
          </cell>
          <cell r="TV18">
            <v>1023064.2914742912</v>
          </cell>
        </row>
        <row r="19">
          <cell r="TM19">
            <v>1173967.2768141432</v>
          </cell>
          <cell r="TN19">
            <v>976530.22444102517</v>
          </cell>
          <cell r="TO19">
            <v>926430.28883229056</v>
          </cell>
          <cell r="TP19">
            <v>1021488.7264468248</v>
          </cell>
          <cell r="TQ19">
            <v>833393.26056274981</v>
          </cell>
          <cell r="TR19">
            <v>700239.55960967485</v>
          </cell>
          <cell r="TS19">
            <v>338582.8610437836</v>
          </cell>
          <cell r="TT19">
            <v>976530.22444102517</v>
          </cell>
          <cell r="TU19">
            <v>976530.22444102517</v>
          </cell>
          <cell r="TV19">
            <v>1021401.5131713726</v>
          </cell>
        </row>
        <row r="20">
          <cell r="TM20">
            <v>1181591.1110625812</v>
          </cell>
          <cell r="TN20">
            <v>972242.42110661999</v>
          </cell>
          <cell r="TO20">
            <v>916500.1134541881</v>
          </cell>
          <cell r="TP20">
            <v>1019815.3711938936</v>
          </cell>
          <cell r="TQ20">
            <v>824498.82481187372</v>
          </cell>
          <cell r="TR20">
            <v>680442.14518081455</v>
          </cell>
          <cell r="TS20">
            <v>298601.7618663577</v>
          </cell>
          <cell r="TT20">
            <v>972242.42110661999</v>
          </cell>
          <cell r="TU20">
            <v>972242.42110661999</v>
          </cell>
          <cell r="TV20">
            <v>1019728.6627326432</v>
          </cell>
        </row>
        <row r="21">
          <cell r="TM21">
            <v>1189892.8322329591</v>
          </cell>
          <cell r="TN21">
            <v>971397.4661850736</v>
          </cell>
          <cell r="TO21">
            <v>910285.89894084923</v>
          </cell>
          <cell r="TP21">
            <v>1021709.1628977599</v>
          </cell>
          <cell r="TQ21">
            <v>817108.79200619087</v>
          </cell>
          <cell r="TR21">
            <v>661189.50859375368</v>
          </cell>
          <cell r="TS21">
            <v>258892.67480103482</v>
          </cell>
          <cell r="TT21">
            <v>971397.4661850736</v>
          </cell>
          <cell r="TU21">
            <v>971397.4661850736</v>
          </cell>
          <cell r="TV21">
            <v>1021623.5566087518</v>
          </cell>
        </row>
        <row r="22">
          <cell r="TM22">
            <v>1199026.5283889992</v>
          </cell>
          <cell r="TN22">
            <v>970494.76690699963</v>
          </cell>
          <cell r="TO22">
            <v>903982.78985354805</v>
          </cell>
          <cell r="TP22">
            <v>1023505.7614906717</v>
          </cell>
          <cell r="TQ22">
            <v>810266.90648614906</v>
          </cell>
          <cell r="TR22">
            <v>642375.14169009216</v>
          </cell>
          <cell r="TS22">
            <v>219302.67949299575</v>
          </cell>
          <cell r="TT22">
            <v>970494.76690699963</v>
          </cell>
          <cell r="TU22">
            <v>970494.76690699963</v>
          </cell>
          <cell r="TV22">
            <v>1023421.9247399219</v>
          </cell>
        </row>
        <row r="23">
          <cell r="TM23">
            <v>1206812.7853317969</v>
          </cell>
          <cell r="TN23">
            <v>968483.72368681477</v>
          </cell>
          <cell r="TO23">
            <v>896580.62771610369</v>
          </cell>
          <cell r="TP23">
            <v>1024074.5127030555</v>
          </cell>
          <cell r="TQ23">
            <v>802768.48310205748</v>
          </cell>
          <cell r="TR23">
            <v>622965.69086548756</v>
          </cell>
          <cell r="TS23">
            <v>179521.77573791132</v>
          </cell>
          <cell r="TT23">
            <v>968483.72368681477</v>
          </cell>
          <cell r="TU23">
            <v>968483.72368681477</v>
          </cell>
          <cell r="TV23">
            <v>1023993.284598163</v>
          </cell>
        </row>
        <row r="24">
          <cell r="TM24">
            <v>1214622.1978399795</v>
          </cell>
          <cell r="TN24">
            <v>965422.1421391723</v>
          </cell>
          <cell r="TO24">
            <v>888351.66551042034</v>
          </cell>
          <cell r="TP24">
            <v>1023517.0410391745</v>
          </cell>
          <cell r="TQ24">
            <v>794968.66898800666</v>
          </cell>
          <cell r="TR24">
            <v>603354.47391879524</v>
          </cell>
          <cell r="TS24">
            <v>139609.24949856961</v>
          </cell>
          <cell r="TT24">
            <v>965422.1421391723</v>
          </cell>
          <cell r="TU24">
            <v>965422.1421391723</v>
          </cell>
          <cell r="TV24">
            <v>1023439.247319961</v>
          </cell>
        </row>
        <row r="25">
          <cell r="TM25">
            <v>1223089.5932740062</v>
          </cell>
          <cell r="TN25">
            <v>963014.34604398289</v>
          </cell>
          <cell r="TO25">
            <v>880729.06126582087</v>
          </cell>
          <cell r="TP25">
            <v>1023603.8699038735</v>
          </cell>
          <cell r="TQ25">
            <v>787852.2530238186</v>
          </cell>
          <cell r="TR25">
            <v>584227.56307989592</v>
          </cell>
          <cell r="TS25">
            <v>109247.69478560092</v>
          </cell>
          <cell r="TT25">
            <v>963014.34604398289</v>
          </cell>
          <cell r="TU25">
            <v>963014.34604398289</v>
          </cell>
          <cell r="TV25">
            <v>1023530.140063827</v>
          </cell>
        </row>
        <row r="26">
          <cell r="TM26">
            <v>1229437.1878805831</v>
          </cell>
          <cell r="TN26">
            <v>958918.08633301209</v>
          </cell>
          <cell r="TO26">
            <v>871620.53884073731</v>
          </cell>
          <cell r="TP26">
            <v>1021840.5543241322</v>
          </cell>
          <cell r="TQ26">
            <v>779592.04954507807</v>
          </cell>
          <cell r="TR26">
            <v>564129.66699670244</v>
          </cell>
          <cell r="TS26">
            <v>106985.84290953197</v>
          </cell>
          <cell r="TT26">
            <v>958918.08633301209</v>
          </cell>
          <cell r="TU26">
            <v>958918.08633301209</v>
          </cell>
          <cell r="TV26">
            <v>1021771.6934213279</v>
          </cell>
        </row>
        <row r="27">
          <cell r="TM27">
            <v>1237217.3813300719</v>
          </cell>
          <cell r="TN27">
            <v>956393.79515306349</v>
          </cell>
          <cell r="TO27">
            <v>864012.97350542969</v>
          </cell>
          <cell r="TP27">
            <v>1021707.4483821017</v>
          </cell>
          <cell r="TQ27">
            <v>772807.12502948998</v>
          </cell>
          <cell r="TR27">
            <v>544846.49774637574</v>
          </cell>
          <cell r="TS27">
            <v>92257.046113113116</v>
          </cell>
          <cell r="TT27">
            <v>956393.79515306349</v>
          </cell>
          <cell r="TU27">
            <v>956393.79515306349</v>
          </cell>
          <cell r="TV27">
            <v>1021643.9561885606</v>
          </cell>
        </row>
        <row r="28">
          <cell r="TM28">
            <v>1245281.7186654748</v>
          </cell>
          <cell r="TN28">
            <v>952663.66097207717</v>
          </cell>
          <cell r="TO28">
            <v>855371.95600018871</v>
          </cell>
          <cell r="TP28">
            <v>1020292.2735425469</v>
          </cell>
          <cell r="TQ28">
            <v>765741.70511636185</v>
          </cell>
          <cell r="TR28">
            <v>525503.74567564845</v>
          </cell>
          <cell r="TS28">
            <v>90184.848602408078</v>
          </cell>
          <cell r="TT28">
            <v>952663.66097207717</v>
          </cell>
          <cell r="TU28">
            <v>952663.66097207717</v>
          </cell>
          <cell r="TV28">
            <v>1020234.9010153527</v>
          </cell>
        </row>
        <row r="29">
          <cell r="TM29">
            <v>1252729.3689475965</v>
          </cell>
          <cell r="TN29">
            <v>948672.57568835106</v>
          </cell>
          <cell r="TO29">
            <v>846419.06049731479</v>
          </cell>
          <cell r="TP29">
            <v>1018396.0088622494</v>
          </cell>
          <cell r="TQ29">
            <v>758643.28372614295</v>
          </cell>
          <cell r="TR29">
            <v>506017.86425100523</v>
          </cell>
          <cell r="TS29">
            <v>88097.163183826051</v>
          </cell>
          <cell r="TT29">
            <v>948672.57568835106</v>
          </cell>
          <cell r="TU29">
            <v>948672.57568835106</v>
          </cell>
          <cell r="TV29">
            <v>1018345.4260213424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Annual"/>
      <sheetName val="Sheet1"/>
      <sheetName val="Graphs"/>
      <sheetName val="PLEXOS Inputs"/>
      <sheetName val="PLEXOS Annual Check"/>
      <sheetName val="Annual Weather"/>
      <sheetName val="UPC"/>
      <sheetName val="Load Reductions"/>
      <sheetName val="Costs"/>
      <sheetName val="Load Reductions Final"/>
    </sheetNames>
    <sheetDataSet>
      <sheetData sheetId="0"/>
      <sheetData sheetId="1">
        <row r="2">
          <cell r="V2">
            <v>392015177.734375</v>
          </cell>
          <cell r="W2">
            <v>391922755.421875</v>
          </cell>
          <cell r="X2">
            <v>391835060.15625</v>
          </cell>
          <cell r="Y2">
            <v>391922755.421875</v>
          </cell>
          <cell r="Z2">
            <v>391922755.421875</v>
          </cell>
          <cell r="AA2">
            <v>392597324.359375</v>
          </cell>
          <cell r="AB2">
            <v>392597324.359375</v>
          </cell>
          <cell r="AC2">
            <v>391922755.421875</v>
          </cell>
          <cell r="AD2">
            <v>391922755.421875</v>
          </cell>
          <cell r="AE2">
            <v>391922755.421875</v>
          </cell>
          <cell r="AZ2">
            <v>169072266.5390625</v>
          </cell>
          <cell r="BA2">
            <v>168092131.1171875</v>
          </cell>
          <cell r="BB2">
            <v>167964713.4921875</v>
          </cell>
          <cell r="BC2">
            <v>168092131.1171875</v>
          </cell>
          <cell r="BD2">
            <v>168092131.1171875</v>
          </cell>
          <cell r="BE2">
            <v>169072266.5390625</v>
          </cell>
          <cell r="BF2">
            <v>169072266.5390625</v>
          </cell>
          <cell r="BG2">
            <v>168092131.1171875</v>
          </cell>
          <cell r="BH2">
            <v>168092131.1171875</v>
          </cell>
          <cell r="BI2">
            <v>168092131.1171875</v>
          </cell>
          <cell r="CD2">
            <v>56120095.658203125</v>
          </cell>
          <cell r="CE2">
            <v>56032081.46875</v>
          </cell>
          <cell r="CF2">
            <v>56020639.623046875</v>
          </cell>
          <cell r="CG2">
            <v>56032081.46875</v>
          </cell>
          <cell r="CH2">
            <v>56032081.46875</v>
          </cell>
          <cell r="CI2">
            <v>56120095.658203125</v>
          </cell>
          <cell r="CJ2">
            <v>56120095.658203125</v>
          </cell>
          <cell r="CK2">
            <v>56032081.46875</v>
          </cell>
          <cell r="CL2">
            <v>56032081.46875</v>
          </cell>
          <cell r="CM2">
            <v>56032081.46875</v>
          </cell>
          <cell r="DH2">
            <v>20425365.138671875</v>
          </cell>
          <cell r="DI2">
            <v>20301945.529296875</v>
          </cell>
          <cell r="DJ2">
            <v>20285900.987304688</v>
          </cell>
          <cell r="DK2">
            <v>20301945.529296875</v>
          </cell>
          <cell r="DL2">
            <v>20301945.529296875</v>
          </cell>
          <cell r="DM2">
            <v>20425365.138671875</v>
          </cell>
          <cell r="DN2">
            <v>20425365.138671875</v>
          </cell>
          <cell r="DO2">
            <v>20301945.529296875</v>
          </cell>
          <cell r="DP2">
            <v>20301945.529296875</v>
          </cell>
          <cell r="DQ2">
            <v>20301945.529296875</v>
          </cell>
          <cell r="EL2">
            <v>160408437</v>
          </cell>
          <cell r="EM2">
            <v>160408437</v>
          </cell>
          <cell r="EN2">
            <v>160408437</v>
          </cell>
          <cell r="EO2">
            <v>160408437</v>
          </cell>
          <cell r="EP2">
            <v>160408437</v>
          </cell>
          <cell r="EQ2">
            <v>160408437</v>
          </cell>
          <cell r="ER2">
            <v>160408437</v>
          </cell>
          <cell r="ES2">
            <v>160408437</v>
          </cell>
          <cell r="ET2">
            <v>160408437</v>
          </cell>
          <cell r="EU2">
            <v>160408437</v>
          </cell>
          <cell r="EV2">
            <v>359840831.4375</v>
          </cell>
          <cell r="EW2">
            <v>359840831.4375</v>
          </cell>
          <cell r="EX2">
            <v>359840831.4375</v>
          </cell>
          <cell r="EY2">
            <v>359840831.4375</v>
          </cell>
          <cell r="EZ2">
            <v>359840831.4375</v>
          </cell>
          <cell r="FA2">
            <v>359840831.4375</v>
          </cell>
          <cell r="FB2">
            <v>359840831.4375</v>
          </cell>
          <cell r="FC2">
            <v>359840831.4375</v>
          </cell>
          <cell r="FD2">
            <v>359840831.4375</v>
          </cell>
          <cell r="FE2">
            <v>359840831.4375</v>
          </cell>
          <cell r="FF2">
            <v>9565977.6123046875</v>
          </cell>
          <cell r="FG2">
            <v>9565977.6123046875</v>
          </cell>
          <cell r="FH2">
            <v>9565977.6123046875</v>
          </cell>
          <cell r="FI2">
            <v>9565977.6123046875</v>
          </cell>
          <cell r="FJ2">
            <v>9565977.6123046875</v>
          </cell>
          <cell r="FK2">
            <v>9565977.6123046875</v>
          </cell>
          <cell r="FL2">
            <v>9565977.6123046875</v>
          </cell>
          <cell r="FM2">
            <v>9565977.6123046875</v>
          </cell>
          <cell r="FN2">
            <v>9565977.6123046875</v>
          </cell>
          <cell r="FO2">
            <v>9565977.6123046875</v>
          </cell>
          <cell r="FP2">
            <v>17232645.39453125</v>
          </cell>
          <cell r="FQ2">
            <v>17232645.39453125</v>
          </cell>
          <cell r="FR2">
            <v>17232645.39453125</v>
          </cell>
          <cell r="FS2">
            <v>17232645.39453125</v>
          </cell>
          <cell r="FT2">
            <v>17232645.39453125</v>
          </cell>
          <cell r="FU2">
            <v>17232645.39453125</v>
          </cell>
          <cell r="FV2">
            <v>17232645.39453125</v>
          </cell>
          <cell r="FW2">
            <v>17232645.39453125</v>
          </cell>
          <cell r="FX2">
            <v>17232645.39453125</v>
          </cell>
          <cell r="FY2">
            <v>17232645.39453125</v>
          </cell>
          <cell r="HO2">
            <v>108133671.3875</v>
          </cell>
          <cell r="HZ2">
            <v>10334408.359765625</v>
          </cell>
        </row>
        <row r="3">
          <cell r="V3">
            <v>393180034.765625</v>
          </cell>
          <cell r="W3">
            <v>392817535.609375</v>
          </cell>
          <cell r="X3">
            <v>392505487.515625</v>
          </cell>
          <cell r="Y3">
            <v>392198902.421875</v>
          </cell>
          <cell r="Z3">
            <v>392817535.609375</v>
          </cell>
          <cell r="AA3">
            <v>395217902.625</v>
          </cell>
          <cell r="AB3">
            <v>388236844.265625</v>
          </cell>
          <cell r="AC3">
            <v>392817535.609375</v>
          </cell>
          <cell r="AD3">
            <v>392817535.609375</v>
          </cell>
          <cell r="AE3">
            <v>392817535.609375</v>
          </cell>
          <cell r="AZ3">
            <v>168694672.203125</v>
          </cell>
          <cell r="BA3">
            <v>165372502.0078125</v>
          </cell>
          <cell r="BB3">
            <v>164940620.6484375</v>
          </cell>
          <cell r="BC3">
            <v>165104527.7734375</v>
          </cell>
          <cell r="BD3">
            <v>165372502.0078125</v>
          </cell>
          <cell r="BE3">
            <v>168694672.203125</v>
          </cell>
          <cell r="BF3">
            <v>165888026.1484375</v>
          </cell>
          <cell r="BG3">
            <v>165372502.0078125</v>
          </cell>
          <cell r="BH3">
            <v>165372502.0078125</v>
          </cell>
          <cell r="BI3">
            <v>165372502.0078125</v>
          </cell>
          <cell r="CD3">
            <v>56848430.16796875</v>
          </cell>
          <cell r="CE3">
            <v>56543192.654296875</v>
          </cell>
          <cell r="CF3">
            <v>56503511.537109375</v>
          </cell>
          <cell r="CG3">
            <v>56455365.322265625</v>
          </cell>
          <cell r="CH3">
            <v>56543192.654296875</v>
          </cell>
          <cell r="CI3">
            <v>56848430.16796875</v>
          </cell>
          <cell r="CJ3">
            <v>55835990.8359375</v>
          </cell>
          <cell r="CK3">
            <v>56543192.654296875</v>
          </cell>
          <cell r="CL3">
            <v>56543192.654296875</v>
          </cell>
          <cell r="CM3">
            <v>56543192.654296875</v>
          </cell>
          <cell r="DH3">
            <v>20647100.810546875</v>
          </cell>
          <cell r="DI3">
            <v>20225334.954101563</v>
          </cell>
          <cell r="DJ3">
            <v>20170505.391601563</v>
          </cell>
          <cell r="DK3">
            <v>20203218.500976563</v>
          </cell>
          <cell r="DL3">
            <v>20225334.954101563</v>
          </cell>
          <cell r="DM3">
            <v>20647100.810546875</v>
          </cell>
          <cell r="DN3">
            <v>20293473.783203125</v>
          </cell>
          <cell r="DO3">
            <v>20225334.954101563</v>
          </cell>
          <cell r="DP3">
            <v>20225334.954101563</v>
          </cell>
          <cell r="DQ3">
            <v>20225334.954101563</v>
          </cell>
          <cell r="EL3">
            <v>160444956.03125</v>
          </cell>
          <cell r="EM3">
            <v>160444956.03125</v>
          </cell>
          <cell r="EN3">
            <v>157224848.375</v>
          </cell>
          <cell r="EO3">
            <v>160444956.03125</v>
          </cell>
          <cell r="EP3">
            <v>160444956.03125</v>
          </cell>
          <cell r="EQ3">
            <v>157006847.9375</v>
          </cell>
          <cell r="ER3">
            <v>155287795.25</v>
          </cell>
          <cell r="ES3">
            <v>160444956.03125</v>
          </cell>
          <cell r="ET3">
            <v>160444956.03125</v>
          </cell>
          <cell r="EU3">
            <v>160444956.03125</v>
          </cell>
          <cell r="EV3">
            <v>360291280.625</v>
          </cell>
          <cell r="EW3">
            <v>360291280.625</v>
          </cell>
          <cell r="EX3">
            <v>360291280.625</v>
          </cell>
          <cell r="EY3">
            <v>360291280.625</v>
          </cell>
          <cell r="EZ3">
            <v>360291280.625</v>
          </cell>
          <cell r="FA3">
            <v>352570759.25</v>
          </cell>
          <cell r="FB3">
            <v>348710497.5</v>
          </cell>
          <cell r="FC3">
            <v>360291280.625</v>
          </cell>
          <cell r="FD3">
            <v>360291280.625</v>
          </cell>
          <cell r="FE3">
            <v>360291280.625</v>
          </cell>
          <cell r="FF3">
            <v>9521557.181640625</v>
          </cell>
          <cell r="FG3">
            <v>9521557.181640625</v>
          </cell>
          <cell r="FH3">
            <v>9403319.6591796875</v>
          </cell>
          <cell r="FI3">
            <v>9521557.181640625</v>
          </cell>
          <cell r="FJ3">
            <v>9521557.181640625</v>
          </cell>
          <cell r="FK3">
            <v>9317523.822265625</v>
          </cell>
          <cell r="FL3">
            <v>9215507.2265625</v>
          </cell>
          <cell r="FM3">
            <v>9521557.181640625</v>
          </cell>
          <cell r="FN3">
            <v>9521557.181640625</v>
          </cell>
          <cell r="FO3">
            <v>9521557.181640625</v>
          </cell>
          <cell r="FP3">
            <v>17314908.4765625</v>
          </cell>
          <cell r="FQ3">
            <v>17314908.4765625</v>
          </cell>
          <cell r="FR3">
            <v>17314908.4765625</v>
          </cell>
          <cell r="FS3">
            <v>17314908.4765625</v>
          </cell>
          <cell r="FT3">
            <v>17314908.4765625</v>
          </cell>
          <cell r="FU3">
            <v>16943874.6171875</v>
          </cell>
          <cell r="FV3">
            <v>16758357.80859375</v>
          </cell>
          <cell r="FW3">
            <v>17314908.4765625</v>
          </cell>
          <cell r="FX3">
            <v>17314908.4765625</v>
          </cell>
          <cell r="FY3">
            <v>17314908.4765625</v>
          </cell>
          <cell r="HO3">
            <v>108261093.71875</v>
          </cell>
          <cell r="HZ3">
            <v>10433199.61484375</v>
          </cell>
        </row>
        <row r="4">
          <cell r="V4">
            <v>396565513.28125</v>
          </cell>
          <cell r="W4">
            <v>395905855.96875</v>
          </cell>
          <cell r="X4">
            <v>395309521.40625</v>
          </cell>
          <cell r="Y4">
            <v>393103861.875</v>
          </cell>
          <cell r="Z4">
            <v>395905855.96875</v>
          </cell>
          <cell r="AA4">
            <v>400493050.65625</v>
          </cell>
          <cell r="AB4">
            <v>378627342.90625</v>
          </cell>
          <cell r="AC4">
            <v>395905855.96875</v>
          </cell>
          <cell r="AD4">
            <v>395905855.96875</v>
          </cell>
          <cell r="AE4">
            <v>395905855.96875</v>
          </cell>
          <cell r="AZ4">
            <v>172176602.390625</v>
          </cell>
          <cell r="BA4">
            <v>166070214.390625</v>
          </cell>
          <cell r="BB4">
            <v>165276383.578125</v>
          </cell>
          <cell r="BC4">
            <v>164841604.40625</v>
          </cell>
          <cell r="BD4">
            <v>166070214.390625</v>
          </cell>
          <cell r="BE4">
            <v>172176602.390625</v>
          </cell>
          <cell r="BF4">
            <v>163473481.8984375</v>
          </cell>
          <cell r="BG4">
            <v>166070214.390625</v>
          </cell>
          <cell r="BH4">
            <v>166070214.390625</v>
          </cell>
          <cell r="BI4">
            <v>166070214.390625</v>
          </cell>
          <cell r="CD4">
            <v>57713121.5390625</v>
          </cell>
          <cell r="CE4">
            <v>57136789.240234375</v>
          </cell>
          <cell r="CF4">
            <v>57061866.244140625</v>
          </cell>
          <cell r="CG4">
            <v>56733725.560546875</v>
          </cell>
          <cell r="CH4">
            <v>57136789.240234375</v>
          </cell>
          <cell r="CI4">
            <v>57713121.5390625</v>
          </cell>
          <cell r="CJ4">
            <v>54540852.185546875</v>
          </cell>
          <cell r="CK4">
            <v>57136789.240234375</v>
          </cell>
          <cell r="CL4">
            <v>57136789.240234375</v>
          </cell>
          <cell r="CM4">
            <v>57134944.87109375</v>
          </cell>
          <cell r="DH4">
            <v>21004220.97265625</v>
          </cell>
          <cell r="DI4">
            <v>20228341.588867188</v>
          </cell>
          <cell r="DJ4">
            <v>20127477.297851563</v>
          </cell>
          <cell r="DK4">
            <v>20129792.336914063</v>
          </cell>
          <cell r="DL4">
            <v>20228341.588867188</v>
          </cell>
          <cell r="DM4">
            <v>21004220.97265625</v>
          </cell>
          <cell r="DN4">
            <v>19903644.446289063</v>
          </cell>
          <cell r="DO4">
            <v>20228341.588867188</v>
          </cell>
          <cell r="DP4">
            <v>20228341.588867188</v>
          </cell>
          <cell r="DQ4">
            <v>20228341.588867188</v>
          </cell>
          <cell r="EL4">
            <v>160330308.09375</v>
          </cell>
          <cell r="EM4">
            <v>160330308.09375</v>
          </cell>
          <cell r="EN4">
            <v>153724258.71875</v>
          </cell>
          <cell r="EO4">
            <v>160330308.09375</v>
          </cell>
          <cell r="EP4">
            <v>160330308.09375</v>
          </cell>
          <cell r="EQ4">
            <v>153459010.109375</v>
          </cell>
          <cell r="ER4">
            <v>150023359.953125</v>
          </cell>
          <cell r="ES4">
            <v>160330308.09375</v>
          </cell>
          <cell r="ET4">
            <v>160330308.09375</v>
          </cell>
          <cell r="EU4">
            <v>160330308.09375</v>
          </cell>
          <cell r="EV4">
            <v>359800696.25</v>
          </cell>
          <cell r="EW4">
            <v>359800696.25</v>
          </cell>
          <cell r="EX4">
            <v>359800696.25</v>
          </cell>
          <cell r="EY4">
            <v>359800696.25</v>
          </cell>
          <cell r="EZ4">
            <v>359800696.25</v>
          </cell>
          <cell r="FA4">
            <v>344380662.6875</v>
          </cell>
          <cell r="FB4">
            <v>336670651.6875</v>
          </cell>
          <cell r="FC4">
            <v>359800696.25</v>
          </cell>
          <cell r="FD4">
            <v>359800696.25</v>
          </cell>
          <cell r="FE4">
            <v>359800696.25</v>
          </cell>
          <cell r="FF4">
            <v>9508749.216796875</v>
          </cell>
          <cell r="FG4">
            <v>9508749.216796875</v>
          </cell>
          <cell r="FH4">
            <v>9272641.921875</v>
          </cell>
          <cell r="FI4">
            <v>9508749.216796875</v>
          </cell>
          <cell r="FJ4">
            <v>9508749.216796875</v>
          </cell>
          <cell r="FK4">
            <v>9101231.3583984375</v>
          </cell>
          <cell r="FL4">
            <v>8897472.560546875</v>
          </cell>
          <cell r="FM4">
            <v>9508749.216796875</v>
          </cell>
          <cell r="FN4">
            <v>9508749.216796875</v>
          </cell>
          <cell r="FO4">
            <v>9508749.216796875</v>
          </cell>
          <cell r="FP4">
            <v>17277354.68359375</v>
          </cell>
          <cell r="FQ4">
            <v>17277354.68359375</v>
          </cell>
          <cell r="FR4">
            <v>17277354.68359375</v>
          </cell>
          <cell r="FS4">
            <v>17277354.68359375</v>
          </cell>
          <cell r="FT4">
            <v>17277354.68359375</v>
          </cell>
          <cell r="FU4">
            <v>16536896.53125</v>
          </cell>
          <cell r="FV4">
            <v>16166667.3984375</v>
          </cell>
          <cell r="FW4">
            <v>17277354.68359375</v>
          </cell>
          <cell r="FX4">
            <v>17277354.68359375</v>
          </cell>
          <cell r="FY4">
            <v>17277354.68359375</v>
          </cell>
          <cell r="HO4">
            <v>108887311.94374999</v>
          </cell>
          <cell r="HZ4">
            <v>10550344.709375</v>
          </cell>
        </row>
        <row r="5">
          <cell r="V5">
            <v>395094879.5625</v>
          </cell>
          <cell r="W5">
            <v>392696073.625</v>
          </cell>
          <cell r="X5">
            <v>392702224.515625</v>
          </cell>
          <cell r="Y5">
            <v>387375414.671875</v>
          </cell>
          <cell r="Z5">
            <v>390847950.765625</v>
          </cell>
          <cell r="AA5">
            <v>395457061.28125</v>
          </cell>
          <cell r="AB5">
            <v>362342420.46875</v>
          </cell>
          <cell r="AC5">
            <v>393731723.53125</v>
          </cell>
          <cell r="AD5">
            <v>393731723.53125</v>
          </cell>
          <cell r="AE5">
            <v>393663005.234375</v>
          </cell>
          <cell r="AZ5">
            <v>173943897.171875</v>
          </cell>
          <cell r="BA5">
            <v>164445609.703125</v>
          </cell>
          <cell r="BB5">
            <v>163693076.921875</v>
          </cell>
          <cell r="BC5">
            <v>162071146.546875</v>
          </cell>
          <cell r="BD5">
            <v>162777676.140625</v>
          </cell>
          <cell r="BE5">
            <v>170740800.828125</v>
          </cell>
          <cell r="BF5">
            <v>157513306.9375</v>
          </cell>
          <cell r="BG5">
            <v>164919676.875</v>
          </cell>
          <cell r="BH5">
            <v>164919676.875</v>
          </cell>
          <cell r="BI5">
            <v>164863316.859375</v>
          </cell>
          <cell r="CD5">
            <v>57958294.1640625</v>
          </cell>
          <cell r="CE5">
            <v>56882527.5546875</v>
          </cell>
          <cell r="CF5">
            <v>56904779.40234375</v>
          </cell>
          <cell r="CG5">
            <v>56104966.84375</v>
          </cell>
          <cell r="CH5">
            <v>56573332.259765625</v>
          </cell>
          <cell r="CI5">
            <v>57081974.353515625</v>
          </cell>
          <cell r="CJ5">
            <v>52292311.74609375</v>
          </cell>
          <cell r="CK5">
            <v>57036389.42578125</v>
          </cell>
          <cell r="CL5">
            <v>57036389.42578125</v>
          </cell>
          <cell r="CM5">
            <v>57019424.12890625</v>
          </cell>
          <cell r="DH5">
            <v>21144088.603515625</v>
          </cell>
          <cell r="DI5">
            <v>19967223.076171875</v>
          </cell>
          <cell r="DJ5">
            <v>19850498.571289063</v>
          </cell>
          <cell r="DK5">
            <v>19781038.93359375</v>
          </cell>
          <cell r="DL5">
            <v>19790966.583984375</v>
          </cell>
          <cell r="DM5">
            <v>20793943.8046875</v>
          </cell>
          <cell r="DN5">
            <v>19124505.087890625</v>
          </cell>
          <cell r="DO5">
            <v>20002683.75390625</v>
          </cell>
          <cell r="DP5">
            <v>20002683.75390625</v>
          </cell>
          <cell r="DQ5">
            <v>19998687.072265625</v>
          </cell>
          <cell r="EL5">
            <v>157859409.65625</v>
          </cell>
          <cell r="EM5">
            <v>157859409.65625</v>
          </cell>
          <cell r="EN5">
            <v>147937243.875</v>
          </cell>
          <cell r="EO5">
            <v>157859409.65625</v>
          </cell>
          <cell r="EP5">
            <v>157859409.65625</v>
          </cell>
          <cell r="EQ5">
            <v>147711303.828125</v>
          </cell>
          <cell r="ER5">
            <v>142637251.859375</v>
          </cell>
          <cell r="ES5">
            <v>157859409.65625</v>
          </cell>
          <cell r="ET5">
            <v>157859409.65625</v>
          </cell>
          <cell r="EU5">
            <v>157859409.65625</v>
          </cell>
          <cell r="EV5">
            <v>355327704.0625</v>
          </cell>
          <cell r="EW5">
            <v>353796745.9375</v>
          </cell>
          <cell r="EX5">
            <v>352265784.375</v>
          </cell>
          <cell r="EY5">
            <v>353796745.9375</v>
          </cell>
          <cell r="EZ5">
            <v>353796745.9375</v>
          </cell>
          <cell r="FA5">
            <v>331052665.1875</v>
          </cell>
          <cell r="FB5">
            <v>319680630.25</v>
          </cell>
          <cell r="FC5">
            <v>353796745.9375</v>
          </cell>
          <cell r="FD5">
            <v>353796745.9375</v>
          </cell>
          <cell r="FE5">
            <v>354562226.6875</v>
          </cell>
          <cell r="FF5">
            <v>9357165.072265625</v>
          </cell>
          <cell r="FG5">
            <v>9357165.072265625</v>
          </cell>
          <cell r="FH5">
            <v>9008958.0712890625</v>
          </cell>
          <cell r="FI5">
            <v>9357165.072265625</v>
          </cell>
          <cell r="FJ5">
            <v>9357165.072265625</v>
          </cell>
          <cell r="FK5">
            <v>8755633.16796875</v>
          </cell>
          <cell r="FL5">
            <v>8454867.017578125</v>
          </cell>
          <cell r="FM5">
            <v>9357165.072265625</v>
          </cell>
          <cell r="FN5">
            <v>9357165.072265625</v>
          </cell>
          <cell r="FO5">
            <v>9357165.072265625</v>
          </cell>
          <cell r="FP5">
            <v>17057061.32421875</v>
          </cell>
          <cell r="FQ5">
            <v>16979360.09765625</v>
          </cell>
          <cell r="FR5">
            <v>16901659</v>
          </cell>
          <cell r="FS5">
            <v>16979360.09765625</v>
          </cell>
          <cell r="FT5">
            <v>16979360.09765625</v>
          </cell>
          <cell r="FU5">
            <v>15887829.98046875</v>
          </cell>
          <cell r="FV5">
            <v>15342064.5546875</v>
          </cell>
          <cell r="FW5">
            <v>16979360.09765625</v>
          </cell>
          <cell r="FX5">
            <v>16979360.09765625</v>
          </cell>
          <cell r="FY5">
            <v>17018211.0625</v>
          </cell>
          <cell r="HO5">
            <v>108069493.33125</v>
          </cell>
          <cell r="HZ5">
            <v>10551660.895703126</v>
          </cell>
        </row>
        <row r="6">
          <cell r="V6">
            <v>396089024.40625</v>
          </cell>
          <cell r="W6">
            <v>389794700.03125</v>
          </cell>
          <cell r="X6">
            <v>391765583.984375</v>
          </cell>
          <cell r="Y6">
            <v>381886906.578125</v>
          </cell>
          <cell r="Z6">
            <v>384155428.78125</v>
          </cell>
          <cell r="AA6">
            <v>386588458.875</v>
          </cell>
          <cell r="AB6">
            <v>345870416.46875</v>
          </cell>
          <cell r="AC6">
            <v>393156012.3125</v>
          </cell>
          <cell r="AD6">
            <v>393156012.3125</v>
          </cell>
          <cell r="AE6">
            <v>393013125.546875</v>
          </cell>
          <cell r="AZ6">
            <v>177142487.890625</v>
          </cell>
          <cell r="BA6">
            <v>163311804.0703125</v>
          </cell>
          <cell r="BB6">
            <v>163224354.46875</v>
          </cell>
          <cell r="BC6">
            <v>159650544.7578125</v>
          </cell>
          <cell r="BD6">
            <v>158151305.7421875</v>
          </cell>
          <cell r="BE6">
            <v>167062509.609375</v>
          </cell>
          <cell r="BF6">
            <v>150629477.859375</v>
          </cell>
          <cell r="BG6">
            <v>164874015.6796875</v>
          </cell>
          <cell r="BH6">
            <v>164874015.6796875</v>
          </cell>
          <cell r="BI6">
            <v>164706098.2578125</v>
          </cell>
          <cell r="CD6">
            <v>58556435.86328125</v>
          </cell>
          <cell r="CE6">
            <v>56657757.162109375</v>
          </cell>
          <cell r="CF6">
            <v>56981421.041015625</v>
          </cell>
          <cell r="CG6">
            <v>55493433.115234375</v>
          </cell>
          <cell r="CH6">
            <v>55718810.271484375</v>
          </cell>
          <cell r="CI6">
            <v>55815909.58203125</v>
          </cell>
          <cell r="CJ6">
            <v>49958458.1640625</v>
          </cell>
          <cell r="CK6">
            <v>57159225.955078125</v>
          </cell>
          <cell r="CL6">
            <v>57159225.955078125</v>
          </cell>
          <cell r="CM6">
            <v>57124653.50390625</v>
          </cell>
          <cell r="DH6">
            <v>21406076.875</v>
          </cell>
          <cell r="DI6">
            <v>19760004.373046875</v>
          </cell>
          <cell r="DJ6">
            <v>19672160.001953125</v>
          </cell>
          <cell r="DK6">
            <v>19484468.103515625</v>
          </cell>
          <cell r="DL6">
            <v>19239629.84375</v>
          </cell>
          <cell r="DM6">
            <v>20340742.536132813</v>
          </cell>
          <cell r="DN6">
            <v>18278818.059570313</v>
          </cell>
          <cell r="DO6">
            <v>19874853.923828125</v>
          </cell>
          <cell r="DP6">
            <v>19874853.923828125</v>
          </cell>
          <cell r="DQ6">
            <v>19863341.814453125</v>
          </cell>
          <cell r="EL6">
            <v>156696057.125</v>
          </cell>
          <cell r="EM6">
            <v>156696057.125</v>
          </cell>
          <cell r="EN6">
            <v>143399394.140625</v>
          </cell>
          <cell r="EO6">
            <v>156696057.125</v>
          </cell>
          <cell r="EP6">
            <v>156696057.125</v>
          </cell>
          <cell r="EQ6">
            <v>143264964.296875</v>
          </cell>
          <cell r="ER6">
            <v>136549421.140625</v>
          </cell>
          <cell r="ES6">
            <v>156696057.125</v>
          </cell>
          <cell r="ET6">
            <v>156696057.125</v>
          </cell>
          <cell r="EU6">
            <v>156696057.125</v>
          </cell>
          <cell r="EV6">
            <v>353434677.1875</v>
          </cell>
          <cell r="EW6">
            <v>350551978.1875</v>
          </cell>
          <cell r="EX6">
            <v>347669280.8125</v>
          </cell>
          <cell r="EY6">
            <v>350551978.1875</v>
          </cell>
          <cell r="EZ6">
            <v>350551978.1875</v>
          </cell>
          <cell r="FA6">
            <v>320504665.625</v>
          </cell>
          <cell r="FB6">
            <v>305481009.4375</v>
          </cell>
          <cell r="FC6">
            <v>350551978.1875</v>
          </cell>
          <cell r="FD6">
            <v>350551978.1875</v>
          </cell>
          <cell r="FE6">
            <v>351993328.625</v>
          </cell>
          <cell r="FF6">
            <v>9289575.5048828125</v>
          </cell>
          <cell r="FG6">
            <v>9289575.5048828125</v>
          </cell>
          <cell r="FH6">
            <v>8828677.513671875</v>
          </cell>
          <cell r="FI6">
            <v>9289575.5048828125</v>
          </cell>
          <cell r="FJ6">
            <v>9289575.5048828125</v>
          </cell>
          <cell r="FK6">
            <v>8493326.201171875</v>
          </cell>
          <cell r="FL6">
            <v>8095201.4013671875</v>
          </cell>
          <cell r="FM6">
            <v>9289575.5048828125</v>
          </cell>
          <cell r="FN6">
            <v>9289575.5048828125</v>
          </cell>
          <cell r="FO6">
            <v>9289575.5048828125</v>
          </cell>
          <cell r="FP6">
            <v>16961827.72265625</v>
          </cell>
          <cell r="FQ6">
            <v>16805920.90234375</v>
          </cell>
          <cell r="FR6">
            <v>16650014.44140625</v>
          </cell>
          <cell r="FS6">
            <v>16805920.90234375</v>
          </cell>
          <cell r="FT6">
            <v>16805920.90234375</v>
          </cell>
          <cell r="FU6">
            <v>15365413.60546875</v>
          </cell>
          <cell r="FV6">
            <v>14645159.73046875</v>
          </cell>
          <cell r="FW6">
            <v>16805920.90234375</v>
          </cell>
          <cell r="FX6">
            <v>16805920.90234375</v>
          </cell>
          <cell r="FY6">
            <v>16883874.01953125</v>
          </cell>
          <cell r="HO6">
            <v>108047955.02500001</v>
          </cell>
          <cell r="HZ6">
            <v>10621391.649609376</v>
          </cell>
        </row>
        <row r="7">
          <cell r="V7">
            <v>397041423.0625</v>
          </cell>
          <cell r="W7">
            <v>386503281.5</v>
          </cell>
          <cell r="X7">
            <v>390554969.953125</v>
          </cell>
          <cell r="Y7">
            <v>374120239.4375</v>
          </cell>
          <cell r="Z7">
            <v>377170843.359375</v>
          </cell>
          <cell r="AA7">
            <v>377753351.984375</v>
          </cell>
          <cell r="AB7">
            <v>329481428.6875</v>
          </cell>
          <cell r="AC7">
            <v>391672110.09375</v>
          </cell>
          <cell r="AD7">
            <v>391672110.09375</v>
          </cell>
          <cell r="AE7">
            <v>391739577.84375</v>
          </cell>
          <cell r="AZ7">
            <v>180385639.984375</v>
          </cell>
          <cell r="BA7">
            <v>162244849.5859375</v>
          </cell>
          <cell r="BB7">
            <v>162868086.796875</v>
          </cell>
          <cell r="BC7">
            <v>156366370.6640625</v>
          </cell>
          <cell r="BD7">
            <v>153616522.5703125</v>
          </cell>
          <cell r="BE7">
            <v>163398224.125</v>
          </cell>
          <cell r="BF7">
            <v>143778988.609375</v>
          </cell>
          <cell r="BG7">
            <v>164649809.7421875</v>
          </cell>
          <cell r="BH7">
            <v>164649809.7421875</v>
          </cell>
          <cell r="BI7">
            <v>164452719.0234375</v>
          </cell>
          <cell r="CD7">
            <v>59149040.412109375</v>
          </cell>
          <cell r="CE7">
            <v>56375768.1796875</v>
          </cell>
          <cell r="CF7">
            <v>57018396.875</v>
          </cell>
          <cell r="CG7">
            <v>54542380.6875</v>
          </cell>
          <cell r="CH7">
            <v>54827373.392578125</v>
          </cell>
          <cell r="CI7">
            <v>54557285.87890625</v>
          </cell>
          <cell r="CJ7">
            <v>47638979.2265625</v>
          </cell>
          <cell r="CK7">
            <v>57147055.953125</v>
          </cell>
          <cell r="CL7">
            <v>57147055.953125</v>
          </cell>
          <cell r="CM7">
            <v>57137033.369140625</v>
          </cell>
          <cell r="DH7">
            <v>21655076.52734375</v>
          </cell>
          <cell r="DI7">
            <v>19549126.19140625</v>
          </cell>
          <cell r="DJ7">
            <v>19491689.768554688</v>
          </cell>
          <cell r="DK7">
            <v>19120840.408203125</v>
          </cell>
          <cell r="DL7">
            <v>18700314.532226563</v>
          </cell>
          <cell r="DM7">
            <v>19890001.434570313</v>
          </cell>
          <cell r="DN7">
            <v>17437976.907226563</v>
          </cell>
          <cell r="DO7">
            <v>19722866.8671875</v>
          </cell>
          <cell r="DP7">
            <v>19722866.8671875</v>
          </cell>
          <cell r="DQ7">
            <v>19710697.830078125</v>
          </cell>
          <cell r="EL7">
            <v>155680594.6875</v>
          </cell>
          <cell r="EM7">
            <v>155680594.6875</v>
          </cell>
          <cell r="EN7">
            <v>139251075.9375</v>
          </cell>
          <cell r="EO7">
            <v>155680594.6875</v>
          </cell>
          <cell r="EP7">
            <v>155680594.6875</v>
          </cell>
          <cell r="EQ7">
            <v>139000531.125</v>
          </cell>
          <cell r="ER7">
            <v>130660499.90625</v>
          </cell>
          <cell r="ES7">
            <v>155680594.6875</v>
          </cell>
          <cell r="ET7">
            <v>155680594.6875</v>
          </cell>
          <cell r="EU7">
            <v>155680594.6875</v>
          </cell>
          <cell r="EV7">
            <v>351365092.6875</v>
          </cell>
          <cell r="EW7">
            <v>347210275.375</v>
          </cell>
          <cell r="EX7">
            <v>343055473.1875</v>
          </cell>
          <cell r="EY7">
            <v>347210275.375</v>
          </cell>
          <cell r="EZ7">
            <v>347210275.375</v>
          </cell>
          <cell r="FA7">
            <v>310009178.9375</v>
          </cell>
          <cell r="FB7">
            <v>291408629.875</v>
          </cell>
          <cell r="FC7">
            <v>347210275.375</v>
          </cell>
          <cell r="FD7">
            <v>347210275.375</v>
          </cell>
          <cell r="FE7">
            <v>349287688.75</v>
          </cell>
          <cell r="FF7">
            <v>9219076.306640625</v>
          </cell>
          <cell r="FG7">
            <v>9219076.306640625</v>
          </cell>
          <cell r="FH7">
            <v>8647271.341796875</v>
          </cell>
          <cell r="FI7">
            <v>9219076.306640625</v>
          </cell>
          <cell r="FJ7">
            <v>9219076.306640625</v>
          </cell>
          <cell r="FK7">
            <v>8231318.0693359375</v>
          </cell>
          <cell r="FL7">
            <v>7737439.0419921875</v>
          </cell>
          <cell r="FM7">
            <v>9219076.306640625</v>
          </cell>
          <cell r="FN7">
            <v>9219076.306640625</v>
          </cell>
          <cell r="FO7">
            <v>9219076.306640625</v>
          </cell>
          <cell r="FP7">
            <v>16853152.50390625</v>
          </cell>
          <cell r="FQ7">
            <v>16618032.515625</v>
          </cell>
          <cell r="FR7">
            <v>16382912.41015625</v>
          </cell>
          <cell r="FS7">
            <v>16618032.515625</v>
          </cell>
          <cell r="FT7">
            <v>16618032.515625</v>
          </cell>
          <cell r="FU7">
            <v>14837529.05078125</v>
          </cell>
          <cell r="FV7">
            <v>13947277.32421875</v>
          </cell>
          <cell r="FW7">
            <v>16618032.515625</v>
          </cell>
          <cell r="FX7">
            <v>16618032.515625</v>
          </cell>
          <cell r="FY7">
            <v>16735592.5078125</v>
          </cell>
          <cell r="HO7">
            <v>108031793.21875</v>
          </cell>
          <cell r="HZ7">
            <v>10687634.512109375</v>
          </cell>
        </row>
        <row r="8">
          <cell r="V8">
            <v>400205536.265625</v>
          </cell>
          <cell r="W8">
            <v>385079546.21875</v>
          </cell>
          <cell r="X8">
            <v>391257535.15625</v>
          </cell>
          <cell r="Y8">
            <v>367242449.984375</v>
          </cell>
          <cell r="Z8">
            <v>372165951.671875</v>
          </cell>
          <cell r="AA8">
            <v>371181772.625</v>
          </cell>
          <cell r="AB8">
            <v>315079837.0390625</v>
          </cell>
          <cell r="AC8">
            <v>391521380</v>
          </cell>
          <cell r="AD8">
            <v>391521380</v>
          </cell>
          <cell r="AE8">
            <v>392084675.421875</v>
          </cell>
          <cell r="AZ8">
            <v>184400006.96875</v>
          </cell>
          <cell r="BA8">
            <v>161959733.2734375</v>
          </cell>
          <cell r="BB8">
            <v>163273676.9921875</v>
          </cell>
          <cell r="BC8">
            <v>153443282.1328125</v>
          </cell>
          <cell r="BD8">
            <v>150060370.5859375</v>
          </cell>
          <cell r="BE8">
            <v>160651534.296875</v>
          </cell>
          <cell r="BF8">
            <v>137740139.0546875</v>
          </cell>
          <cell r="BG8">
            <v>164933410.5703125</v>
          </cell>
          <cell r="BH8">
            <v>164933410.5703125</v>
          </cell>
          <cell r="BI8">
            <v>164790172.5390625</v>
          </cell>
          <cell r="CD8">
            <v>60102350.46875</v>
          </cell>
          <cell r="CE8">
            <v>56401066.4609375</v>
          </cell>
          <cell r="CF8">
            <v>57364917.22265625</v>
          </cell>
          <cell r="CG8">
            <v>53769200.255859375</v>
          </cell>
          <cell r="CH8">
            <v>54243151.181640625</v>
          </cell>
          <cell r="CI8">
            <v>53633897.423828125</v>
          </cell>
          <cell r="CJ8">
            <v>45614397.28125</v>
          </cell>
          <cell r="CK8">
            <v>57356002.1875</v>
          </cell>
          <cell r="CL8">
            <v>57356002.1875</v>
          </cell>
          <cell r="CM8">
            <v>57414777.7890625</v>
          </cell>
          <cell r="DH8">
            <v>22019279.267578125</v>
          </cell>
          <cell r="DI8">
            <v>19454733.323242188</v>
          </cell>
          <cell r="DJ8">
            <v>19425759.315429688</v>
          </cell>
          <cell r="DK8">
            <v>18847465.985351563</v>
          </cell>
          <cell r="DL8">
            <v>18280400.451171875</v>
          </cell>
          <cell r="DM8">
            <v>19552381.078125</v>
          </cell>
          <cell r="DN8">
            <v>16696606.568359375</v>
          </cell>
          <cell r="DO8">
            <v>19666548.903320313</v>
          </cell>
          <cell r="DP8">
            <v>19666548.903320313</v>
          </cell>
          <cell r="DQ8">
            <v>19660844.655273438</v>
          </cell>
          <cell r="EL8">
            <v>156007445.3125</v>
          </cell>
          <cell r="EM8">
            <v>156007445.3125</v>
          </cell>
          <cell r="EN8">
            <v>136413477.6875</v>
          </cell>
          <cell r="EO8">
            <v>156007445.3125</v>
          </cell>
          <cell r="EP8">
            <v>156007445.3125</v>
          </cell>
          <cell r="EQ8">
            <v>135949343.21875</v>
          </cell>
          <cell r="ER8">
            <v>125920293.125</v>
          </cell>
          <cell r="ES8">
            <v>156007445.3125</v>
          </cell>
          <cell r="ET8">
            <v>156007445.3125</v>
          </cell>
          <cell r="EU8">
            <v>156007445.3125</v>
          </cell>
          <cell r="EV8">
            <v>351525788.75</v>
          </cell>
          <cell r="EW8">
            <v>346086161.25</v>
          </cell>
          <cell r="EX8">
            <v>340646528.3125</v>
          </cell>
          <cell r="EY8">
            <v>346086161.25</v>
          </cell>
          <cell r="EZ8">
            <v>346086161.25</v>
          </cell>
          <cell r="FA8">
            <v>301589369.1875</v>
          </cell>
          <cell r="FB8">
            <v>279340971.1875</v>
          </cell>
          <cell r="FC8">
            <v>346086161.25</v>
          </cell>
          <cell r="FD8">
            <v>346086161.25</v>
          </cell>
          <cell r="FE8">
            <v>348805971.125</v>
          </cell>
          <cell r="FF8">
            <v>9225867.3681640625</v>
          </cell>
          <cell r="FG8">
            <v>9225867.3681640625</v>
          </cell>
          <cell r="FH8">
            <v>8539680.49609375</v>
          </cell>
          <cell r="FI8">
            <v>9225867.3681640625</v>
          </cell>
          <cell r="FJ8">
            <v>9225867.3681640625</v>
          </cell>
          <cell r="FK8">
            <v>8039684.1982421875</v>
          </cell>
          <cell r="FL8">
            <v>7446592.7783203125</v>
          </cell>
          <cell r="FM8">
            <v>9225867.3681640625</v>
          </cell>
          <cell r="FN8">
            <v>9225867.3681640625</v>
          </cell>
          <cell r="FO8">
            <v>9225867.3681640625</v>
          </cell>
          <cell r="FP8">
            <v>16843347.91015625</v>
          </cell>
          <cell r="FQ8">
            <v>16526297.546875</v>
          </cell>
          <cell r="FR8">
            <v>16209247.06640625</v>
          </cell>
          <cell r="FS8">
            <v>16526297.546875</v>
          </cell>
          <cell r="FT8">
            <v>16526297.546875</v>
          </cell>
          <cell r="FU8">
            <v>14401487.78515625</v>
          </cell>
          <cell r="FV8">
            <v>13339083.015625</v>
          </cell>
          <cell r="FW8">
            <v>16526297.546875</v>
          </cell>
          <cell r="FX8">
            <v>16526297.546875</v>
          </cell>
          <cell r="FY8">
            <v>16684822.7890625</v>
          </cell>
          <cell r="HO8">
            <v>108669914.53125</v>
          </cell>
          <cell r="HZ8">
            <v>10819084.438671876</v>
          </cell>
        </row>
        <row r="9">
          <cell r="V9">
            <v>398400561.65625</v>
          </cell>
          <cell r="W9">
            <v>378510093.140625</v>
          </cell>
          <cell r="X9">
            <v>386763264.609375</v>
          </cell>
          <cell r="Y9">
            <v>355149350.171875</v>
          </cell>
          <cell r="Z9">
            <v>362367916.265625</v>
          </cell>
          <cell r="AA9">
            <v>360136563.15625</v>
          </cell>
          <cell r="AB9">
            <v>296916981.71875</v>
          </cell>
          <cell r="AC9">
            <v>385637458.859375</v>
          </cell>
          <cell r="AD9">
            <v>385637458.859375</v>
          </cell>
          <cell r="AE9">
            <v>386950481.984375</v>
          </cell>
          <cell r="AZ9">
            <v>186104960.9375</v>
          </cell>
          <cell r="BA9">
            <v>159708786.7109375</v>
          </cell>
          <cell r="BB9">
            <v>161682406.75</v>
          </cell>
          <cell r="BC9">
            <v>148562631.9140625</v>
          </cell>
          <cell r="BD9">
            <v>144901893.1484375</v>
          </cell>
          <cell r="BE9">
            <v>156085930.7421875</v>
          </cell>
          <cell r="BF9">
            <v>130157969.984375</v>
          </cell>
          <cell r="BG9">
            <v>162974163.4921875</v>
          </cell>
          <cell r="BH9">
            <v>162974163.4921875</v>
          </cell>
          <cell r="BI9">
            <v>162953271.9296875</v>
          </cell>
          <cell r="CD9">
            <v>60315620.5078125</v>
          </cell>
          <cell r="CE9">
            <v>55650866.140625</v>
          </cell>
          <cell r="CF9">
            <v>56950989.078125</v>
          </cell>
          <cell r="CG9">
            <v>52144454.330078125</v>
          </cell>
          <cell r="CH9">
            <v>52941814.09375</v>
          </cell>
          <cell r="CI9">
            <v>52060318.130859375</v>
          </cell>
          <cell r="CJ9">
            <v>43041323.462890625</v>
          </cell>
          <cell r="CK9">
            <v>56719930.171875</v>
          </cell>
          <cell r="CL9">
            <v>56719930.171875</v>
          </cell>
          <cell r="CM9">
            <v>56880565.4296875</v>
          </cell>
          <cell r="DH9">
            <v>22138717.041015625</v>
          </cell>
          <cell r="DI9">
            <v>19146139.26171875</v>
          </cell>
          <cell r="DJ9">
            <v>19151251.112304688</v>
          </cell>
          <cell r="DK9">
            <v>18344599.7734375</v>
          </cell>
          <cell r="DL9">
            <v>17657338.577148438</v>
          </cell>
          <cell r="DM9">
            <v>18995375.465820313</v>
          </cell>
          <cell r="DN9">
            <v>15770368.940429688</v>
          </cell>
          <cell r="DO9">
            <v>19380283.673828125</v>
          </cell>
          <cell r="DP9">
            <v>19380283.673828125</v>
          </cell>
          <cell r="DQ9">
            <v>19385628.64453125</v>
          </cell>
          <cell r="EL9">
            <v>154233243.1875</v>
          </cell>
          <cell r="EM9">
            <v>154233243.1875</v>
          </cell>
          <cell r="EN9">
            <v>132150099.609375</v>
          </cell>
          <cell r="EO9">
            <v>154233243.1875</v>
          </cell>
          <cell r="EP9">
            <v>154233243.1875</v>
          </cell>
          <cell r="EQ9">
            <v>131098256.53125</v>
          </cell>
          <cell r="ER9">
            <v>119530764.09375</v>
          </cell>
          <cell r="ES9">
            <v>154233243.1875</v>
          </cell>
          <cell r="ET9">
            <v>154233243.1875</v>
          </cell>
          <cell r="EU9">
            <v>154233243.1875</v>
          </cell>
          <cell r="EV9">
            <v>347263542.125</v>
          </cell>
          <cell r="EW9">
            <v>340542652.875</v>
          </cell>
          <cell r="EX9">
            <v>333821757.5625</v>
          </cell>
          <cell r="EY9">
            <v>340542652.875</v>
          </cell>
          <cell r="EZ9">
            <v>340542652.875</v>
          </cell>
          <cell r="FA9">
            <v>289461249.9375</v>
          </cell>
          <cell r="FB9">
            <v>263920554.1875</v>
          </cell>
          <cell r="FC9">
            <v>340542652.875</v>
          </cell>
          <cell r="FD9">
            <v>340542652.875</v>
          </cell>
          <cell r="FE9">
            <v>343903101.1875</v>
          </cell>
          <cell r="FF9">
            <v>9082332.916015625</v>
          </cell>
          <cell r="FG9">
            <v>9082332.916015625</v>
          </cell>
          <cell r="FH9">
            <v>8295125.6552734375</v>
          </cell>
          <cell r="FI9">
            <v>9082332.916015625</v>
          </cell>
          <cell r="FJ9">
            <v>9082332.916015625</v>
          </cell>
          <cell r="FK9">
            <v>7719983.107421875</v>
          </cell>
          <cell r="FL9">
            <v>7038808.0947265625</v>
          </cell>
          <cell r="FM9">
            <v>9082332.916015625</v>
          </cell>
          <cell r="FN9">
            <v>9082332.916015625</v>
          </cell>
          <cell r="FO9">
            <v>9082332.916015625</v>
          </cell>
          <cell r="FP9">
            <v>16630746.390625</v>
          </cell>
          <cell r="FQ9">
            <v>16233560.48046875</v>
          </cell>
          <cell r="FR9">
            <v>15836374.4375</v>
          </cell>
          <cell r="FS9">
            <v>16233560.48046875</v>
          </cell>
          <cell r="FT9">
            <v>16233560.48046875</v>
          </cell>
          <cell r="FU9">
            <v>13798526.37109375</v>
          </cell>
          <cell r="FV9">
            <v>12581009.27734375</v>
          </cell>
          <cell r="FW9">
            <v>16233560.48046875</v>
          </cell>
          <cell r="FX9">
            <v>16233560.48046875</v>
          </cell>
          <cell r="FY9">
            <v>16432153.4296875</v>
          </cell>
          <cell r="HO9">
            <v>107928142.05625001</v>
          </cell>
          <cell r="HZ9">
            <v>10816741.703906249</v>
          </cell>
        </row>
        <row r="10">
          <cell r="V10">
            <v>398969286.484375</v>
          </cell>
          <cell r="W10">
            <v>373939426.703125</v>
          </cell>
          <cell r="X10">
            <v>384199846.640625</v>
          </cell>
          <cell r="Y10">
            <v>345525325.609375</v>
          </cell>
          <cell r="Z10">
            <v>354829191.984375</v>
          </cell>
          <cell r="AA10">
            <v>351425352.375</v>
          </cell>
          <cell r="AB10">
            <v>280802126.546875</v>
          </cell>
          <cell r="AC10">
            <v>381233024.921875</v>
          </cell>
          <cell r="AD10">
            <v>381233024.921875</v>
          </cell>
          <cell r="AE10">
            <v>383755010.734375</v>
          </cell>
          <cell r="AZ10">
            <v>188747447.515625</v>
          </cell>
          <cell r="BA10">
            <v>158389055.140625</v>
          </cell>
          <cell r="BB10">
            <v>160982320.6484375</v>
          </cell>
          <cell r="BC10">
            <v>144821466.453125</v>
          </cell>
          <cell r="BD10">
            <v>140778671.34375</v>
          </cell>
          <cell r="BE10">
            <v>152468596.6015625</v>
          </cell>
          <cell r="BF10">
            <v>123413981</v>
          </cell>
          <cell r="BG10">
            <v>161715501.609375</v>
          </cell>
          <cell r="BH10">
            <v>161715501.609375</v>
          </cell>
          <cell r="BI10">
            <v>161971600.859375</v>
          </cell>
          <cell r="CD10">
            <v>60887133.330078125</v>
          </cell>
          <cell r="CE10">
            <v>55225722.310546875</v>
          </cell>
          <cell r="CF10">
            <v>56846514.578125</v>
          </cell>
          <cell r="CG10">
            <v>50939971.244140625</v>
          </cell>
          <cell r="CH10">
            <v>51978535.181640625</v>
          </cell>
          <cell r="CI10">
            <v>50820134.865234375</v>
          </cell>
          <cell r="CJ10">
            <v>40761698.38671875</v>
          </cell>
          <cell r="CK10">
            <v>56321889.017578125</v>
          </cell>
          <cell r="CL10">
            <v>56321889.017578125</v>
          </cell>
          <cell r="CM10">
            <v>56657030.966796875</v>
          </cell>
          <cell r="DH10">
            <v>22379437.083984375</v>
          </cell>
          <cell r="DI10">
            <v>18961893.064453125</v>
          </cell>
          <cell r="DJ10">
            <v>18996238.532226563</v>
          </cell>
          <cell r="DK10">
            <v>17988907.685546875</v>
          </cell>
          <cell r="DL10">
            <v>17159168.9453125</v>
          </cell>
          <cell r="DM10">
            <v>18550808.040039063</v>
          </cell>
          <cell r="DN10">
            <v>14943070.46875</v>
          </cell>
          <cell r="DO10">
            <v>19199147.904296875</v>
          </cell>
          <cell r="DP10">
            <v>19199147.904296875</v>
          </cell>
          <cell r="DQ10">
            <v>19228371.306640625</v>
          </cell>
          <cell r="EL10">
            <v>153976532.40625</v>
          </cell>
          <cell r="EM10">
            <v>153976532.40625</v>
          </cell>
          <cell r="EN10">
            <v>129444384.578125</v>
          </cell>
          <cell r="EO10">
            <v>153976532.40625</v>
          </cell>
          <cell r="EP10">
            <v>153976532.40625</v>
          </cell>
          <cell r="EQ10">
            <v>127580555.703125</v>
          </cell>
          <cell r="ER10">
            <v>114382567.34375</v>
          </cell>
          <cell r="ES10">
            <v>153976532.40625</v>
          </cell>
          <cell r="ET10">
            <v>153976532.40625</v>
          </cell>
          <cell r="EU10">
            <v>153976532.40625</v>
          </cell>
          <cell r="EV10">
            <v>345400288.5</v>
          </cell>
          <cell r="EW10">
            <v>337300226.6875</v>
          </cell>
          <cell r="EX10">
            <v>329200159.1875</v>
          </cell>
          <cell r="EY10">
            <v>337300226.6875</v>
          </cell>
          <cell r="EZ10">
            <v>337300226.6875</v>
          </cell>
          <cell r="FA10">
            <v>279477331.1875</v>
          </cell>
          <cell r="FB10">
            <v>250565879.5625</v>
          </cell>
          <cell r="FC10">
            <v>337300226.6875</v>
          </cell>
          <cell r="FD10">
            <v>337300226.6875</v>
          </cell>
          <cell r="FE10">
            <v>341350255.625</v>
          </cell>
          <cell r="FF10">
            <v>9019642.2734375</v>
          </cell>
          <cell r="FG10">
            <v>9019642.2734375</v>
          </cell>
          <cell r="FH10">
            <v>8127472.56640625</v>
          </cell>
          <cell r="FI10">
            <v>9019642.2734375</v>
          </cell>
          <cell r="FJ10">
            <v>9019642.2734375</v>
          </cell>
          <cell r="FK10">
            <v>7473418.1181640625</v>
          </cell>
          <cell r="FL10">
            <v>6700305.822265625</v>
          </cell>
          <cell r="FM10">
            <v>9019642.2734375</v>
          </cell>
          <cell r="FN10">
            <v>9019642.2734375</v>
          </cell>
          <cell r="FO10">
            <v>9019642.2734375</v>
          </cell>
          <cell r="FP10">
            <v>16529781.66796875</v>
          </cell>
          <cell r="FQ10">
            <v>16049655.0625</v>
          </cell>
          <cell r="FR10">
            <v>15569528.34765625</v>
          </cell>
          <cell r="FS10">
            <v>16049655.0625</v>
          </cell>
          <cell r="FT10">
            <v>16049655.0625</v>
          </cell>
          <cell r="FU10">
            <v>13298285.68359375</v>
          </cell>
          <cell r="FV10">
            <v>11922600.873046875</v>
          </cell>
          <cell r="FW10">
            <v>16049655.0625</v>
          </cell>
          <cell r="FX10">
            <v>16049655.0625</v>
          </cell>
          <cell r="FY10">
            <v>16289718.4296875</v>
          </cell>
          <cell r="HO10">
            <v>107899349.375</v>
          </cell>
          <cell r="HZ10">
            <v>10881599.446484376</v>
          </cell>
        </row>
        <row r="11">
          <cell r="V11">
            <v>399432121.25</v>
          </cell>
          <cell r="W11">
            <v>369056120.484375</v>
          </cell>
          <cell r="X11">
            <v>381101789.125</v>
          </cell>
          <cell r="Y11">
            <v>335928019.5</v>
          </cell>
          <cell r="Z11">
            <v>347335517.828125</v>
          </cell>
          <cell r="AA11">
            <v>342728068.390625</v>
          </cell>
          <cell r="AB11">
            <v>264758329.3125</v>
          </cell>
          <cell r="AC11">
            <v>376215553.671875</v>
          </cell>
          <cell r="AD11">
            <v>376215553.671875</v>
          </cell>
          <cell r="AE11">
            <v>380337454.59375</v>
          </cell>
          <cell r="AZ11">
            <v>191349294.5625</v>
          </cell>
          <cell r="BA11">
            <v>157133558.078125</v>
          </cell>
          <cell r="BB11">
            <v>160285436.65625</v>
          </cell>
          <cell r="BC11">
            <v>141283314.734375</v>
          </cell>
          <cell r="BD11">
            <v>136855206.609375</v>
          </cell>
          <cell r="BE11">
            <v>148855095.8828125</v>
          </cell>
          <cell r="BF11">
            <v>116696731.78125</v>
          </cell>
          <cell r="BG11">
            <v>160390519.53125</v>
          </cell>
          <cell r="BH11">
            <v>160390519.53125</v>
          </cell>
          <cell r="BI11">
            <v>161072779.421875</v>
          </cell>
          <cell r="CD11">
            <v>61451767.140625</v>
          </cell>
          <cell r="CE11">
            <v>54780617.01953125</v>
          </cell>
          <cell r="CF11">
            <v>56695222.166015625</v>
          </cell>
          <cell r="CG11">
            <v>49756035.650390625</v>
          </cell>
          <cell r="CH11">
            <v>51026650.26171875</v>
          </cell>
          <cell r="CI11">
            <v>49586427.775390625</v>
          </cell>
          <cell r="CJ11">
            <v>38495789.923828125</v>
          </cell>
          <cell r="CK11">
            <v>55859546.421875</v>
          </cell>
          <cell r="CL11">
            <v>55859546.421875</v>
          </cell>
          <cell r="CM11">
            <v>56429246.39453125</v>
          </cell>
          <cell r="DH11">
            <v>22618434.890625</v>
          </cell>
          <cell r="DI11">
            <v>18791697.05078125</v>
          </cell>
          <cell r="DJ11">
            <v>18851416.900390625</v>
          </cell>
          <cell r="DK11">
            <v>17658568.533203125</v>
          </cell>
          <cell r="DL11">
            <v>16688423.104492188</v>
          </cell>
          <cell r="DM11">
            <v>18108821.482421875</v>
          </cell>
          <cell r="DN11">
            <v>14120750.268554688</v>
          </cell>
          <cell r="DO11">
            <v>19022619.33984375</v>
          </cell>
          <cell r="DP11">
            <v>19022619.33984375</v>
          </cell>
          <cell r="DQ11">
            <v>19087049.01171875</v>
          </cell>
          <cell r="EL11">
            <v>153916285</v>
          </cell>
          <cell r="EM11">
            <v>153916285</v>
          </cell>
          <cell r="EN11">
            <v>127170589</v>
          </cell>
          <cell r="EO11">
            <v>153916285</v>
          </cell>
          <cell r="EP11">
            <v>153916285</v>
          </cell>
          <cell r="EQ11">
            <v>124232428.4375</v>
          </cell>
          <cell r="ER11">
            <v>109390501.625</v>
          </cell>
          <cell r="ES11">
            <v>153916285</v>
          </cell>
          <cell r="ET11">
            <v>153916285</v>
          </cell>
          <cell r="EU11">
            <v>153916285</v>
          </cell>
          <cell r="EV11">
            <v>343400110.6875</v>
          </cell>
          <cell r="EW11">
            <v>333861518.75</v>
          </cell>
          <cell r="EX11">
            <v>324322938.375</v>
          </cell>
          <cell r="EY11">
            <v>333861518.75</v>
          </cell>
          <cell r="EZ11">
            <v>333861518.75</v>
          </cell>
          <cell r="FA11">
            <v>269473942.8125</v>
          </cell>
          <cell r="FB11">
            <v>237280152</v>
          </cell>
          <cell r="FC11">
            <v>333861518.75</v>
          </cell>
          <cell r="FD11">
            <v>333861518.75</v>
          </cell>
          <cell r="FE11">
            <v>338630813.6875</v>
          </cell>
          <cell r="FF11">
            <v>8954379.962890625</v>
          </cell>
          <cell r="FG11">
            <v>8954379.962890625</v>
          </cell>
          <cell r="FH11">
            <v>7959727.6923828125</v>
          </cell>
          <cell r="FI11">
            <v>8954379.962890625</v>
          </cell>
          <cell r="FJ11">
            <v>8954379.962890625</v>
          </cell>
          <cell r="FK11">
            <v>7227463.8662109375</v>
          </cell>
          <cell r="FL11">
            <v>6364005.875</v>
          </cell>
          <cell r="FM11">
            <v>8954379.962890625</v>
          </cell>
          <cell r="FN11">
            <v>8954379.962890625</v>
          </cell>
          <cell r="FO11">
            <v>8954379.962890625</v>
          </cell>
          <cell r="FP11">
            <v>16420680.36328125</v>
          </cell>
          <cell r="FQ11">
            <v>15859244.78515625</v>
          </cell>
          <cell r="FR11">
            <v>15297809.55859375</v>
          </cell>
          <cell r="FS11">
            <v>15859244.78515625</v>
          </cell>
          <cell r="FT11">
            <v>15859244.78515625</v>
          </cell>
          <cell r="FU11">
            <v>12800676.25390625</v>
          </cell>
          <cell r="FV11">
            <v>11271391.75</v>
          </cell>
          <cell r="FW11">
            <v>15859244.78515625</v>
          </cell>
          <cell r="FX11">
            <v>15859244.78515625</v>
          </cell>
          <cell r="FY11">
            <v>16139962.63671875</v>
          </cell>
          <cell r="HO11">
            <v>107855921.5</v>
          </cell>
          <cell r="HZ11">
            <v>10944526.273046875</v>
          </cell>
        </row>
        <row r="12">
          <cell r="V12">
            <v>402381933.515625</v>
          </cell>
          <cell r="W12">
            <v>366314207.4609375</v>
          </cell>
          <cell r="X12">
            <v>379721139.3671875</v>
          </cell>
          <cell r="Y12">
            <v>328745500.71875</v>
          </cell>
          <cell r="Z12">
            <v>342201692.6328125</v>
          </cell>
          <cell r="AA12">
            <v>336233775.703125</v>
          </cell>
          <cell r="AB12">
            <v>250430163.1796875</v>
          </cell>
          <cell r="AC12">
            <v>373336124.8671875</v>
          </cell>
          <cell r="AD12">
            <v>373336124.8671875</v>
          </cell>
          <cell r="AE12">
            <v>379045084.65625</v>
          </cell>
          <cell r="AZ12">
            <v>195019913.59375</v>
          </cell>
          <cell r="BA12">
            <v>156967965.265625</v>
          </cell>
          <cell r="BB12">
            <v>160564616.046875</v>
          </cell>
          <cell r="BC12">
            <v>138954158.671875</v>
          </cell>
          <cell r="BD12">
            <v>134024102.0546875</v>
          </cell>
          <cell r="BE12">
            <v>146142322.265625</v>
          </cell>
          <cell r="BF12">
            <v>110688910</v>
          </cell>
          <cell r="BG12">
            <v>160157759.015625</v>
          </cell>
          <cell r="BH12">
            <v>160157759.015625</v>
          </cell>
          <cell r="BI12">
            <v>161259481.171875</v>
          </cell>
          <cell r="CD12">
            <v>62383140.2265625</v>
          </cell>
          <cell r="CE12">
            <v>54679596.466796875</v>
          </cell>
          <cell r="CF12">
            <v>56834523.619140625</v>
          </cell>
          <cell r="CG12">
            <v>48946158.01953125</v>
          </cell>
          <cell r="CH12">
            <v>50401777.802734375</v>
          </cell>
          <cell r="CI12">
            <v>48650783.560546875</v>
          </cell>
          <cell r="CJ12">
            <v>36464255.05859375</v>
          </cell>
          <cell r="CK12">
            <v>55740971.208984375</v>
          </cell>
          <cell r="CL12">
            <v>55740971.208984375</v>
          </cell>
          <cell r="CM12">
            <v>56545775.361328125</v>
          </cell>
          <cell r="DH12">
            <v>22976080.7109375</v>
          </cell>
          <cell r="DI12">
            <v>18744997.76171875</v>
          </cell>
          <cell r="DJ12">
            <v>18821537.14453125</v>
          </cell>
          <cell r="DK12">
            <v>17460591.9921875</v>
          </cell>
          <cell r="DL12">
            <v>16343295.29296875</v>
          </cell>
          <cell r="DM12">
            <v>17767512.290039063</v>
          </cell>
          <cell r="DN12">
            <v>13377208.19140625</v>
          </cell>
          <cell r="DO12">
            <v>18969875.267578125</v>
          </cell>
          <cell r="DP12">
            <v>18969875.267578125</v>
          </cell>
          <cell r="DQ12">
            <v>19069092.306640625</v>
          </cell>
          <cell r="EL12">
            <v>155243699.0625</v>
          </cell>
          <cell r="EM12">
            <v>155243699.0625</v>
          </cell>
          <cell r="EN12">
            <v>126179938.328125</v>
          </cell>
          <cell r="EO12">
            <v>155243699.0625</v>
          </cell>
          <cell r="EP12">
            <v>155243699.0625</v>
          </cell>
          <cell r="EQ12">
            <v>121977191.625</v>
          </cell>
          <cell r="ER12">
            <v>105343937.5</v>
          </cell>
          <cell r="ES12">
            <v>155243699.0625</v>
          </cell>
          <cell r="ET12">
            <v>155243699.0625</v>
          </cell>
          <cell r="EU12">
            <v>155243699.0625</v>
          </cell>
          <cell r="EV12">
            <v>343606508.6875</v>
          </cell>
          <cell r="EW12">
            <v>332635199.1875</v>
          </cell>
          <cell r="EX12">
            <v>321663887.625</v>
          </cell>
          <cell r="EY12">
            <v>332635199.1875</v>
          </cell>
          <cell r="EZ12">
            <v>332635199.1875</v>
          </cell>
          <cell r="FA12">
            <v>261356230.4375</v>
          </cell>
          <cell r="FB12">
            <v>225716743.3125</v>
          </cell>
          <cell r="FC12">
            <v>332635199.1875</v>
          </cell>
          <cell r="FD12">
            <v>332635199.1875</v>
          </cell>
          <cell r="FE12">
            <v>338120854.8125</v>
          </cell>
          <cell r="FF12">
            <v>8964522.2841796875</v>
          </cell>
          <cell r="FG12">
            <v>8964522.2841796875</v>
          </cell>
          <cell r="FH12">
            <v>7860685.708984375</v>
          </cell>
          <cell r="FI12">
            <v>8964522.2841796875</v>
          </cell>
          <cell r="FJ12">
            <v>8964522.2841796875</v>
          </cell>
          <cell r="FK12">
            <v>7043553.306640625</v>
          </cell>
          <cell r="FL12">
            <v>6083068.787109375</v>
          </cell>
          <cell r="FM12">
            <v>8964522.2841796875</v>
          </cell>
          <cell r="FN12">
            <v>8964522.2841796875</v>
          </cell>
          <cell r="FO12">
            <v>8964522.2841796875</v>
          </cell>
          <cell r="FP12">
            <v>16413001.87109375</v>
          </cell>
          <cell r="FQ12">
            <v>15767715.8984375</v>
          </cell>
          <cell r="FR12">
            <v>15122430.63671875</v>
          </cell>
          <cell r="FS12">
            <v>15767715.8984375</v>
          </cell>
          <cell r="FT12">
            <v>15767715.8984375</v>
          </cell>
          <cell r="FU12">
            <v>12388919.70703125</v>
          </cell>
          <cell r="FV12">
            <v>10699521.55859375</v>
          </cell>
          <cell r="FW12">
            <v>15767715.8984375</v>
          </cell>
          <cell r="FX12">
            <v>15767715.8984375</v>
          </cell>
          <cell r="FY12">
            <v>16090358.7109375</v>
          </cell>
          <cell r="HO12">
            <v>108528074.65625</v>
          </cell>
          <cell r="HZ12">
            <v>11073674.473828126</v>
          </cell>
        </row>
        <row r="13">
          <cell r="V13">
            <v>400136800.0625</v>
          </cell>
          <cell r="W13">
            <v>358214362.96875</v>
          </cell>
          <cell r="X13">
            <v>372499202.3515625</v>
          </cell>
          <cell r="Y13">
            <v>316453539.609375</v>
          </cell>
          <cell r="Z13">
            <v>332678059.671875</v>
          </cell>
          <cell r="AA13">
            <v>325613997.78125</v>
          </cell>
          <cell r="AB13">
            <v>233067253.703125</v>
          </cell>
          <cell r="AC13">
            <v>365086415.625</v>
          </cell>
          <cell r="AD13">
            <v>365086415.625</v>
          </cell>
          <cell r="AE13">
            <v>372215615.015625</v>
          </cell>
          <cell r="AZ13">
            <v>196324438.703125</v>
          </cell>
          <cell r="BA13">
            <v>155024349.9296875</v>
          </cell>
          <cell r="BB13">
            <v>158994365.796875</v>
          </cell>
          <cell r="BC13">
            <v>134930200.3359375</v>
          </cell>
          <cell r="BD13">
            <v>129859404.5625</v>
          </cell>
          <cell r="BE13">
            <v>141739449.3125</v>
          </cell>
          <cell r="BF13">
            <v>103419644.4609375</v>
          </cell>
          <cell r="BG13">
            <v>158151446.9453125</v>
          </cell>
          <cell r="BH13">
            <v>158151446.9453125</v>
          </cell>
          <cell r="BI13">
            <v>159616210.8828125</v>
          </cell>
          <cell r="CD13">
            <v>62554741.6484375</v>
          </cell>
          <cell r="CE13">
            <v>53832419.7421875</v>
          </cell>
          <cell r="CF13">
            <v>56191152.109375</v>
          </cell>
          <cell r="CG13">
            <v>47325573.5078125</v>
          </cell>
          <cell r="CH13">
            <v>49132072.005859375</v>
          </cell>
          <cell r="CI13">
            <v>47134630.451171875</v>
          </cell>
          <cell r="CJ13">
            <v>34002460.7265625</v>
          </cell>
          <cell r="CK13">
            <v>54886284.92578125</v>
          </cell>
          <cell r="CL13">
            <v>54886284.92578125</v>
          </cell>
          <cell r="CM13">
            <v>55902069.1953125</v>
          </cell>
          <cell r="DH13">
            <v>23084601.109375</v>
          </cell>
          <cell r="DI13">
            <v>18509222.08984375</v>
          </cell>
          <cell r="DJ13">
            <v>18605696.177734375</v>
          </cell>
          <cell r="DK13">
            <v>17059898.4375</v>
          </cell>
          <cell r="DL13">
            <v>15837090.348632813</v>
          </cell>
          <cell r="DM13">
            <v>17230231.18359375</v>
          </cell>
          <cell r="DN13">
            <v>12489311.174804688</v>
          </cell>
          <cell r="DO13">
            <v>18730874.146484375</v>
          </cell>
          <cell r="DP13">
            <v>18730874.146484375</v>
          </cell>
          <cell r="DQ13">
            <v>18859873.654296875</v>
          </cell>
          <cell r="EL13">
            <v>154360013.46875</v>
          </cell>
          <cell r="EM13">
            <v>154360013.46875</v>
          </cell>
          <cell r="EN13">
            <v>123673665.703125</v>
          </cell>
          <cell r="EO13">
            <v>154360013.46875</v>
          </cell>
          <cell r="EP13">
            <v>154360013.46875</v>
          </cell>
          <cell r="EQ13">
            <v>117975153.703125</v>
          </cell>
          <cell r="ER13">
            <v>99782722.53125</v>
          </cell>
          <cell r="ES13">
            <v>154360013.46875</v>
          </cell>
          <cell r="ET13">
            <v>154360013.46875</v>
          </cell>
          <cell r="EU13">
            <v>154360013.46875</v>
          </cell>
          <cell r="EV13">
            <v>339434785.25</v>
          </cell>
          <cell r="EW13">
            <v>327207065.5625</v>
          </cell>
          <cell r="EX13">
            <v>314979346.25</v>
          </cell>
          <cell r="EY13">
            <v>327207065.5625</v>
          </cell>
          <cell r="EZ13">
            <v>327207065.5625</v>
          </cell>
          <cell r="FA13">
            <v>250079685.875</v>
          </cell>
          <cell r="FB13">
            <v>211515993.25</v>
          </cell>
          <cell r="FC13">
            <v>327207065.5625</v>
          </cell>
          <cell r="FD13">
            <v>327207065.5625</v>
          </cell>
          <cell r="FE13">
            <v>333320926.375</v>
          </cell>
          <cell r="FF13">
            <v>8825807.314453125</v>
          </cell>
          <cell r="FG13">
            <v>8825807.314453125</v>
          </cell>
          <cell r="FH13">
            <v>7633700.7333984375</v>
          </cell>
          <cell r="FI13">
            <v>8825807.314453125</v>
          </cell>
          <cell r="FJ13">
            <v>8825807.314453125</v>
          </cell>
          <cell r="FK13">
            <v>6745438.5771484375</v>
          </cell>
          <cell r="FL13">
            <v>5705254.1181640625</v>
          </cell>
          <cell r="FM13">
            <v>8825807.314453125</v>
          </cell>
          <cell r="FN13">
            <v>8825807.314453125</v>
          </cell>
          <cell r="FO13">
            <v>8825807.314453125</v>
          </cell>
          <cell r="FP13">
            <v>16204388.56640625</v>
          </cell>
          <cell r="FQ13">
            <v>15484079.66796875</v>
          </cell>
          <cell r="FR13">
            <v>14763771.24609375</v>
          </cell>
          <cell r="FS13">
            <v>15484079.66796875</v>
          </cell>
          <cell r="FT13">
            <v>15484079.66796875</v>
          </cell>
          <cell r="FU13">
            <v>11834261.033203125</v>
          </cell>
          <cell r="FV13">
            <v>10009351.736328125</v>
          </cell>
          <cell r="FW13">
            <v>15484079.66796875</v>
          </cell>
          <cell r="FX13">
            <v>15484079.66796875</v>
          </cell>
          <cell r="FY13">
            <v>15844234.29296875</v>
          </cell>
          <cell r="HO13">
            <v>107802832.2</v>
          </cell>
          <cell r="HZ13">
            <v>11066953.923828125</v>
          </cell>
        </row>
        <row r="14">
          <cell r="V14">
            <v>399928417.65625</v>
          </cell>
          <cell r="W14">
            <v>352302577.5</v>
          </cell>
          <cell r="X14">
            <v>367072435.390625</v>
          </cell>
          <cell r="Y14">
            <v>306663307</v>
          </cell>
          <cell r="Z14">
            <v>325483372.9140625</v>
          </cell>
          <cell r="AA14">
            <v>317019566.5</v>
          </cell>
          <cell r="AB14">
            <v>217289111.859375</v>
          </cell>
          <cell r="AC14">
            <v>359027493.96875</v>
          </cell>
          <cell r="AD14">
            <v>359027493.96875</v>
          </cell>
          <cell r="AE14">
            <v>367555688.46875</v>
          </cell>
          <cell r="AZ14">
            <v>198567936.59375</v>
          </cell>
          <cell r="BA14">
            <v>154207313.03125</v>
          </cell>
          <cell r="BB14">
            <v>158461596.9765625</v>
          </cell>
          <cell r="BC14">
            <v>132139540.46875</v>
          </cell>
          <cell r="BD14">
            <v>126773126.7421875</v>
          </cell>
          <cell r="BE14">
            <v>138170475.5625</v>
          </cell>
          <cell r="BF14">
            <v>96809835.859375</v>
          </cell>
          <cell r="BG14">
            <v>157276813.3125</v>
          </cell>
          <cell r="BH14">
            <v>157276813.3125</v>
          </cell>
          <cell r="BI14">
            <v>159099962.84375</v>
          </cell>
          <cell r="CD14">
            <v>63103225.93359375</v>
          </cell>
          <cell r="CE14">
            <v>53381199.470703125</v>
          </cell>
          <cell r="CF14">
            <v>55870128.4375</v>
          </cell>
          <cell r="CG14">
            <v>46189814.951171875</v>
          </cell>
          <cell r="CH14">
            <v>48221694.208984375</v>
          </cell>
          <cell r="CI14">
            <v>45924177.6328125</v>
          </cell>
          <cell r="CJ14">
            <v>31780635.00390625</v>
          </cell>
          <cell r="CK14">
            <v>54418050.333984375</v>
          </cell>
          <cell r="CL14">
            <v>54418050.333984375</v>
          </cell>
          <cell r="CM14">
            <v>55650356.861328125</v>
          </cell>
          <cell r="DH14">
            <v>23316298.5</v>
          </cell>
          <cell r="DI14">
            <v>18421797.056640625</v>
          </cell>
          <cell r="DJ14">
            <v>18527886.4375</v>
          </cell>
          <cell r="DK14">
            <v>16827205.39453125</v>
          </cell>
          <cell r="DL14">
            <v>15468786.470703125</v>
          </cell>
          <cell r="DM14">
            <v>16795957.765625</v>
          </cell>
          <cell r="DN14">
            <v>11681870.505859375</v>
          </cell>
          <cell r="DO14">
            <v>18638407.962890625</v>
          </cell>
          <cell r="DP14">
            <v>18638407.962890625</v>
          </cell>
          <cell r="DQ14">
            <v>18797785.095703125</v>
          </cell>
          <cell r="EL14">
            <v>154762635</v>
          </cell>
          <cell r="EM14">
            <v>154762635</v>
          </cell>
          <cell r="EN14">
            <v>122250330.359375</v>
          </cell>
          <cell r="EO14">
            <v>154762635</v>
          </cell>
          <cell r="EP14">
            <v>154762635</v>
          </cell>
          <cell r="EQ14">
            <v>114966526.21875</v>
          </cell>
          <cell r="ER14">
            <v>95068474.03125</v>
          </cell>
          <cell r="ES14">
            <v>154762635</v>
          </cell>
          <cell r="ET14">
            <v>154762635</v>
          </cell>
          <cell r="EU14">
            <v>154762635</v>
          </cell>
          <cell r="EV14">
            <v>337469493.0625</v>
          </cell>
          <cell r="EW14">
            <v>324045309.0625</v>
          </cell>
          <cell r="EX14">
            <v>310621132.5625</v>
          </cell>
          <cell r="EY14">
            <v>324045309.0625</v>
          </cell>
          <cell r="EZ14">
            <v>324045309.0625</v>
          </cell>
          <cell r="FA14">
            <v>240719372.625</v>
          </cell>
          <cell r="FB14">
            <v>199056404.53125</v>
          </cell>
          <cell r="FC14">
            <v>324045309.0625</v>
          </cell>
          <cell r="FD14">
            <v>324045309.0625</v>
          </cell>
          <cell r="FE14">
            <v>330757399.3125</v>
          </cell>
          <cell r="FF14">
            <v>8762462.984375</v>
          </cell>
          <cell r="FG14">
            <v>8762462.984375</v>
          </cell>
          <cell r="FH14">
            <v>7475326.5888671875</v>
          </cell>
          <cell r="FI14">
            <v>8762462.984375</v>
          </cell>
          <cell r="FJ14">
            <v>8762462.984375</v>
          </cell>
          <cell r="FK14">
            <v>6509258.1572265625</v>
          </cell>
          <cell r="FL14">
            <v>5382655.6669921875</v>
          </cell>
          <cell r="FM14">
            <v>8762462.984375</v>
          </cell>
          <cell r="FN14">
            <v>8762462.984375</v>
          </cell>
          <cell r="FO14">
            <v>8762462.984375</v>
          </cell>
          <cell r="FP14">
            <v>16097190.58984375</v>
          </cell>
          <cell r="FQ14">
            <v>15300345.58203125</v>
          </cell>
          <cell r="FR14">
            <v>14503500.70703125</v>
          </cell>
          <cell r="FS14">
            <v>15300345.58203125</v>
          </cell>
          <cell r="FT14">
            <v>15300345.58203125</v>
          </cell>
          <cell r="FU14">
            <v>11365970.958984375</v>
          </cell>
          <cell r="FV14">
            <v>9398783.912109375</v>
          </cell>
          <cell r="FW14">
            <v>15300345.58203125</v>
          </cell>
          <cell r="FX14">
            <v>15300345.58203125</v>
          </cell>
          <cell r="FY14">
            <v>15698768.26953125</v>
          </cell>
          <cell r="HO14">
            <v>107730430.14375</v>
          </cell>
          <cell r="HZ14">
            <v>11127917.818359375</v>
          </cell>
        </row>
        <row r="15">
          <cell r="V15">
            <v>399698647.921875</v>
          </cell>
          <cell r="W15">
            <v>346638044.484375</v>
          </cell>
          <cell r="X15">
            <v>361569025.1015625</v>
          </cell>
          <cell r="Y15">
            <v>297211256.625</v>
          </cell>
          <cell r="Z15">
            <v>318608897.078125</v>
          </cell>
          <cell r="AA15">
            <v>308580974.859375</v>
          </cell>
          <cell r="AB15">
            <v>201684209.171875</v>
          </cell>
          <cell r="AC15">
            <v>353234189.046875</v>
          </cell>
          <cell r="AD15">
            <v>353234189.046875</v>
          </cell>
          <cell r="AE15">
            <v>363111522.65625</v>
          </cell>
          <cell r="AZ15">
            <v>200804824.3125</v>
          </cell>
          <cell r="BA15">
            <v>153756603.1875</v>
          </cell>
          <cell r="BB15">
            <v>158250254.4609375</v>
          </cell>
          <cell r="BC15">
            <v>129727381.40625</v>
          </cell>
          <cell r="BD15">
            <v>124052644.578125</v>
          </cell>
          <cell r="BE15">
            <v>134660438.3359375</v>
          </cell>
          <cell r="BF15">
            <v>90266900.6796875</v>
          </cell>
          <cell r="BG15">
            <v>156779283.390625</v>
          </cell>
          <cell r="BH15">
            <v>156779283.390625</v>
          </cell>
          <cell r="BI15">
            <v>158946040.6875</v>
          </cell>
          <cell r="CD15">
            <v>63645056.13671875</v>
          </cell>
          <cell r="CE15">
            <v>52947009.724609375</v>
          </cell>
          <cell r="CF15">
            <v>55511485.37890625</v>
          </cell>
          <cell r="CG15">
            <v>45085150.908203125</v>
          </cell>
          <cell r="CH15">
            <v>47330751.607421875</v>
          </cell>
          <cell r="CI15">
            <v>44720526.03515625</v>
          </cell>
          <cell r="CJ15">
            <v>29572687.275390625</v>
          </cell>
          <cell r="CK15">
            <v>53967874.958984375</v>
          </cell>
          <cell r="CL15">
            <v>53967874.958984375</v>
          </cell>
          <cell r="CM15">
            <v>55411855.3515625</v>
          </cell>
          <cell r="DH15">
            <v>23547040.470703125</v>
          </cell>
          <cell r="DI15">
            <v>18378407.005859375</v>
          </cell>
          <cell r="DJ15">
            <v>18491478.27734375</v>
          </cell>
          <cell r="DK15">
            <v>16640556.3359375</v>
          </cell>
          <cell r="DL15">
            <v>15140762.236328125</v>
          </cell>
          <cell r="DM15">
            <v>16363997.22265625</v>
          </cell>
          <cell r="DN15">
            <v>10879167.000976563</v>
          </cell>
          <cell r="DO15">
            <v>18590560.24609375</v>
          </cell>
          <cell r="DP15">
            <v>18590560.24609375</v>
          </cell>
          <cell r="DQ15">
            <v>18778979.333984375</v>
          </cell>
          <cell r="EL15">
            <v>155239812.1875</v>
          </cell>
          <cell r="EM15">
            <v>155239812.1875</v>
          </cell>
          <cell r="EN15">
            <v>120949030.4375</v>
          </cell>
          <cell r="EO15">
            <v>155239812.1875</v>
          </cell>
          <cell r="EP15">
            <v>155239812.1875</v>
          </cell>
          <cell r="EQ15">
            <v>111994435.578125</v>
          </cell>
          <cell r="ER15">
            <v>90371746.328125</v>
          </cell>
          <cell r="ES15">
            <v>155239812.1875</v>
          </cell>
          <cell r="ET15">
            <v>155239812.1875</v>
          </cell>
          <cell r="EU15">
            <v>155239812.1875</v>
          </cell>
          <cell r="EV15">
            <v>335515706.875</v>
          </cell>
          <cell r="EW15">
            <v>321013859.1875</v>
          </cell>
          <cell r="EX15">
            <v>306512013.5625</v>
          </cell>
          <cell r="EY15">
            <v>321013859.1875</v>
          </cell>
          <cell r="EZ15">
            <v>321013859.1875</v>
          </cell>
          <cell r="FA15">
            <v>231588568.8125</v>
          </cell>
          <cell r="FB15">
            <v>186875925.53125</v>
          </cell>
          <cell r="FC15">
            <v>321013859.1875</v>
          </cell>
          <cell r="FD15">
            <v>321013859.1875</v>
          </cell>
          <cell r="FE15">
            <v>328264779.4375</v>
          </cell>
          <cell r="FF15">
            <v>8700394.3662109375</v>
          </cell>
          <cell r="FG15">
            <v>8700394.3662109375</v>
          </cell>
          <cell r="FH15">
            <v>7320505.0595703125</v>
          </cell>
          <cell r="FI15">
            <v>8700394.3662109375</v>
          </cell>
          <cell r="FJ15">
            <v>8700394.3662109375</v>
          </cell>
          <cell r="FK15">
            <v>6276713.0771484375</v>
          </cell>
          <cell r="FL15">
            <v>5064872.4487304688</v>
          </cell>
          <cell r="FM15">
            <v>8700394.3662109375</v>
          </cell>
          <cell r="FN15">
            <v>8700394.3662109375</v>
          </cell>
          <cell r="FO15">
            <v>8700394.3662109375</v>
          </cell>
          <cell r="FP15">
            <v>15990619.01171875</v>
          </cell>
          <cell r="FQ15">
            <v>15121272.6875</v>
          </cell>
          <cell r="FR15">
            <v>14251926.48828125</v>
          </cell>
          <cell r="FS15">
            <v>15121272.6875</v>
          </cell>
          <cell r="FT15">
            <v>15121272.6875</v>
          </cell>
          <cell r="FU15">
            <v>10908918.173828125</v>
          </cell>
          <cell r="FV15">
            <v>8802740.791015625</v>
          </cell>
          <cell r="FW15">
            <v>15121272.6875</v>
          </cell>
          <cell r="FX15">
            <v>15121272.6875</v>
          </cell>
          <cell r="FY15">
            <v>15555945.796875</v>
          </cell>
          <cell r="HO15">
            <v>107675714.425</v>
          </cell>
          <cell r="HZ15">
            <v>11188311.013671875</v>
          </cell>
        </row>
        <row r="16">
          <cell r="V16">
            <v>401774262.484375</v>
          </cell>
          <cell r="W16">
            <v>342854701.3515625</v>
          </cell>
          <cell r="X16">
            <v>357479493.8203125</v>
          </cell>
          <cell r="Y16">
            <v>289956557.765625</v>
          </cell>
          <cell r="Z16">
            <v>313781352.2578125</v>
          </cell>
          <cell r="AA16">
            <v>301985163.1796875</v>
          </cell>
          <cell r="AB16">
            <v>187300651.1015625</v>
          </cell>
          <cell r="AC16">
            <v>349314926.9765625</v>
          </cell>
          <cell r="AD16">
            <v>349314926.9765625</v>
          </cell>
          <cell r="AE16">
            <v>360567677.203125</v>
          </cell>
          <cell r="AZ16">
            <v>204132685.34375</v>
          </cell>
          <cell r="BA16">
            <v>154310554.34375</v>
          </cell>
          <cell r="BB16">
            <v>158923737.765625</v>
          </cell>
          <cell r="BC16">
            <v>128416554.90625</v>
          </cell>
          <cell r="BD16">
            <v>122284401.15625</v>
          </cell>
          <cell r="BE16">
            <v>131906777.9140625</v>
          </cell>
          <cell r="BF16">
            <v>84235243.0546875</v>
          </cell>
          <cell r="BG16">
            <v>157285411.03125</v>
          </cell>
          <cell r="BH16">
            <v>157285411.03125</v>
          </cell>
          <cell r="BI16">
            <v>159805198.46875</v>
          </cell>
          <cell r="CD16">
            <v>64577994.5625</v>
          </cell>
          <cell r="CE16">
            <v>52856121.26953125</v>
          </cell>
          <cell r="CF16">
            <v>55432842.208984375</v>
          </cell>
          <cell r="CG16">
            <v>44359065.591796875</v>
          </cell>
          <cell r="CH16">
            <v>46753168.18359375</v>
          </cell>
          <cell r="CI16">
            <v>43792547.462890625</v>
          </cell>
          <cell r="CJ16">
            <v>27550230.53125</v>
          </cell>
          <cell r="CK16">
            <v>53860825.24609375</v>
          </cell>
          <cell r="CL16">
            <v>53860825.24609375</v>
          </cell>
          <cell r="CM16">
            <v>55523690.150390625</v>
          </cell>
          <cell r="DH16">
            <v>23903170.439453125</v>
          </cell>
          <cell r="DI16">
            <v>18451954.56640625</v>
          </cell>
          <cell r="DJ16">
            <v>18562760.017578125</v>
          </cell>
          <cell r="DK16">
            <v>16576214.0703125</v>
          </cell>
          <cell r="DL16">
            <v>14931718.177734375</v>
          </cell>
          <cell r="DM16">
            <v>16024791.137695313</v>
          </cell>
          <cell r="DN16">
            <v>10138080.365234375</v>
          </cell>
          <cell r="DO16">
            <v>18659962.201171875</v>
          </cell>
          <cell r="DP16">
            <v>18659962.201171875</v>
          </cell>
          <cell r="DQ16">
            <v>18878304.80859375</v>
          </cell>
          <cell r="EL16">
            <v>157010218.40625</v>
          </cell>
          <cell r="EM16">
            <v>157010218.40625</v>
          </cell>
          <cell r="EN16">
            <v>120668575.359375</v>
          </cell>
          <cell r="EO16">
            <v>157010218.40625</v>
          </cell>
          <cell r="EP16">
            <v>157010218.40625</v>
          </cell>
          <cell r="EQ16">
            <v>109907152.90625</v>
          </cell>
          <cell r="ER16">
            <v>86355620.109375</v>
          </cell>
          <cell r="ES16">
            <v>157010218.40625</v>
          </cell>
          <cell r="ET16">
            <v>157010218.40625</v>
          </cell>
          <cell r="EU16">
            <v>157010218.40625</v>
          </cell>
          <cell r="EV16">
            <v>335717560.625</v>
          </cell>
          <cell r="EW16">
            <v>320327611.3125</v>
          </cell>
          <cell r="EX16">
            <v>304937664.125</v>
          </cell>
          <cell r="EY16">
            <v>320327611.3125</v>
          </cell>
          <cell r="EZ16">
            <v>320327611.3125</v>
          </cell>
          <cell r="FA16">
            <v>224229331.6875</v>
          </cell>
          <cell r="FB16">
            <v>176180185.96875</v>
          </cell>
          <cell r="FC16">
            <v>320327611.3125</v>
          </cell>
          <cell r="FD16">
            <v>320327611.3125</v>
          </cell>
          <cell r="FE16">
            <v>328022587.0625</v>
          </cell>
          <cell r="FF16">
            <v>8711589.8056640625</v>
          </cell>
          <cell r="FG16">
            <v>8711589.8056640625</v>
          </cell>
          <cell r="FH16">
            <v>7228921.01171875</v>
          </cell>
          <cell r="FI16">
            <v>8711589.8056640625</v>
          </cell>
          <cell r="FJ16">
            <v>8711589.8056640625</v>
          </cell>
          <cell r="FK16">
            <v>6098112.77734375</v>
          </cell>
          <cell r="FL16">
            <v>4791374.2612304688</v>
          </cell>
          <cell r="FM16">
            <v>8711589.8056640625</v>
          </cell>
          <cell r="FN16">
            <v>8711589.8056640625</v>
          </cell>
          <cell r="FO16">
            <v>8711589.8056640625</v>
          </cell>
          <cell r="FP16">
            <v>15982974.83203125</v>
          </cell>
          <cell r="FQ16">
            <v>15039304.28515625</v>
          </cell>
          <cell r="FR16">
            <v>14095633.75</v>
          </cell>
          <cell r="FS16">
            <v>15039304.28515625</v>
          </cell>
          <cell r="FT16">
            <v>15039304.28515625</v>
          </cell>
          <cell r="FU16">
            <v>10527512.990234375</v>
          </cell>
          <cell r="FV16">
            <v>8271617.462890625</v>
          </cell>
          <cell r="FW16">
            <v>15039304.28515625</v>
          </cell>
          <cell r="FX16">
            <v>15039304.28515625</v>
          </cell>
          <cell r="FY16">
            <v>15511139.6796875</v>
          </cell>
          <cell r="HO16">
            <v>108324477.95</v>
          </cell>
          <cell r="HZ16">
            <v>11317572.966796875</v>
          </cell>
        </row>
        <row r="17">
          <cell r="V17">
            <v>398836296.15625</v>
          </cell>
          <cell r="W17">
            <v>334168352.8984375</v>
          </cell>
          <cell r="X17">
            <v>348123017.3203125</v>
          </cell>
          <cell r="Y17">
            <v>277895719.90625</v>
          </cell>
          <cell r="Z17">
            <v>304931320.3046875</v>
          </cell>
          <cell r="AA17">
            <v>291738937.296875</v>
          </cell>
          <cell r="AB17">
            <v>170698044.2890625</v>
          </cell>
          <cell r="AC17">
            <v>340482931.4296875</v>
          </cell>
          <cell r="AD17">
            <v>340482931.4296875</v>
          </cell>
          <cell r="AE17">
            <v>352850278.40625</v>
          </cell>
          <cell r="AZ17">
            <v>205068124.15625</v>
          </cell>
          <cell r="BA17">
            <v>152833133.0234375</v>
          </cell>
          <cell r="BB17">
            <v>157477607.8125</v>
          </cell>
          <cell r="BC17">
            <v>125169342.4453125</v>
          </cell>
          <cell r="BD17">
            <v>119150763.9453125</v>
          </cell>
          <cell r="BE17">
            <v>127654302.8671875</v>
          </cell>
          <cell r="BF17">
            <v>77268824.1328125</v>
          </cell>
          <cell r="BG17">
            <v>155754225.3359375</v>
          </cell>
          <cell r="BH17">
            <v>155754225.3359375</v>
          </cell>
          <cell r="BI17">
            <v>158550812.1328125</v>
          </cell>
          <cell r="CD17">
            <v>64707930.50390625</v>
          </cell>
          <cell r="CE17">
            <v>52047702.119140625</v>
          </cell>
          <cell r="CF17">
            <v>54586025.783203125</v>
          </cell>
          <cell r="CG17">
            <v>42909584.40625</v>
          </cell>
          <cell r="CH17">
            <v>45581595.265625</v>
          </cell>
          <cell r="CI17">
            <v>42333235.408203125</v>
          </cell>
          <cell r="CJ17">
            <v>25198297.657226563</v>
          </cell>
          <cell r="CK17">
            <v>53035972.990234375</v>
          </cell>
          <cell r="CL17">
            <v>53035972.990234375</v>
          </cell>
          <cell r="CM17">
            <v>54881284.171875</v>
          </cell>
          <cell r="DH17">
            <v>23998831.400390625</v>
          </cell>
          <cell r="DI17">
            <v>18307719.544921875</v>
          </cell>
          <cell r="DJ17">
            <v>18412494.4609375</v>
          </cell>
          <cell r="DK17">
            <v>16295200.111328125</v>
          </cell>
          <cell r="DL17">
            <v>14559181.369140625</v>
          </cell>
          <cell r="DM17">
            <v>15507098.682617188</v>
          </cell>
          <cell r="DN17">
            <v>9288052.8974609375</v>
          </cell>
          <cell r="DO17">
            <v>18511624.33984375</v>
          </cell>
          <cell r="DP17">
            <v>18511624.33984375</v>
          </cell>
          <cell r="DQ17">
            <v>18753708.701171875</v>
          </cell>
          <cell r="EL17">
            <v>156426311.75</v>
          </cell>
          <cell r="EM17">
            <v>156426311.75</v>
          </cell>
          <cell r="EN17">
            <v>118708303.703125</v>
          </cell>
          <cell r="EO17">
            <v>156426311.75</v>
          </cell>
          <cell r="EP17">
            <v>156426311.75</v>
          </cell>
          <cell r="EQ17">
            <v>106146425.15625</v>
          </cell>
          <cell r="ER17">
            <v>81006483.25</v>
          </cell>
          <cell r="ES17">
            <v>156426311.75</v>
          </cell>
          <cell r="ET17">
            <v>156426311.75</v>
          </cell>
          <cell r="EU17">
            <v>156426311.75</v>
          </cell>
          <cell r="EV17">
            <v>331642308</v>
          </cell>
          <cell r="EW17">
            <v>315688996.3125</v>
          </cell>
          <cell r="EX17">
            <v>299735678.875</v>
          </cell>
          <cell r="EY17">
            <v>315688996.3125</v>
          </cell>
          <cell r="EZ17">
            <v>315688996.3125</v>
          </cell>
          <cell r="FA17">
            <v>214217533.59375</v>
          </cell>
          <cell r="FB17">
            <v>163481801.1875</v>
          </cell>
          <cell r="FC17">
            <v>315688996.3125</v>
          </cell>
          <cell r="FD17">
            <v>315688996.3125</v>
          </cell>
          <cell r="FE17">
            <v>323665651.1875</v>
          </cell>
          <cell r="FF17">
            <v>8580227.06640625</v>
          </cell>
          <cell r="FG17">
            <v>8580227.06640625</v>
          </cell>
          <cell r="FH17">
            <v>7021474.314453125</v>
          </cell>
          <cell r="FI17">
            <v>8580227.06640625</v>
          </cell>
          <cell r="FJ17">
            <v>8580227.06640625</v>
          </cell>
          <cell r="FK17">
            <v>5822296.8388671875</v>
          </cell>
          <cell r="FL17">
            <v>4443331.8403320313</v>
          </cell>
          <cell r="FM17">
            <v>8580227.06640625</v>
          </cell>
          <cell r="FN17">
            <v>8580227.06640625</v>
          </cell>
          <cell r="FO17">
            <v>8580227.06640625</v>
          </cell>
          <cell r="FP17">
            <v>15779340.9296875</v>
          </cell>
          <cell r="FQ17">
            <v>14775856.6953125</v>
          </cell>
          <cell r="FR17">
            <v>13772372.4140625</v>
          </cell>
          <cell r="FS17">
            <v>14775856.6953125</v>
          </cell>
          <cell r="FT17">
            <v>14775856.6953125</v>
          </cell>
          <cell r="FU17">
            <v>10026474.193359375</v>
          </cell>
          <cell r="FV17">
            <v>7651782.8203125</v>
          </cell>
          <cell r="FW17">
            <v>14775856.6953125</v>
          </cell>
          <cell r="FX17">
            <v>14775856.6953125</v>
          </cell>
          <cell r="FY17">
            <v>15277598.81640625</v>
          </cell>
          <cell r="HO17">
            <v>107601972.54375</v>
          </cell>
          <cell r="HZ17">
            <v>11306632.990625</v>
          </cell>
        </row>
        <row r="18">
          <cell r="V18">
            <v>398212464.46875</v>
          </cell>
          <cell r="W18">
            <v>327907006.9453125</v>
          </cell>
          <cell r="X18">
            <v>340893524.6484375</v>
          </cell>
          <cell r="Y18">
            <v>268382559.25</v>
          </cell>
          <cell r="Z18">
            <v>298423492.65625</v>
          </cell>
          <cell r="AA18">
            <v>283410315.578125</v>
          </cell>
          <cell r="AB18">
            <v>155365257.5</v>
          </cell>
          <cell r="AC18">
            <v>334083448.0703125</v>
          </cell>
          <cell r="AD18">
            <v>334083448.0703125</v>
          </cell>
          <cell r="AE18">
            <v>347503633.59375</v>
          </cell>
          <cell r="AZ18">
            <v>206995343.890625</v>
          </cell>
          <cell r="BA18">
            <v>152145454.6484375</v>
          </cell>
          <cell r="BB18">
            <v>156711747.015625</v>
          </cell>
          <cell r="BC18">
            <v>122862187.9140625</v>
          </cell>
          <cell r="BD18">
            <v>116843588.7578125</v>
          </cell>
          <cell r="BE18">
            <v>124186465.1953125</v>
          </cell>
          <cell r="BF18">
            <v>70832485.3984375</v>
          </cell>
          <cell r="BG18">
            <v>155012887.3515625</v>
          </cell>
          <cell r="BH18">
            <v>155012887.3515625</v>
          </cell>
          <cell r="BI18">
            <v>158090582.4921875</v>
          </cell>
          <cell r="CD18">
            <v>65229974.77734375</v>
          </cell>
          <cell r="CE18">
            <v>51567180.05859375</v>
          </cell>
          <cell r="CF18">
            <v>54053085.9296875</v>
          </cell>
          <cell r="CG18">
            <v>41687962.314453125</v>
          </cell>
          <cell r="CH18">
            <v>44709819.03125</v>
          </cell>
          <cell r="CI18">
            <v>41150297.53125</v>
          </cell>
          <cell r="CJ18">
            <v>23032310.987304688</v>
          </cell>
          <cell r="CK18">
            <v>52549001.07421875</v>
          </cell>
          <cell r="CL18">
            <v>52549001.07421875</v>
          </cell>
          <cell r="CM18">
            <v>54567491.783203125</v>
          </cell>
          <cell r="DH18">
            <v>24213834.1484375</v>
          </cell>
          <cell r="DI18">
            <v>18244280.2421875</v>
          </cell>
          <cell r="DJ18">
            <v>18340760.087890625</v>
          </cell>
          <cell r="DK18">
            <v>16077317.001953125</v>
          </cell>
          <cell r="DL18">
            <v>14275058.522460938</v>
          </cell>
          <cell r="DM18">
            <v>15082275.0859375</v>
          </cell>
          <cell r="DN18">
            <v>8499710.2578125</v>
          </cell>
          <cell r="DO18">
            <v>18446266.62890625</v>
          </cell>
          <cell r="DP18">
            <v>18446266.62890625</v>
          </cell>
          <cell r="DQ18">
            <v>18712341.73046875</v>
          </cell>
          <cell r="EL18">
            <v>157035975.21875</v>
          </cell>
          <cell r="EM18">
            <v>157035975.21875</v>
          </cell>
          <cell r="EN18">
            <v>117594172.953125</v>
          </cell>
          <cell r="EO18">
            <v>157035975.21875</v>
          </cell>
          <cell r="EP18">
            <v>157035975.21875</v>
          </cell>
          <cell r="EQ18">
            <v>103195069.640625</v>
          </cell>
          <cell r="ER18">
            <v>76274617.1171875</v>
          </cell>
          <cell r="ES18">
            <v>157035975.21875</v>
          </cell>
          <cell r="ET18">
            <v>157035975.21875</v>
          </cell>
          <cell r="EU18">
            <v>157035975.21875</v>
          </cell>
          <cell r="EV18">
            <v>329722586.8125</v>
          </cell>
          <cell r="EW18">
            <v>313247521.8125</v>
          </cell>
          <cell r="EX18">
            <v>296772458.3125</v>
          </cell>
          <cell r="EY18">
            <v>313247521.8125</v>
          </cell>
          <cell r="EZ18">
            <v>313247521.8125</v>
          </cell>
          <cell r="FA18">
            <v>205848372.03125</v>
          </cell>
          <cell r="FB18">
            <v>152148797.3125</v>
          </cell>
          <cell r="FC18">
            <v>313247521.8125</v>
          </cell>
          <cell r="FD18">
            <v>313247521.8125</v>
          </cell>
          <cell r="FE18">
            <v>321485056.25</v>
          </cell>
          <cell r="FF18">
            <v>8522084.0302734375</v>
          </cell>
          <cell r="FG18">
            <v>8522084.0302734375</v>
          </cell>
          <cell r="FH18">
            <v>6877044.0732421875</v>
          </cell>
          <cell r="FI18">
            <v>8522084.0302734375</v>
          </cell>
          <cell r="FJ18">
            <v>8522084.0302734375</v>
          </cell>
          <cell r="FK18">
            <v>5600226.6943359375</v>
          </cell>
          <cell r="FL18">
            <v>4139297.9228515625</v>
          </cell>
          <cell r="FM18">
            <v>8522084.0302734375</v>
          </cell>
          <cell r="FN18">
            <v>8522084.0302734375</v>
          </cell>
          <cell r="FO18">
            <v>8522084.0302734375</v>
          </cell>
          <cell r="FP18">
            <v>15674628.9609375</v>
          </cell>
          <cell r="FQ18">
            <v>14609120.203125</v>
          </cell>
          <cell r="FR18">
            <v>13543611.3203125</v>
          </cell>
          <cell r="FS18">
            <v>14609120.203125</v>
          </cell>
          <cell r="FT18">
            <v>14609120.203125</v>
          </cell>
          <cell r="FU18">
            <v>9600278.96875</v>
          </cell>
          <cell r="FV18">
            <v>7095858.4453125</v>
          </cell>
          <cell r="FW18">
            <v>14609120.203125</v>
          </cell>
          <cell r="FX18">
            <v>14609120.203125</v>
          </cell>
          <cell r="FY18">
            <v>15141874.69921875</v>
          </cell>
          <cell r="HO18">
            <v>107549130.21875</v>
          </cell>
          <cell r="HZ18">
            <v>11364052.164843749</v>
          </cell>
        </row>
        <row r="19">
          <cell r="V19">
            <v>397430407.765625</v>
          </cell>
          <cell r="W19">
            <v>321854168.046875</v>
          </cell>
          <cell r="X19">
            <v>333687068.625</v>
          </cell>
          <cell r="Y19">
            <v>259086198.4921875</v>
          </cell>
          <cell r="Z19">
            <v>292132333.859375</v>
          </cell>
          <cell r="AA19">
            <v>275123608.8203125</v>
          </cell>
          <cell r="AB19">
            <v>140127000.79296875</v>
          </cell>
          <cell r="AC19">
            <v>327901681.015625</v>
          </cell>
          <cell r="AD19">
            <v>327901681.015625</v>
          </cell>
          <cell r="AE19">
            <v>342247624.7421875</v>
          </cell>
          <cell r="AZ19">
            <v>208769425.953125</v>
          </cell>
          <cell r="BA19">
            <v>151569081.96875</v>
          </cell>
          <cell r="BB19">
            <v>156043553.453125</v>
          </cell>
          <cell r="BC19">
            <v>120714270.8125</v>
          </cell>
          <cell r="BD19">
            <v>114646684.609375</v>
          </cell>
          <cell r="BE19">
            <v>120737529.3125</v>
          </cell>
          <cell r="BF19">
            <v>64434105.8515625</v>
          </cell>
          <cell r="BG19">
            <v>154389606.53125</v>
          </cell>
          <cell r="BH19">
            <v>154389606.53125</v>
          </cell>
          <cell r="BI19">
            <v>157735073.375</v>
          </cell>
          <cell r="CD19">
            <v>65745658.38671875</v>
          </cell>
          <cell r="CE19">
            <v>51046852.234375</v>
          </cell>
          <cell r="CF19">
            <v>53488458.51953125</v>
          </cell>
          <cell r="CG19">
            <v>40278084.466796875</v>
          </cell>
          <cell r="CH19">
            <v>43819555.0625</v>
          </cell>
          <cell r="CI19">
            <v>39974444.90234375</v>
          </cell>
          <cell r="CJ19">
            <v>20880420.78515625</v>
          </cell>
          <cell r="CK19">
            <v>52031970.5</v>
          </cell>
          <cell r="CL19">
            <v>52031970.5</v>
          </cell>
          <cell r="CM19">
            <v>54201162.359375</v>
          </cell>
          <cell r="DH19">
            <v>24422407.046875</v>
          </cell>
          <cell r="DI19">
            <v>18185932.978515625</v>
          </cell>
          <cell r="DJ19">
            <v>18281743.119140625</v>
          </cell>
          <cell r="DK19">
            <v>15835427.95703125</v>
          </cell>
          <cell r="DL19">
            <v>13990870.33203125</v>
          </cell>
          <cell r="DM19">
            <v>14659851.436523438</v>
          </cell>
          <cell r="DN19">
            <v>7716162.9052734375</v>
          </cell>
          <cell r="DO19">
            <v>18388247.607421875</v>
          </cell>
          <cell r="DP19">
            <v>18388247.607421875</v>
          </cell>
          <cell r="DQ19">
            <v>18676502.384765625</v>
          </cell>
          <cell r="EL19">
            <v>157650552.96875</v>
          </cell>
          <cell r="EM19">
            <v>157650552.96875</v>
          </cell>
          <cell r="EN19">
            <v>116473637.15625</v>
          </cell>
          <cell r="EO19">
            <v>157650552.96875</v>
          </cell>
          <cell r="EP19">
            <v>157650552.96875</v>
          </cell>
          <cell r="EQ19">
            <v>100220707.3125</v>
          </cell>
          <cell r="ER19">
            <v>71505785.3671875</v>
          </cell>
          <cell r="ES19">
            <v>157650552.96875</v>
          </cell>
          <cell r="ET19">
            <v>157650552.96875</v>
          </cell>
          <cell r="EU19">
            <v>157650552.96875</v>
          </cell>
          <cell r="EV19">
            <v>327814092.4375</v>
          </cell>
          <cell r="EW19">
            <v>310860322.5625</v>
          </cell>
          <cell r="EX19">
            <v>293906558.375</v>
          </cell>
          <cell r="EY19">
            <v>310860322.5625</v>
          </cell>
          <cell r="EZ19">
            <v>310860322.5625</v>
          </cell>
          <cell r="FA19">
            <v>197618352.96875</v>
          </cell>
          <cell r="FB19">
            <v>140997362.53125</v>
          </cell>
          <cell r="FC19">
            <v>310860322.5625</v>
          </cell>
          <cell r="FD19">
            <v>310860322.5625</v>
          </cell>
          <cell r="FE19">
            <v>319337210.375</v>
          </cell>
          <cell r="FF19">
            <v>8464877.8134765625</v>
          </cell>
          <cell r="FG19">
            <v>8464877.8134765625</v>
          </cell>
          <cell r="FH19">
            <v>6735323.109375</v>
          </cell>
          <cell r="FI19">
            <v>8464877.8134765625</v>
          </cell>
          <cell r="FJ19">
            <v>8464877.8134765625</v>
          </cell>
          <cell r="FK19">
            <v>5381243.7431640625</v>
          </cell>
          <cell r="FL19">
            <v>3839426.7416992188</v>
          </cell>
          <cell r="FM19">
            <v>8464877.8134765625</v>
          </cell>
          <cell r="FN19">
            <v>8464877.8134765625</v>
          </cell>
          <cell r="FO19">
            <v>8464877.8134765625</v>
          </cell>
          <cell r="FP19">
            <v>15570529.01171875</v>
          </cell>
          <cell r="FQ19">
            <v>14447639.55859375</v>
          </cell>
          <cell r="FR19">
            <v>13324750.34765625</v>
          </cell>
          <cell r="FS19">
            <v>14447639.55859375</v>
          </cell>
          <cell r="FT19">
            <v>14447639.55859375</v>
          </cell>
          <cell r="FU19">
            <v>9184570.81640625</v>
          </cell>
          <cell r="FV19">
            <v>6553036.505859375</v>
          </cell>
          <cell r="FW19">
            <v>14447639.55859375</v>
          </cell>
          <cell r="FX19">
            <v>14447639.55859375</v>
          </cell>
          <cell r="FY19">
            <v>15009084.40625</v>
          </cell>
          <cell r="HO19">
            <v>107471070.6375</v>
          </cell>
          <cell r="HZ19">
            <v>11420347.237890625</v>
          </cell>
        </row>
        <row r="20">
          <cell r="V20">
            <v>398944790.640625</v>
          </cell>
          <cell r="W20">
            <v>317296572.8828125</v>
          </cell>
          <cell r="X20">
            <v>328184399.3125</v>
          </cell>
          <cell r="Y20">
            <v>249800053.59375</v>
          </cell>
          <cell r="Z20">
            <v>287363724.5</v>
          </cell>
          <cell r="AA20">
            <v>268521688.8046875</v>
          </cell>
          <cell r="AB20">
            <v>125767374.51953125</v>
          </cell>
          <cell r="AC20">
            <v>323333751.2265625</v>
          </cell>
          <cell r="AD20">
            <v>323333751.2265625</v>
          </cell>
          <cell r="AE20">
            <v>338512591.65625</v>
          </cell>
          <cell r="AZ20">
            <v>211644076.78125</v>
          </cell>
          <cell r="BA20">
            <v>151834448.6875</v>
          </cell>
          <cell r="BB20">
            <v>156396148.7109375</v>
          </cell>
          <cell r="BC20">
            <v>118735904.453125</v>
          </cell>
          <cell r="BD20">
            <v>113082416.28125</v>
          </cell>
          <cell r="BE20">
            <v>117979215.6484375</v>
          </cell>
          <cell r="BF20">
            <v>58409241.265625</v>
          </cell>
          <cell r="BG20">
            <v>154668834.84375</v>
          </cell>
          <cell r="BH20">
            <v>154668834.84375</v>
          </cell>
          <cell r="BI20">
            <v>158288194.984375</v>
          </cell>
          <cell r="CD20">
            <v>66652266.265625</v>
          </cell>
          <cell r="CE20">
            <v>50924142.63671875</v>
          </cell>
          <cell r="CF20">
            <v>53251040.82421875</v>
          </cell>
          <cell r="CG20">
            <v>39405411.0390625</v>
          </cell>
          <cell r="CH20">
            <v>43260742.58203125</v>
          </cell>
          <cell r="CI20">
            <v>39037113.306640625</v>
          </cell>
          <cell r="CJ20">
            <v>18857143.02734375</v>
          </cell>
          <cell r="CK20">
            <v>51902580.80078125</v>
          </cell>
          <cell r="CL20">
            <v>51902580.80078125</v>
          </cell>
          <cell r="CM20">
            <v>54227443.744140625</v>
          </cell>
          <cell r="DH20">
            <v>24754350.095703125</v>
          </cell>
          <cell r="DI20">
            <v>18264463.958984375</v>
          </cell>
          <cell r="DJ20">
            <v>18349570.9453125</v>
          </cell>
          <cell r="DK20">
            <v>15759789.4609375</v>
          </cell>
          <cell r="DL20">
            <v>13810842.178710938</v>
          </cell>
          <cell r="DM20">
            <v>14317510.958007813</v>
          </cell>
          <cell r="DN20">
            <v>6974654.2861328125</v>
          </cell>
          <cell r="DO20">
            <v>18465170.978515625</v>
          </cell>
          <cell r="DP20">
            <v>18465170.978515625</v>
          </cell>
          <cell r="DQ20">
            <v>18778340.962890625</v>
          </cell>
          <cell r="EL20">
            <v>159494203.75</v>
          </cell>
          <cell r="EM20">
            <v>159494203.75</v>
          </cell>
          <cell r="EN20">
            <v>116194986.234375</v>
          </cell>
          <cell r="EO20">
            <v>159494203.75</v>
          </cell>
          <cell r="EP20">
            <v>159494203.75</v>
          </cell>
          <cell r="EQ20">
            <v>97975011.203125</v>
          </cell>
          <cell r="ER20">
            <v>67215414.6875</v>
          </cell>
          <cell r="ES20">
            <v>159494203.75</v>
          </cell>
          <cell r="ET20">
            <v>159494203.75</v>
          </cell>
          <cell r="EU20">
            <v>159494203.75</v>
          </cell>
          <cell r="EV20">
            <v>328011520.5</v>
          </cell>
          <cell r="EW20">
            <v>310640675.125</v>
          </cell>
          <cell r="EX20">
            <v>293269828</v>
          </cell>
          <cell r="EY20">
            <v>310640675.125</v>
          </cell>
          <cell r="EZ20">
            <v>310640675.125</v>
          </cell>
          <cell r="FA20">
            <v>190822130.875</v>
          </cell>
          <cell r="FB20">
            <v>130912856.34375</v>
          </cell>
          <cell r="FC20">
            <v>310640675.125</v>
          </cell>
          <cell r="FD20">
            <v>310640675.125</v>
          </cell>
          <cell r="FE20">
            <v>319326098.75</v>
          </cell>
          <cell r="FF20">
            <v>8478655.8544921875</v>
          </cell>
          <cell r="FG20">
            <v>8478655.8544921875</v>
          </cell>
          <cell r="FH20">
            <v>6651233.779296875</v>
          </cell>
          <cell r="FI20">
            <v>8478655.8544921875</v>
          </cell>
          <cell r="FJ20">
            <v>8478655.8544921875</v>
          </cell>
          <cell r="FK20">
            <v>5208317.1396484375</v>
          </cell>
          <cell r="FL20">
            <v>3573147.8271484375</v>
          </cell>
          <cell r="FM20">
            <v>8478655.8544921875</v>
          </cell>
          <cell r="FN20">
            <v>8478655.8544921875</v>
          </cell>
          <cell r="FO20">
            <v>8478655.8544921875</v>
          </cell>
          <cell r="FP20">
            <v>15562920.8203125</v>
          </cell>
          <cell r="FQ20">
            <v>14379377.40625</v>
          </cell>
          <cell r="FR20">
            <v>13195833.689453125</v>
          </cell>
          <cell r="FS20">
            <v>14379377.40625</v>
          </cell>
          <cell r="FT20">
            <v>14379377.40625</v>
          </cell>
          <cell r="FU20">
            <v>8833046.04296875</v>
          </cell>
          <cell r="FV20">
            <v>6059880.5400390625</v>
          </cell>
          <cell r="FW20">
            <v>14379377.40625</v>
          </cell>
          <cell r="FX20">
            <v>14379377.40625</v>
          </cell>
          <cell r="FY20">
            <v>14971149.0546875</v>
          </cell>
          <cell r="HO20">
            <v>108072374.16249999</v>
          </cell>
          <cell r="HZ20">
            <v>11544819.29296875</v>
          </cell>
        </row>
        <row r="21">
          <cell r="V21">
            <v>395586171.078125</v>
          </cell>
          <cell r="W21">
            <v>309662074.203125</v>
          </cell>
          <cell r="X21">
            <v>318956929.0625</v>
          </cell>
          <cell r="Y21">
            <v>239643663.0234375</v>
          </cell>
          <cell r="Z21">
            <v>279788407.0234375</v>
          </cell>
          <cell r="AA21">
            <v>258716885.828125</v>
          </cell>
          <cell r="AB21">
            <v>109957840.69140625</v>
          </cell>
          <cell r="AC21">
            <v>315517543.578125</v>
          </cell>
          <cell r="AD21">
            <v>315517543.578125</v>
          </cell>
          <cell r="AE21">
            <v>331267928.9609375</v>
          </cell>
          <cell r="AZ21">
            <v>212173267.390625</v>
          </cell>
          <cell r="BA21">
            <v>150852734.7734375</v>
          </cell>
          <cell r="BB21">
            <v>155289373.90625</v>
          </cell>
          <cell r="BC21">
            <v>116464176.3984375</v>
          </cell>
          <cell r="BD21">
            <v>110547582.7578125</v>
          </cell>
          <cell r="BE21">
            <v>113901033.9609375</v>
          </cell>
          <cell r="BF21">
            <v>51756547.73046875</v>
          </cell>
          <cell r="BG21">
            <v>153626173.7421875</v>
          </cell>
          <cell r="BH21">
            <v>153626173.7421875</v>
          </cell>
          <cell r="BI21">
            <v>157470261.4609375</v>
          </cell>
          <cell r="CD21">
            <v>66740628.47265625</v>
          </cell>
          <cell r="CE21">
            <v>50177387.759765625</v>
          </cell>
          <cell r="CF21">
            <v>52356720.37109375</v>
          </cell>
          <cell r="CG21">
            <v>37999140.283203125</v>
          </cell>
          <cell r="CH21">
            <v>42191109.904296875</v>
          </cell>
          <cell r="CI21">
            <v>37634496.2109375</v>
          </cell>
          <cell r="CJ21">
            <v>16614556.462890625</v>
          </cell>
          <cell r="CK21">
            <v>51140485.302734375</v>
          </cell>
          <cell r="CL21">
            <v>51140485.302734375</v>
          </cell>
          <cell r="CM21">
            <v>53574090.78515625</v>
          </cell>
          <cell r="DH21">
            <v>24831939.7578125</v>
          </cell>
          <cell r="DI21">
            <v>18176484.310546875</v>
          </cell>
          <cell r="DJ21">
            <v>18252073.595703125</v>
          </cell>
          <cell r="DK21">
            <v>15539004.083984375</v>
          </cell>
          <cell r="DL21">
            <v>13492422.836914063</v>
          </cell>
          <cell r="DM21">
            <v>13819240.287109375</v>
          </cell>
          <cell r="DN21">
            <v>6162203.2783203125</v>
          </cell>
          <cell r="DO21">
            <v>18373804.041015625</v>
          </cell>
          <cell r="DP21">
            <v>18373804.041015625</v>
          </cell>
          <cell r="DQ21">
            <v>18705214.255859375</v>
          </cell>
          <cell r="EL21">
            <v>158946063.59375</v>
          </cell>
          <cell r="EM21">
            <v>158946063.59375</v>
          </cell>
          <cell r="EN21">
            <v>114295021.3125</v>
          </cell>
          <cell r="EO21">
            <v>158946063.59375</v>
          </cell>
          <cell r="EP21">
            <v>158946063.59375</v>
          </cell>
          <cell r="EQ21">
            <v>94232309.921875</v>
          </cell>
          <cell r="ER21">
            <v>61875431.6328125</v>
          </cell>
          <cell r="ES21">
            <v>158946063.59375</v>
          </cell>
          <cell r="ET21">
            <v>158946063.59375</v>
          </cell>
          <cell r="EU21">
            <v>158946063.59375</v>
          </cell>
          <cell r="EV21">
            <v>324030527</v>
          </cell>
          <cell r="EW21">
            <v>306461151.125</v>
          </cell>
          <cell r="EX21">
            <v>288891773.375</v>
          </cell>
          <cell r="EY21">
            <v>306461151.125</v>
          </cell>
          <cell r="EZ21">
            <v>306461151.125</v>
          </cell>
          <cell r="FA21">
            <v>181687683.4375</v>
          </cell>
          <cell r="FB21">
            <v>119300948.03125</v>
          </cell>
          <cell r="FC21">
            <v>306461151.125</v>
          </cell>
          <cell r="FD21">
            <v>306461151.125</v>
          </cell>
          <cell r="FE21">
            <v>315245838.0625</v>
          </cell>
          <cell r="FF21">
            <v>8353192.0634765625</v>
          </cell>
          <cell r="FG21">
            <v>8353192.0634765625</v>
          </cell>
          <cell r="FH21">
            <v>6459679.2421875</v>
          </cell>
          <cell r="FI21">
            <v>8353192.0634765625</v>
          </cell>
          <cell r="FJ21">
            <v>8353192.0634765625</v>
          </cell>
          <cell r="FK21">
            <v>4952249.6171875</v>
          </cell>
          <cell r="FL21">
            <v>3251778.3388671875</v>
          </cell>
          <cell r="FM21">
            <v>8353192.0634765625</v>
          </cell>
          <cell r="FN21">
            <v>8353192.0634765625</v>
          </cell>
          <cell r="FO21">
            <v>8353192.0634765625</v>
          </cell>
          <cell r="FP21">
            <v>15364151.29296875</v>
          </cell>
          <cell r="FQ21">
            <v>14138063.89453125</v>
          </cell>
          <cell r="FR21">
            <v>12911976.263671875</v>
          </cell>
          <cell r="FS21">
            <v>14138063.89453125</v>
          </cell>
          <cell r="FT21">
            <v>14138063.89453125</v>
          </cell>
          <cell r="FU21">
            <v>8381852.107421875</v>
          </cell>
          <cell r="FV21">
            <v>5503746.2392578125</v>
          </cell>
          <cell r="FW21">
            <v>14138063.89453125</v>
          </cell>
          <cell r="FX21">
            <v>14138063.89453125</v>
          </cell>
          <cell r="FY21">
            <v>14751107.5078125</v>
          </cell>
          <cell r="HO21">
            <v>107316665.15625</v>
          </cell>
          <cell r="HZ21">
            <v>11528991.098046875</v>
          </cell>
        </row>
        <row r="22">
          <cell r="V22">
            <v>394586566.8125</v>
          </cell>
          <cell r="W22">
            <v>304612182.828125</v>
          </cell>
          <cell r="X22">
            <v>312567800.6953125</v>
          </cell>
          <cell r="Y22">
            <v>231213299.703125</v>
          </cell>
          <cell r="Z22">
            <v>274117226.453125</v>
          </cell>
          <cell r="AA22">
            <v>250571919.9921875</v>
          </cell>
          <cell r="AB22">
            <v>95014938.5078125</v>
          </cell>
          <cell r="AC22">
            <v>310361284.515625</v>
          </cell>
          <cell r="AD22">
            <v>310361284.515625</v>
          </cell>
          <cell r="AE22">
            <v>326654543.109375</v>
          </cell>
          <cell r="AZ22">
            <v>213866371.875</v>
          </cell>
          <cell r="BA22">
            <v>150882017.1171875</v>
          </cell>
          <cell r="BB22">
            <v>155289971.6640625</v>
          </cell>
          <cell r="BC22">
            <v>114872345.2890625</v>
          </cell>
          <cell r="BD22">
            <v>108784683.8828125</v>
          </cell>
          <cell r="BE22">
            <v>110507390.640625</v>
          </cell>
          <cell r="BF22">
            <v>45473758.44140625</v>
          </cell>
          <cell r="BG22">
            <v>153624630.0859375</v>
          </cell>
          <cell r="BH22">
            <v>153624630.0859375</v>
          </cell>
          <cell r="BI22">
            <v>157712084.0078125</v>
          </cell>
          <cell r="CD22">
            <v>67235875.62109375</v>
          </cell>
          <cell r="CE22">
            <v>49842530.236328125</v>
          </cell>
          <cell r="CF22">
            <v>51865687.900390625</v>
          </cell>
          <cell r="CG22">
            <v>37013426.123046875</v>
          </cell>
          <cell r="CH22">
            <v>41440401.74609375</v>
          </cell>
          <cell r="CI22">
            <v>36479551.58984375</v>
          </cell>
          <cell r="CJ22">
            <v>14505179.86328125</v>
          </cell>
          <cell r="CK22">
            <v>50791489.384765625</v>
          </cell>
          <cell r="CL22">
            <v>50791489.384765625</v>
          </cell>
          <cell r="CM22">
            <v>53336430.98046875</v>
          </cell>
          <cell r="DH22">
            <v>25041196.513671875</v>
          </cell>
          <cell r="DI22">
            <v>18220702.4296875</v>
          </cell>
          <cell r="DJ22">
            <v>18286522.0390625</v>
          </cell>
          <cell r="DK22">
            <v>15452769.19921875</v>
          </cell>
          <cell r="DL22">
            <v>13280471.116210938</v>
          </cell>
          <cell r="DM22">
            <v>13403929.826171875</v>
          </cell>
          <cell r="DN22">
            <v>5393132.8959960938</v>
          </cell>
          <cell r="DO22">
            <v>18414958.52734375</v>
          </cell>
          <cell r="DP22">
            <v>18414958.52734375</v>
          </cell>
          <cell r="DQ22">
            <v>18766890.10546875</v>
          </cell>
          <cell r="EL22">
            <v>159654408.8125</v>
          </cell>
          <cell r="EM22">
            <v>159654408.8125</v>
          </cell>
          <cell r="EN22">
            <v>113277542.8125</v>
          </cell>
          <cell r="EO22">
            <v>159654408.8125</v>
          </cell>
          <cell r="EP22">
            <v>159654408.8125</v>
          </cell>
          <cell r="EQ22">
            <v>91231090.5</v>
          </cell>
          <cell r="ER22">
            <v>57019432.5078125</v>
          </cell>
          <cell r="ES22">
            <v>159654408.8125</v>
          </cell>
          <cell r="ET22">
            <v>159654408.8125</v>
          </cell>
          <cell r="EU22">
            <v>159654408.8125</v>
          </cell>
          <cell r="EV22">
            <v>322155304.0625</v>
          </cell>
          <cell r="EW22">
            <v>304305903.9375</v>
          </cell>
          <cell r="EX22">
            <v>286456499.9375</v>
          </cell>
          <cell r="EY22">
            <v>304305903.9375</v>
          </cell>
          <cell r="EZ22">
            <v>304305903.9375</v>
          </cell>
          <cell r="FA22">
            <v>173889087.78125</v>
          </cell>
          <cell r="FB22">
            <v>108680680</v>
          </cell>
          <cell r="FC22">
            <v>304305903.9375</v>
          </cell>
          <cell r="FD22">
            <v>304305903.9375</v>
          </cell>
          <cell r="FE22">
            <v>313230604.9375</v>
          </cell>
          <cell r="FF22">
            <v>8304625.734375</v>
          </cell>
          <cell r="FG22">
            <v>8304625.734375</v>
          </cell>
          <cell r="FH22">
            <v>6334952.1123046875</v>
          </cell>
          <cell r="FI22">
            <v>8304625.734375</v>
          </cell>
          <cell r="FJ22">
            <v>8304625.734375</v>
          </cell>
          <cell r="FK22">
            <v>4745500.4326171875</v>
          </cell>
          <cell r="FL22">
            <v>2965937.7709960938</v>
          </cell>
          <cell r="FM22">
            <v>8304625.734375</v>
          </cell>
          <cell r="FN22">
            <v>8304625.734375</v>
          </cell>
          <cell r="FO22">
            <v>8304625.734375</v>
          </cell>
          <cell r="FP22">
            <v>15261865.69140625</v>
          </cell>
          <cell r="FQ22">
            <v>13988995.05078125</v>
          </cell>
          <cell r="FR22">
            <v>12716124.291015625</v>
          </cell>
          <cell r="FS22">
            <v>13988995.05078125</v>
          </cell>
          <cell r="FT22">
            <v>13988995.05078125</v>
          </cell>
          <cell r="FU22">
            <v>7993711.421875</v>
          </cell>
          <cell r="FV22">
            <v>4996069.666015625</v>
          </cell>
          <cell r="FW22">
            <v>13988995.05078125</v>
          </cell>
          <cell r="FX22">
            <v>13988995.05078125</v>
          </cell>
          <cell r="FY22">
            <v>14625430.546875</v>
          </cell>
          <cell r="HO22">
            <v>107241325.075</v>
          </cell>
          <cell r="HZ22">
            <v>11584356.344140625</v>
          </cell>
        </row>
        <row r="23">
          <cell r="V23">
            <v>393501997.1015625</v>
          </cell>
          <cell r="W23">
            <v>299612261.546875</v>
          </cell>
          <cell r="X23">
            <v>306649869.1171875</v>
          </cell>
          <cell r="Y23">
            <v>221836884.3828125</v>
          </cell>
          <cell r="Z23">
            <v>268270765.140625</v>
          </cell>
          <cell r="AA23">
            <v>242426907.7109375</v>
          </cell>
          <cell r="AB23">
            <v>80155989.263671875</v>
          </cell>
          <cell r="AC23">
            <v>305324266.421875</v>
          </cell>
          <cell r="AD23">
            <v>305324266.421875</v>
          </cell>
          <cell r="AE23">
            <v>322079677.2890625</v>
          </cell>
          <cell r="AZ23">
            <v>215541768.515625</v>
          </cell>
          <cell r="BA23">
            <v>150925742.046875</v>
          </cell>
          <cell r="BB23">
            <v>155444746.390625</v>
          </cell>
          <cell r="BC23">
            <v>112881941.421875</v>
          </cell>
          <cell r="BD23">
            <v>107029919.6484375</v>
          </cell>
          <cell r="BE23">
            <v>107110905.5390625</v>
          </cell>
          <cell r="BF23">
            <v>39222917.19921875</v>
          </cell>
          <cell r="BG23">
            <v>153665390.453125</v>
          </cell>
          <cell r="BH23">
            <v>153665390.453125</v>
          </cell>
          <cell r="BI23">
            <v>157977472.125</v>
          </cell>
          <cell r="CD23">
            <v>67724330.6484375</v>
          </cell>
          <cell r="CE23">
            <v>49545032.03125</v>
          </cell>
          <cell r="CF23">
            <v>51424308.751953125</v>
          </cell>
          <cell r="CG23">
            <v>36064060.138671875</v>
          </cell>
          <cell r="CH23">
            <v>40710344.0546875</v>
          </cell>
          <cell r="CI23">
            <v>35331485.00390625</v>
          </cell>
          <cell r="CJ23">
            <v>12409854.444824219</v>
          </cell>
          <cell r="CK23">
            <v>50480914.8125</v>
          </cell>
          <cell r="CL23">
            <v>50480914.8125</v>
          </cell>
          <cell r="CM23">
            <v>53129757.966796875</v>
          </cell>
          <cell r="DH23">
            <v>25252601.451171875</v>
          </cell>
          <cell r="DI23">
            <v>18290363.943359375</v>
          </cell>
          <cell r="DJ23">
            <v>18349760.0703125</v>
          </cell>
          <cell r="DK23">
            <v>15391558.322265625</v>
          </cell>
          <cell r="DL23">
            <v>13085050.001953125</v>
          </cell>
          <cell r="DM23">
            <v>12990954.606445313</v>
          </cell>
          <cell r="DN23">
            <v>4628846.9809570313</v>
          </cell>
          <cell r="DO23">
            <v>18481808.021484375</v>
          </cell>
          <cell r="DP23">
            <v>18481808.021484375</v>
          </cell>
          <cell r="DQ23">
            <v>18853347.091796875</v>
          </cell>
          <cell r="EL23">
            <v>160391305.5625</v>
          </cell>
          <cell r="EM23">
            <v>160391305.5625</v>
          </cell>
          <cell r="EN23">
            <v>112286373.53125</v>
          </cell>
          <cell r="EO23">
            <v>160391305.5625</v>
          </cell>
          <cell r="EP23">
            <v>160391305.5625</v>
          </cell>
          <cell r="EQ23">
            <v>88215218.265625</v>
          </cell>
          <cell r="ER23">
            <v>52127174.84375</v>
          </cell>
          <cell r="ES23">
            <v>160391305.5625</v>
          </cell>
          <cell r="ET23">
            <v>160391305.5625</v>
          </cell>
          <cell r="EU23">
            <v>160391305.5625</v>
          </cell>
          <cell r="EV23">
            <v>320291060.6875</v>
          </cell>
          <cell r="EW23">
            <v>302125278.625</v>
          </cell>
          <cell r="EX23">
            <v>283959490.9375</v>
          </cell>
          <cell r="EY23">
            <v>302125278.625</v>
          </cell>
          <cell r="EZ23">
            <v>302125278.625</v>
          </cell>
          <cell r="FA23">
            <v>166168902.375</v>
          </cell>
          <cell r="FB23">
            <v>98190714.171875</v>
          </cell>
          <cell r="FC23">
            <v>302125278.625</v>
          </cell>
          <cell r="FD23">
            <v>302125278.625</v>
          </cell>
          <cell r="FE23">
            <v>311208171.5625</v>
          </cell>
          <cell r="FF23">
            <v>8256291.25</v>
          </cell>
          <cell r="FG23">
            <v>8256291.25</v>
          </cell>
          <cell r="FH23">
            <v>6211394.2578125</v>
          </cell>
          <cell r="FI23">
            <v>8256291.25</v>
          </cell>
          <cell r="FJ23">
            <v>8256291.25</v>
          </cell>
          <cell r="FK23">
            <v>4540960.3012695313</v>
          </cell>
          <cell r="FL23">
            <v>2683294.6525878906</v>
          </cell>
          <cell r="FM23">
            <v>8256291.25</v>
          </cell>
          <cell r="FN23">
            <v>8256291.25</v>
          </cell>
          <cell r="FO23">
            <v>8256291.25</v>
          </cell>
          <cell r="FP23">
            <v>15160180.44921875</v>
          </cell>
          <cell r="FQ23">
            <v>13843547.73046875</v>
          </cell>
          <cell r="FR23">
            <v>12526915.1875</v>
          </cell>
          <cell r="FS23">
            <v>13843547.73046875</v>
          </cell>
          <cell r="FT23">
            <v>13843547.73046875</v>
          </cell>
          <cell r="FU23">
            <v>7613951.302734375</v>
          </cell>
          <cell r="FV23">
            <v>4499153.029296875</v>
          </cell>
          <cell r="FW23">
            <v>13843547.73046875</v>
          </cell>
          <cell r="FX23">
            <v>13843547.73046875</v>
          </cell>
          <cell r="FY23">
            <v>14501864.12109375</v>
          </cell>
          <cell r="HO23">
            <v>107156034.7375</v>
          </cell>
          <cell r="HZ23">
            <v>11639340.499609375</v>
          </cell>
        </row>
        <row r="24">
          <cell r="V24">
            <v>394861428.375</v>
          </cell>
          <cell r="W24">
            <v>296077839.6875</v>
          </cell>
          <cell r="X24">
            <v>302415342</v>
          </cell>
          <cell r="Y24">
            <v>213107179.3984375</v>
          </cell>
          <cell r="Z24">
            <v>263968420.1015625</v>
          </cell>
          <cell r="AA24">
            <v>235833500.2109375</v>
          </cell>
          <cell r="AB24">
            <v>65835810.771484375</v>
          </cell>
          <cell r="AC24">
            <v>301801545.0625</v>
          </cell>
          <cell r="AD24">
            <v>301801545.0625</v>
          </cell>
          <cell r="AE24">
            <v>319066392.1796875</v>
          </cell>
          <cell r="AZ24">
            <v>218488711.546875</v>
          </cell>
          <cell r="BA24">
            <v>151740712.875</v>
          </cell>
          <cell r="BB24">
            <v>156444212.3515625</v>
          </cell>
          <cell r="BC24">
            <v>111238122.359375</v>
          </cell>
          <cell r="BD24">
            <v>105865349.484375</v>
          </cell>
          <cell r="BE24">
            <v>104357260.4765625</v>
          </cell>
          <cell r="BF24">
            <v>33211781.3125</v>
          </cell>
          <cell r="BG24">
            <v>154502403.34375</v>
          </cell>
          <cell r="BH24">
            <v>154502403.34375</v>
          </cell>
          <cell r="BI24">
            <v>159062772.203125</v>
          </cell>
          <cell r="CD24">
            <v>68634471.4921875</v>
          </cell>
          <cell r="CE24">
            <v>49593260.48046875</v>
          </cell>
          <cell r="CF24">
            <v>51317906.9375</v>
          </cell>
          <cell r="CG24">
            <v>35504291.005859375</v>
          </cell>
          <cell r="CH24">
            <v>40264383.662109375</v>
          </cell>
          <cell r="CI24">
            <v>34403352.1875</v>
          </cell>
          <cell r="CJ24">
            <v>10396387.850585938</v>
          </cell>
          <cell r="CK24">
            <v>50515808.5625</v>
          </cell>
          <cell r="CL24">
            <v>50515808.5625</v>
          </cell>
          <cell r="CM24">
            <v>53285888.64453125</v>
          </cell>
          <cell r="DH24">
            <v>25598173.953125</v>
          </cell>
          <cell r="DI24">
            <v>18462150.892578125</v>
          </cell>
          <cell r="DJ24">
            <v>18509250.642578125</v>
          </cell>
          <cell r="DK24">
            <v>15438675.712890625</v>
          </cell>
          <cell r="DL24">
            <v>12973884.651367188</v>
          </cell>
          <cell r="DM24">
            <v>12651448.915039063</v>
          </cell>
          <cell r="DN24">
            <v>3890156.7041015625</v>
          </cell>
          <cell r="DO24">
            <v>18650835.298828125</v>
          </cell>
          <cell r="DP24">
            <v>18650835.298828125</v>
          </cell>
          <cell r="DQ24">
            <v>19045014.787109375</v>
          </cell>
          <cell r="EL24">
            <v>162363875.125</v>
          </cell>
          <cell r="EM24">
            <v>162363875.125</v>
          </cell>
          <cell r="EN24">
            <v>112079405.46875</v>
          </cell>
          <cell r="EO24">
            <v>162363875.125</v>
          </cell>
          <cell r="EP24">
            <v>162363875.125</v>
          </cell>
          <cell r="EQ24">
            <v>85820906.296875</v>
          </cell>
          <cell r="ER24">
            <v>47549421.1640625</v>
          </cell>
          <cell r="ES24">
            <v>162363875.125</v>
          </cell>
          <cell r="ET24">
            <v>162363875.125</v>
          </cell>
          <cell r="EU24">
            <v>162363875.125</v>
          </cell>
          <cell r="EV24">
            <v>320484158.1875</v>
          </cell>
          <cell r="EW24">
            <v>302014983.6875</v>
          </cell>
          <cell r="EX24">
            <v>283545801.375</v>
          </cell>
          <cell r="EY24">
            <v>302014983.6875</v>
          </cell>
          <cell r="EZ24">
            <v>302014983.6875</v>
          </cell>
          <cell r="FA24">
            <v>159636490.1875</v>
          </cell>
          <cell r="FB24">
            <v>88447244.375</v>
          </cell>
          <cell r="FC24">
            <v>302014983.6875</v>
          </cell>
          <cell r="FD24">
            <v>302014983.6875</v>
          </cell>
          <cell r="FE24">
            <v>311249570.9375</v>
          </cell>
          <cell r="FF24">
            <v>8276616.3525390625</v>
          </cell>
          <cell r="FG24">
            <v>8276616.3525390625</v>
          </cell>
          <cell r="FH24">
            <v>6139837.501953125</v>
          </cell>
          <cell r="FI24">
            <v>8276616.3525390625</v>
          </cell>
          <cell r="FJ24">
            <v>8276616.3525390625</v>
          </cell>
          <cell r="FK24">
            <v>4374782.9453125</v>
          </cell>
          <cell r="FL24">
            <v>2423866.2084960938</v>
          </cell>
          <cell r="FM24">
            <v>8276616.3525390625</v>
          </cell>
          <cell r="FN24">
            <v>8276616.3525390625</v>
          </cell>
          <cell r="FO24">
            <v>8276616.3525390625</v>
          </cell>
          <cell r="FP24">
            <v>15152603.89453125</v>
          </cell>
          <cell r="FQ24">
            <v>13786024.6171875</v>
          </cell>
          <cell r="FR24">
            <v>12419445.630859375</v>
          </cell>
          <cell r="FS24">
            <v>13786024.6171875</v>
          </cell>
          <cell r="FT24">
            <v>13786024.6171875</v>
          </cell>
          <cell r="FU24">
            <v>7286898.76171875</v>
          </cell>
          <cell r="FV24">
            <v>4037335.8056640625</v>
          </cell>
          <cell r="FW24">
            <v>13786024.6171875</v>
          </cell>
          <cell r="FX24">
            <v>13786024.6171875</v>
          </cell>
          <cell r="FY24">
            <v>14469314.375</v>
          </cell>
          <cell r="HO24">
            <v>107772899.59999999</v>
          </cell>
          <cell r="HZ24">
            <v>11766186.651171874</v>
          </cell>
        </row>
        <row r="25">
          <cell r="V25">
            <v>391331275.8984375</v>
          </cell>
          <cell r="W25">
            <v>288584184.578125</v>
          </cell>
          <cell r="X25">
            <v>294273204.75</v>
          </cell>
          <cell r="Y25">
            <v>201237956.984375</v>
          </cell>
          <cell r="Z25">
            <v>256339036.71875</v>
          </cell>
          <cell r="AA25">
            <v>226379427.3125</v>
          </cell>
          <cell r="AB25">
            <v>50776222.609375</v>
          </cell>
          <cell r="AC25">
            <v>294260882.890625</v>
          </cell>
          <cell r="AD25">
            <v>294260882.890625</v>
          </cell>
          <cell r="AE25">
            <v>311776093.515625</v>
          </cell>
          <cell r="AZ25">
            <v>218994409.59375</v>
          </cell>
          <cell r="BA25">
            <v>150824016.171875</v>
          </cell>
          <cell r="BB25">
            <v>155692006.6484375</v>
          </cell>
          <cell r="BC25">
            <v>108199967.75</v>
          </cell>
          <cell r="BD25">
            <v>103526757.828125</v>
          </cell>
          <cell r="BE25">
            <v>100415831.28125</v>
          </cell>
          <cell r="BF25">
            <v>26855252.380859375</v>
          </cell>
          <cell r="BG25">
            <v>153581127.078125</v>
          </cell>
          <cell r="BH25">
            <v>153581127.078125</v>
          </cell>
          <cell r="BI25">
            <v>158298813.890625</v>
          </cell>
          <cell r="CD25">
            <v>68678496.71484375</v>
          </cell>
          <cell r="CE25">
            <v>48925538.533203125</v>
          </cell>
          <cell r="CF25">
            <v>50540594.177734375</v>
          </cell>
          <cell r="CG25">
            <v>34207807.271484375</v>
          </cell>
          <cell r="CH25">
            <v>39273804.314453125</v>
          </cell>
          <cell r="CI25">
            <v>33054957.8359375</v>
          </cell>
          <cell r="CJ25">
            <v>8261177.8842773438</v>
          </cell>
          <cell r="CK25">
            <v>49834613.376953125</v>
          </cell>
          <cell r="CL25">
            <v>49834613.376953125</v>
          </cell>
          <cell r="CM25">
            <v>52678893.390625</v>
          </cell>
          <cell r="DH25">
            <v>25679447.150390625</v>
          </cell>
          <cell r="DI25">
            <v>18432755.833984375</v>
          </cell>
          <cell r="DJ25">
            <v>18477460.513671875</v>
          </cell>
          <cell r="DK25">
            <v>15279650.236328125</v>
          </cell>
          <cell r="DL25">
            <v>12709801.606445313</v>
          </cell>
          <cell r="DM25">
            <v>12171651.557617188</v>
          </cell>
          <cell r="DN25">
            <v>3114584.802734375</v>
          </cell>
          <cell r="DO25">
            <v>18618689.990234375</v>
          </cell>
          <cell r="DP25">
            <v>18618689.990234375</v>
          </cell>
          <cell r="DQ25">
            <v>19026380.669921875</v>
          </cell>
          <cell r="EL25">
            <v>161881819.71875</v>
          </cell>
          <cell r="EM25">
            <v>161881819.71875</v>
          </cell>
          <cell r="EN25">
            <v>110272425.875</v>
          </cell>
          <cell r="EO25">
            <v>161881819.71875</v>
          </cell>
          <cell r="EP25">
            <v>161881819.71875</v>
          </cell>
          <cell r="EQ25">
            <v>82097208.265625</v>
          </cell>
          <cell r="ER25">
            <v>42204903.3046875</v>
          </cell>
          <cell r="ES25">
            <v>161881819.71875</v>
          </cell>
          <cell r="ET25">
            <v>161881819.71875</v>
          </cell>
          <cell r="EU25">
            <v>161881819.71875</v>
          </cell>
          <cell r="EV25">
            <v>316595220.375</v>
          </cell>
          <cell r="EW25">
            <v>298327578.875</v>
          </cell>
          <cell r="EX25">
            <v>280059939.125</v>
          </cell>
          <cell r="EY25">
            <v>298327578.875</v>
          </cell>
          <cell r="EZ25">
            <v>298327578.875</v>
          </cell>
          <cell r="FA25">
            <v>151294703.21875</v>
          </cell>
          <cell r="FB25">
            <v>77778262.15625</v>
          </cell>
          <cell r="FC25">
            <v>298327578.875</v>
          </cell>
          <cell r="FD25">
            <v>298327578.875</v>
          </cell>
          <cell r="FE25">
            <v>307461402.5</v>
          </cell>
          <cell r="FF25">
            <v>8160768.8779296875</v>
          </cell>
          <cell r="FG25">
            <v>8160768.8779296875</v>
          </cell>
          <cell r="FH25">
            <v>5968447.8505859375</v>
          </cell>
          <cell r="FI25">
            <v>8160768.8779296875</v>
          </cell>
          <cell r="FJ25">
            <v>8160768.8779296875</v>
          </cell>
          <cell r="FK25">
            <v>4138675.6508789063</v>
          </cell>
          <cell r="FL25">
            <v>2127629.0085449219</v>
          </cell>
          <cell r="FM25">
            <v>8160768.8779296875</v>
          </cell>
          <cell r="FN25">
            <v>8160768.8779296875</v>
          </cell>
          <cell r="FO25">
            <v>8160768.8779296875</v>
          </cell>
          <cell r="FP25">
            <v>14958585.94140625</v>
          </cell>
          <cell r="FQ25">
            <v>13589618.265625</v>
          </cell>
          <cell r="FR25">
            <v>12220650.826171875</v>
          </cell>
          <cell r="FS25">
            <v>13589618.265625</v>
          </cell>
          <cell r="FT25">
            <v>13589618.265625</v>
          </cell>
          <cell r="FU25">
            <v>6891877.9140625</v>
          </cell>
          <cell r="FV25">
            <v>3543007.708984375</v>
          </cell>
          <cell r="FW25">
            <v>13589618.265625</v>
          </cell>
          <cell r="FX25">
            <v>13589618.265625</v>
          </cell>
          <cell r="FY25">
            <v>14274101.9921875</v>
          </cell>
          <cell r="HO25">
            <v>107053507.625</v>
          </cell>
          <cell r="HZ25">
            <v>11747729.817578126</v>
          </cell>
        </row>
        <row r="26">
          <cell r="V26">
            <v>390169492.265625</v>
          </cell>
          <cell r="W26">
            <v>283403164.09375</v>
          </cell>
          <cell r="X26">
            <v>288095362.4765625</v>
          </cell>
          <cell r="Y26">
            <v>192991320.234375</v>
          </cell>
          <cell r="Z26">
            <v>250955685.59375</v>
          </cell>
          <cell r="AA26">
            <v>218435237.2890625</v>
          </cell>
          <cell r="AB26">
            <v>37930818.298828125</v>
          </cell>
          <cell r="AC26">
            <v>288973164.125</v>
          </cell>
          <cell r="AD26">
            <v>288973164.125</v>
          </cell>
          <cell r="AE26">
            <v>306867495.765625</v>
          </cell>
          <cell r="AZ26">
            <v>220710141.640625</v>
          </cell>
          <cell r="BA26">
            <v>151090410.671875</v>
          </cell>
          <cell r="BB26">
            <v>155969968.078125</v>
          </cell>
          <cell r="BC26">
            <v>106819284.328125</v>
          </cell>
          <cell r="BD26">
            <v>102027447.9921875</v>
          </cell>
          <cell r="BE26">
            <v>97099808.65625</v>
          </cell>
          <cell r="BF26">
            <v>21451945.6796875</v>
          </cell>
          <cell r="BG26">
            <v>153819367.78125</v>
          </cell>
          <cell r="BH26">
            <v>153819367.78125</v>
          </cell>
          <cell r="BI26">
            <v>158743380.71875</v>
          </cell>
          <cell r="CD26">
            <v>69147376.6171875</v>
          </cell>
          <cell r="CE26">
            <v>48530162.861328125</v>
          </cell>
          <cell r="CF26">
            <v>50080541.89453125</v>
          </cell>
          <cell r="CG26">
            <v>33034939.994140625</v>
          </cell>
          <cell r="CH26">
            <v>38517403.880859375</v>
          </cell>
          <cell r="CI26">
            <v>31928104.310546875</v>
          </cell>
          <cell r="CJ26">
            <v>6446680.4069824219</v>
          </cell>
          <cell r="CK26">
            <v>49434416.212890625</v>
          </cell>
          <cell r="CL26">
            <v>49434416.212890625</v>
          </cell>
          <cell r="CM26">
            <v>52362560.798828125</v>
          </cell>
          <cell r="DH26">
            <v>25894790.546875</v>
          </cell>
          <cell r="DI26">
            <v>18496124.1796875</v>
          </cell>
          <cell r="DJ26">
            <v>18544867.71875</v>
          </cell>
          <cell r="DK26">
            <v>15176646.8515625</v>
          </cell>
          <cell r="DL26">
            <v>12519123.865234375</v>
          </cell>
          <cell r="DM26">
            <v>11765948.965820313</v>
          </cell>
          <cell r="DN26">
            <v>2453120.2485351563</v>
          </cell>
          <cell r="DO26">
            <v>18681388.5859375</v>
          </cell>
          <cell r="DP26">
            <v>18681388.5859375</v>
          </cell>
          <cell r="DQ26">
            <v>19104713.97265625</v>
          </cell>
          <cell r="EL26">
            <v>162635372.4375</v>
          </cell>
          <cell r="EM26">
            <v>162635372.4375</v>
          </cell>
          <cell r="EN26">
            <v>109249186.578125</v>
          </cell>
          <cell r="EO26">
            <v>162635372.4375</v>
          </cell>
          <cell r="EP26">
            <v>162635372.4375</v>
          </cell>
          <cell r="EQ26">
            <v>78994323.5625</v>
          </cell>
          <cell r="ER26">
            <v>37173799.70703125</v>
          </cell>
          <cell r="ES26">
            <v>162635372.4375</v>
          </cell>
          <cell r="ET26">
            <v>162635372.4375</v>
          </cell>
          <cell r="EU26">
            <v>162635372.4375</v>
          </cell>
          <cell r="EV26">
            <v>314763479.3125</v>
          </cell>
          <cell r="EW26">
            <v>296581403.4375</v>
          </cell>
          <cell r="EX26">
            <v>278399333.25</v>
          </cell>
          <cell r="EY26">
            <v>296581403.4375</v>
          </cell>
          <cell r="EZ26">
            <v>296581403.4375</v>
          </cell>
          <cell r="FA26">
            <v>144053826.5625</v>
          </cell>
          <cell r="FB26">
            <v>67790035.796875</v>
          </cell>
          <cell r="FC26">
            <v>296581403.4375</v>
          </cell>
          <cell r="FD26">
            <v>296581403.4375</v>
          </cell>
          <cell r="FE26">
            <v>305672442.375</v>
          </cell>
          <cell r="FF26">
            <v>8113469.3388671875</v>
          </cell>
          <cell r="FG26">
            <v>8113469.3388671875</v>
          </cell>
          <cell r="FH26">
            <v>5848864.837890625</v>
          </cell>
          <cell r="FI26">
            <v>8113469.3388671875</v>
          </cell>
          <cell r="FJ26">
            <v>8113469.3388671875</v>
          </cell>
          <cell r="FK26">
            <v>3940828.0673828125</v>
          </cell>
          <cell r="FL26">
            <v>1854507.3149414063</v>
          </cell>
          <cell r="FM26">
            <v>8113469.3388671875</v>
          </cell>
          <cell r="FN26">
            <v>8113469.3388671875</v>
          </cell>
          <cell r="FO26">
            <v>8113469.3388671875</v>
          </cell>
          <cell r="FP26">
            <v>14858673.2265625</v>
          </cell>
          <cell r="FQ26">
            <v>13480356.3828125</v>
          </cell>
          <cell r="FR26">
            <v>12102039.427734375</v>
          </cell>
          <cell r="FS26">
            <v>13480356.3828125</v>
          </cell>
          <cell r="FT26">
            <v>13480356.3828125</v>
          </cell>
          <cell r="FU26">
            <v>6547601.5556640625</v>
          </cell>
          <cell r="FV26">
            <v>3081224.2885742188</v>
          </cell>
          <cell r="FW26">
            <v>13480356.3828125</v>
          </cell>
          <cell r="FX26">
            <v>13480356.3828125</v>
          </cell>
          <cell r="FY26">
            <v>14169514.71484375</v>
          </cell>
          <cell r="HO26">
            <v>107009641.1125</v>
          </cell>
          <cell r="HZ26">
            <v>11801430.981249999</v>
          </cell>
        </row>
        <row r="27">
          <cell r="V27">
            <v>388954779.3515625</v>
          </cell>
          <cell r="W27">
            <v>278245329.25</v>
          </cell>
          <cell r="X27">
            <v>282040848.3984375</v>
          </cell>
          <cell r="Y27">
            <v>184915520.875</v>
          </cell>
          <cell r="Z27">
            <v>245665456.4296875</v>
          </cell>
          <cell r="AA27">
            <v>210548367.125</v>
          </cell>
          <cell r="AB27">
            <v>32124155.509765625</v>
          </cell>
          <cell r="AC27">
            <v>283708767.28125</v>
          </cell>
          <cell r="AD27">
            <v>283708767.28125</v>
          </cell>
          <cell r="AE27">
            <v>301953228.03125</v>
          </cell>
          <cell r="AZ27">
            <v>222422998.703125</v>
          </cell>
          <cell r="BA27">
            <v>151370489.03125</v>
          </cell>
          <cell r="BB27">
            <v>156252939.7421875</v>
          </cell>
          <cell r="BC27">
            <v>105495805.09375</v>
          </cell>
          <cell r="BD27">
            <v>100574957.4375</v>
          </cell>
          <cell r="BE27">
            <v>93805057.390625</v>
          </cell>
          <cell r="BF27">
            <v>19027281.328125</v>
          </cell>
          <cell r="BG27">
            <v>154070643.515625</v>
          </cell>
          <cell r="BH27">
            <v>154070643.515625</v>
          </cell>
          <cell r="BI27">
            <v>159192102.21875</v>
          </cell>
          <cell r="CD27">
            <v>69605975.859375</v>
          </cell>
          <cell r="CE27">
            <v>48131203.13671875</v>
          </cell>
          <cell r="CF27">
            <v>49632830.912109375</v>
          </cell>
          <cell r="CG27">
            <v>31868311.234375</v>
          </cell>
          <cell r="CH27">
            <v>37765859.357421875</v>
          </cell>
          <cell r="CI27">
            <v>30806548.34375</v>
          </cell>
          <cell r="CJ27">
            <v>5623293.9545898438</v>
          </cell>
          <cell r="CK27">
            <v>49030563.55078125</v>
          </cell>
          <cell r="CL27">
            <v>49030563.55078125</v>
          </cell>
          <cell r="CM27">
            <v>52038457.4140625</v>
          </cell>
          <cell r="DH27">
            <v>26109882.8515625</v>
          </cell>
          <cell r="DI27">
            <v>18559817.013671875</v>
          </cell>
          <cell r="DJ27">
            <v>18612610.271484375</v>
          </cell>
          <cell r="DK27">
            <v>15074483.923828125</v>
          </cell>
          <cell r="DL27">
            <v>12332331.173828125</v>
          </cell>
          <cell r="DM27">
            <v>11362255.17578125</v>
          </cell>
          <cell r="DN27">
            <v>2157066.373046875</v>
          </cell>
          <cell r="DO27">
            <v>18744409.349609375</v>
          </cell>
          <cell r="DP27">
            <v>18744409.349609375</v>
          </cell>
          <cell r="DQ27">
            <v>19182339.943359375</v>
          </cell>
          <cell r="EL27">
            <v>163394225.8125</v>
          </cell>
          <cell r="EM27">
            <v>163394225.8125</v>
          </cell>
          <cell r="EN27">
            <v>108214535.9375</v>
          </cell>
          <cell r="EO27">
            <v>163394225.8125</v>
          </cell>
          <cell r="EP27">
            <v>163394225.8125</v>
          </cell>
          <cell r="EQ27">
            <v>75861604.7109375</v>
          </cell>
          <cell r="ER27">
            <v>32095294.18359375</v>
          </cell>
          <cell r="ES27">
            <v>163394225.8125</v>
          </cell>
          <cell r="ET27">
            <v>163394225.8125</v>
          </cell>
          <cell r="EU27">
            <v>163394225.8125</v>
          </cell>
          <cell r="EV27">
            <v>312942455.6875</v>
          </cell>
          <cell r="EW27">
            <v>294790771.875</v>
          </cell>
          <cell r="EX27">
            <v>276639080.5625</v>
          </cell>
          <cell r="EY27">
            <v>294790771.875</v>
          </cell>
          <cell r="EZ27">
            <v>294790771.875</v>
          </cell>
          <cell r="FA27">
            <v>136867143.5625</v>
          </cell>
          <cell r="FB27">
            <v>57905329.953125</v>
          </cell>
          <cell r="FC27">
            <v>294790771.875</v>
          </cell>
          <cell r="FD27">
            <v>294790771.875</v>
          </cell>
          <cell r="FE27">
            <v>303866614.6875</v>
          </cell>
          <cell r="FF27">
            <v>8066637.705078125</v>
          </cell>
          <cell r="FG27">
            <v>8066637.705078125</v>
          </cell>
          <cell r="FH27">
            <v>5730763.4482421875</v>
          </cell>
          <cell r="FI27">
            <v>8066637.705078125</v>
          </cell>
          <cell r="FJ27">
            <v>8066637.705078125</v>
          </cell>
          <cell r="FK27">
            <v>3745224.6518554688</v>
          </cell>
          <cell r="FL27">
            <v>1584518.1206054688</v>
          </cell>
          <cell r="FM27">
            <v>8066637.705078125</v>
          </cell>
          <cell r="FN27">
            <v>8066637.705078125</v>
          </cell>
          <cell r="FO27">
            <v>8066637.705078125</v>
          </cell>
          <cell r="FP27">
            <v>14759344.24609375</v>
          </cell>
          <cell r="FQ27">
            <v>13373538.80078125</v>
          </cell>
          <cell r="FR27">
            <v>11987733.763671875</v>
          </cell>
          <cell r="FS27">
            <v>13373538.80078125</v>
          </cell>
          <cell r="FT27">
            <v>13373538.80078125</v>
          </cell>
          <cell r="FU27">
            <v>6209143.1181640625</v>
          </cell>
          <cell r="FV27">
            <v>2626945.1323242188</v>
          </cell>
          <cell r="FW27">
            <v>13373538.80078125</v>
          </cell>
          <cell r="FX27">
            <v>13373538.80078125</v>
          </cell>
          <cell r="FY27">
            <v>14066441.40625</v>
          </cell>
          <cell r="HO27">
            <v>106956277.425</v>
          </cell>
          <cell r="HZ27">
            <v>11854184.005078126</v>
          </cell>
        </row>
        <row r="28">
          <cell r="V28">
            <v>390178497.109375</v>
          </cell>
          <cell r="W28">
            <v>274708125.7265625</v>
          </cell>
          <cell r="X28">
            <v>277869647.484375</v>
          </cell>
          <cell r="Y28">
            <v>177565843.1328125</v>
          </cell>
          <cell r="Z28">
            <v>241892745.5703125</v>
          </cell>
          <cell r="AA28">
            <v>203988880.28125</v>
          </cell>
          <cell r="AB28">
            <v>32213669.456054688</v>
          </cell>
          <cell r="AC28">
            <v>280118603.9765625</v>
          </cell>
          <cell r="AD28">
            <v>280118603.9765625</v>
          </cell>
          <cell r="AE28">
            <v>298783379.3828125</v>
          </cell>
          <cell r="AZ28">
            <v>225400630.484375</v>
          </cell>
          <cell r="BA28">
            <v>152443281.234375</v>
          </cell>
          <cell r="BB28">
            <v>157398260.609375</v>
          </cell>
          <cell r="BC28">
            <v>104645813.765625</v>
          </cell>
          <cell r="BD28">
            <v>99684233.3515625</v>
          </cell>
          <cell r="BE28">
            <v>91062597.9921875</v>
          </cell>
          <cell r="BF28">
            <v>19081225.15234375</v>
          </cell>
          <cell r="BG28">
            <v>155139399.359375</v>
          </cell>
          <cell r="BH28">
            <v>155139399.359375</v>
          </cell>
          <cell r="BI28">
            <v>160489750.109375</v>
          </cell>
          <cell r="CD28">
            <v>70503434.56640625</v>
          </cell>
          <cell r="CE28">
            <v>48094357.52734375</v>
          </cell>
          <cell r="CF28">
            <v>49541671.693359375</v>
          </cell>
          <cell r="CG28">
            <v>31139365.998046875</v>
          </cell>
          <cell r="CH28">
            <v>37294264.162109375</v>
          </cell>
          <cell r="CI28">
            <v>29879179.76171875</v>
          </cell>
          <cell r="CJ28">
            <v>5637977.9909667969</v>
          </cell>
          <cell r="CK28">
            <v>48988913.03515625</v>
          </cell>
          <cell r="CL28">
            <v>48988913.03515625</v>
          </cell>
          <cell r="CM28">
            <v>52097993.271484375</v>
          </cell>
          <cell r="DH28">
            <v>26460914.6640625</v>
          </cell>
          <cell r="DI28">
            <v>18728915.0859375</v>
          </cell>
          <cell r="DJ28">
            <v>18780272.220703125</v>
          </cell>
          <cell r="DK28">
            <v>15093182.65625</v>
          </cell>
          <cell r="DL28">
            <v>12227198.643554688</v>
          </cell>
          <cell r="DM28">
            <v>11022981.478515625</v>
          </cell>
          <cell r="DN28">
            <v>2162789.6433105469</v>
          </cell>
          <cell r="DO28">
            <v>18912873.4375</v>
          </cell>
          <cell r="DP28">
            <v>18912873.4375</v>
          </cell>
          <cell r="DQ28">
            <v>19369207.34375</v>
          </cell>
          <cell r="EL28">
            <v>165411564.0625</v>
          </cell>
          <cell r="EM28">
            <v>165411564.0625</v>
          </cell>
          <cell r="EN28">
            <v>107934508.859375</v>
          </cell>
          <cell r="EO28">
            <v>165411564.0625</v>
          </cell>
          <cell r="EP28">
            <v>165411564.0625</v>
          </cell>
          <cell r="EQ28">
            <v>73253692.34375</v>
          </cell>
          <cell r="ER28">
            <v>27174756.96484375</v>
          </cell>
          <cell r="ES28">
            <v>165411564.0625</v>
          </cell>
          <cell r="ET28">
            <v>165411564.0625</v>
          </cell>
          <cell r="EU28">
            <v>165411564.0625</v>
          </cell>
          <cell r="EV28">
            <v>313131339.125</v>
          </cell>
          <cell r="EW28">
            <v>295010191.5</v>
          </cell>
          <cell r="EX28">
            <v>276889049.625</v>
          </cell>
          <cell r="EY28">
            <v>295010191.5</v>
          </cell>
          <cell r="EZ28">
            <v>295010191.5</v>
          </cell>
          <cell r="FA28">
            <v>130647370.84375</v>
          </cell>
          <cell r="FB28">
            <v>48465959.5390625</v>
          </cell>
          <cell r="FC28">
            <v>295010191.5</v>
          </cell>
          <cell r="FD28">
            <v>295010191.5</v>
          </cell>
          <cell r="FE28">
            <v>304070763.4375</v>
          </cell>
          <cell r="FF28">
            <v>8086790.4013671875</v>
          </cell>
          <cell r="FG28">
            <v>8086790.4013671875</v>
          </cell>
          <cell r="FH28">
            <v>5660513.484375</v>
          </cell>
          <cell r="FI28">
            <v>8086790.4013671875</v>
          </cell>
          <cell r="FJ28">
            <v>8086790.4013671875</v>
          </cell>
          <cell r="FK28">
            <v>3581292.8999023438</v>
          </cell>
          <cell r="FL28">
            <v>1328544.1365966797</v>
          </cell>
          <cell r="FM28">
            <v>8086790.4013671875</v>
          </cell>
          <cell r="FN28">
            <v>8086790.4013671875</v>
          </cell>
          <cell r="FO28">
            <v>8086790.4013671875</v>
          </cell>
          <cell r="FP28">
            <v>14751801.953125</v>
          </cell>
          <cell r="FQ28">
            <v>13352182.58203125</v>
          </cell>
          <cell r="FR28">
            <v>11952562.974609375</v>
          </cell>
          <cell r="FS28">
            <v>13352182.58203125</v>
          </cell>
          <cell r="FT28">
            <v>13352182.58203125</v>
          </cell>
          <cell r="FU28">
            <v>5913109.3642578125</v>
          </cell>
          <cell r="FV28">
            <v>2193572.8461914063</v>
          </cell>
          <cell r="FW28">
            <v>13352182.58203125</v>
          </cell>
          <cell r="FX28">
            <v>13352182.58203125</v>
          </cell>
          <cell r="FY28">
            <v>14051992.12109375</v>
          </cell>
          <cell r="HO28">
            <v>107600088.03125</v>
          </cell>
          <cell r="HZ28">
            <v>11980294.20859375</v>
          </cell>
        </row>
        <row r="29">
          <cell r="V29">
            <v>386631695.53125</v>
          </cell>
          <cell r="W29">
            <v>268207895.8125</v>
          </cell>
          <cell r="X29">
            <v>270306913.84375</v>
          </cell>
          <cell r="Y29">
            <v>169136238.9375</v>
          </cell>
          <cell r="Z29">
            <v>235799949.671875</v>
          </cell>
          <cell r="AA29">
            <v>194938264.21875</v>
          </cell>
          <cell r="AB29">
            <v>31906956.619140625</v>
          </cell>
          <cell r="AC29">
            <v>273180927.5625</v>
          </cell>
          <cell r="AD29">
            <v>273180927.5625</v>
          </cell>
          <cell r="AE29">
            <v>292034393.6875</v>
          </cell>
          <cell r="AZ29">
            <v>225835146.59375</v>
          </cell>
          <cell r="BA29">
            <v>152175242.0625</v>
          </cell>
          <cell r="BB29">
            <v>156973750.703125</v>
          </cell>
          <cell r="BC29">
            <v>103481077.015625</v>
          </cell>
          <cell r="BD29">
            <v>97928216.7265625</v>
          </cell>
          <cell r="BE29">
            <v>87279443.515625</v>
          </cell>
          <cell r="BF29">
            <v>18925950.34375</v>
          </cell>
          <cell r="BG29">
            <v>154684288.640625</v>
          </cell>
          <cell r="BH29">
            <v>154684288.640625</v>
          </cell>
          <cell r="BI29">
            <v>160176986.828125</v>
          </cell>
          <cell r="CD29">
            <v>70500782.53125</v>
          </cell>
          <cell r="CE29">
            <v>47440790.14453125</v>
          </cell>
          <cell r="CF29">
            <v>48826032.99609375</v>
          </cell>
          <cell r="CG29">
            <v>30063909.08984375</v>
          </cell>
          <cell r="CH29">
            <v>36384769.818359375</v>
          </cell>
          <cell r="CI29">
            <v>28584028.185546875</v>
          </cell>
          <cell r="CJ29">
            <v>5579268.7197265625</v>
          </cell>
          <cell r="CK29">
            <v>48303383.10546875</v>
          </cell>
          <cell r="CL29">
            <v>48303383.10546875</v>
          </cell>
          <cell r="CM29">
            <v>51467170.2734375</v>
          </cell>
          <cell r="DH29">
            <v>26541381.94921875</v>
          </cell>
          <cell r="DI29">
            <v>18731885.146484375</v>
          </cell>
          <cell r="DJ29">
            <v>18774708.25390625</v>
          </cell>
          <cell r="DK29">
            <v>14999157.669921875</v>
          </cell>
          <cell r="DL29">
            <v>11998983.895507813</v>
          </cell>
          <cell r="DM29">
            <v>10561890.897460938</v>
          </cell>
          <cell r="DN29">
            <v>2148459.3481445313</v>
          </cell>
          <cell r="DO29">
            <v>18900176.689453125</v>
          </cell>
          <cell r="DP29">
            <v>18900176.689453125</v>
          </cell>
          <cell r="DQ29">
            <v>19365367.150390625</v>
          </cell>
          <cell r="EL29">
            <v>164927180.53125</v>
          </cell>
          <cell r="EM29">
            <v>164927180.53125</v>
          </cell>
          <cell r="EN29">
            <v>106109363.9375</v>
          </cell>
          <cell r="EO29">
            <v>164927180.53125</v>
          </cell>
          <cell r="EP29">
            <v>164927180.53125</v>
          </cell>
          <cell r="EQ29">
            <v>69505026.9140625</v>
          </cell>
          <cell r="ER29">
            <v>21793948.90234375</v>
          </cell>
          <cell r="ES29">
            <v>164927180.53125</v>
          </cell>
          <cell r="ET29">
            <v>164927180.53125</v>
          </cell>
          <cell r="EU29">
            <v>164927180.53125</v>
          </cell>
          <cell r="EV29">
            <v>309332306.5</v>
          </cell>
          <cell r="EW29">
            <v>291420354.125</v>
          </cell>
          <cell r="EX29">
            <v>273508407.3125</v>
          </cell>
          <cell r="EY29">
            <v>291420354.125</v>
          </cell>
          <cell r="EZ29">
            <v>291420354.125</v>
          </cell>
          <cell r="FA29">
            <v>122812864.15625</v>
          </cell>
          <cell r="FB29">
            <v>38509118.46875</v>
          </cell>
          <cell r="FC29">
            <v>291420354.125</v>
          </cell>
          <cell r="FD29">
            <v>291420354.125</v>
          </cell>
          <cell r="FE29">
            <v>300376332.1875</v>
          </cell>
          <cell r="FF29">
            <v>7973867.322265625</v>
          </cell>
          <cell r="FG29">
            <v>7973867.322265625</v>
          </cell>
          <cell r="FH29">
            <v>5498201.09765625</v>
          </cell>
          <cell r="FI29">
            <v>7973867.322265625</v>
          </cell>
          <cell r="FJ29">
            <v>7973867.322265625</v>
          </cell>
          <cell r="FK29">
            <v>3360415.45703125</v>
          </cell>
          <cell r="FL29">
            <v>1053689.6160888672</v>
          </cell>
          <cell r="FM29">
            <v>7973867.322265625</v>
          </cell>
          <cell r="FN29">
            <v>7973867.322265625</v>
          </cell>
          <cell r="FO29">
            <v>7973867.322265625</v>
          </cell>
          <cell r="FP29">
            <v>14562425.54296875</v>
          </cell>
          <cell r="FQ29">
            <v>13165453.736328125</v>
          </cell>
          <cell r="FR29">
            <v>11768482.537109375</v>
          </cell>
          <cell r="FS29">
            <v>13165453.736328125</v>
          </cell>
          <cell r="FT29">
            <v>13165453.736328125</v>
          </cell>
          <cell r="FU29">
            <v>5548298.484375</v>
          </cell>
          <cell r="FV29">
            <v>1739720.6923828125</v>
          </cell>
          <cell r="FW29">
            <v>13165453.736328125</v>
          </cell>
          <cell r="FX29">
            <v>13165453.736328125</v>
          </cell>
          <cell r="FY29">
            <v>13863939.796875</v>
          </cell>
          <cell r="HO29">
            <v>106881438.03125</v>
          </cell>
          <cell r="HZ29">
            <v>11957845.741015624</v>
          </cell>
        </row>
        <row r="30">
          <cell r="V30">
            <v>385388160.1328125</v>
          </cell>
          <cell r="W30">
            <v>263789392.921875</v>
          </cell>
          <cell r="X30">
            <v>264456555.26171875</v>
          </cell>
          <cell r="Y30">
            <v>163683850.9375</v>
          </cell>
          <cell r="Z30">
            <v>231899057.2734375</v>
          </cell>
          <cell r="AA30">
            <v>187191610.2734375</v>
          </cell>
          <cell r="AB30">
            <v>31795441.318359375</v>
          </cell>
          <cell r="AC30">
            <v>267561488.765625</v>
          </cell>
          <cell r="AD30">
            <v>267561488.765625</v>
          </cell>
          <cell r="AE30">
            <v>286666607.28125</v>
          </cell>
          <cell r="AZ30">
            <v>227508601.453125</v>
          </cell>
          <cell r="BA30">
            <v>152946564.65625</v>
          </cell>
          <cell r="BB30">
            <v>157467347.390625</v>
          </cell>
          <cell r="BC30">
            <v>103222900.296875</v>
          </cell>
          <cell r="BD30">
            <v>96983419.9609375</v>
          </cell>
          <cell r="BE30">
            <v>84041230.984375</v>
          </cell>
          <cell r="BF30">
            <v>18873785.716796875</v>
          </cell>
          <cell r="BG30">
            <v>155069009.921875</v>
          </cell>
          <cell r="BH30">
            <v>155069009.921875</v>
          </cell>
          <cell r="BI30">
            <v>160760043.6875</v>
          </cell>
          <cell r="CD30">
            <v>70943633.2421875</v>
          </cell>
          <cell r="CE30">
            <v>47068552.197265625</v>
          </cell>
          <cell r="CF30">
            <v>48418139.953125</v>
          </cell>
          <cell r="CG30">
            <v>28923985.9765625</v>
          </cell>
          <cell r="CH30">
            <v>35739706.064453125</v>
          </cell>
          <cell r="CI30">
            <v>27485592.813476563</v>
          </cell>
          <cell r="CJ30">
            <v>5557691.9909667969</v>
          </cell>
          <cell r="CK30">
            <v>47830499.923828125</v>
          </cell>
          <cell r="CL30">
            <v>47830499.923828125</v>
          </cell>
          <cell r="CM30">
            <v>51065084.783203125</v>
          </cell>
          <cell r="DH30">
            <v>26759324.84375</v>
          </cell>
          <cell r="DI30">
            <v>18833231.546875</v>
          </cell>
          <cell r="DJ30">
            <v>18863294.3828125</v>
          </cell>
          <cell r="DK30">
            <v>14940585.2265625</v>
          </cell>
          <cell r="DL30">
            <v>11850639.151367188</v>
          </cell>
          <cell r="DM30">
            <v>10165820.021484375</v>
          </cell>
          <cell r="DN30">
            <v>2144230.8869628906</v>
          </cell>
          <cell r="DO30">
            <v>18964035.4296875</v>
          </cell>
          <cell r="DP30">
            <v>18964035.4296875</v>
          </cell>
          <cell r="DQ30">
            <v>19442609.41796875</v>
          </cell>
          <cell r="EL30">
            <v>165700935.09375</v>
          </cell>
          <cell r="EM30">
            <v>165700935.09375</v>
          </cell>
          <cell r="EN30">
            <v>105038049.9375</v>
          </cell>
          <cell r="EO30">
            <v>165700935.09375</v>
          </cell>
          <cell r="EP30">
            <v>165700935.09375</v>
          </cell>
          <cell r="EQ30">
            <v>66280374.171875</v>
          </cell>
          <cell r="ER30">
            <v>16570093.54296875</v>
          </cell>
          <cell r="ES30">
            <v>165700935.09375</v>
          </cell>
          <cell r="ET30">
            <v>165700935.09375</v>
          </cell>
          <cell r="EU30">
            <v>165700935.09375</v>
          </cell>
          <cell r="EV30">
            <v>307543040.625</v>
          </cell>
          <cell r="EW30">
            <v>289738208.6875</v>
          </cell>
          <cell r="EX30">
            <v>271933371.125</v>
          </cell>
          <cell r="EY30">
            <v>289738208.6875</v>
          </cell>
          <cell r="EZ30">
            <v>289738208.6875</v>
          </cell>
          <cell r="FA30">
            <v>115895283.6875</v>
          </cell>
          <cell r="FB30">
            <v>28973820.921875</v>
          </cell>
          <cell r="FC30">
            <v>289738208.6875</v>
          </cell>
          <cell r="FD30">
            <v>289738208.6875</v>
          </cell>
          <cell r="FE30">
            <v>298640625.5625</v>
          </cell>
          <cell r="FF30">
            <v>7927745.498046875</v>
          </cell>
          <cell r="FG30">
            <v>7927745.498046875</v>
          </cell>
          <cell r="FH30">
            <v>5383465.4604492188</v>
          </cell>
          <cell r="FI30">
            <v>7927745.498046875</v>
          </cell>
          <cell r="FJ30">
            <v>7927745.498046875</v>
          </cell>
          <cell r="FK30">
            <v>3171098.23046875</v>
          </cell>
          <cell r="FL30">
            <v>792774.5576171875</v>
          </cell>
          <cell r="FM30">
            <v>7927745.498046875</v>
          </cell>
          <cell r="FN30">
            <v>7927745.498046875</v>
          </cell>
          <cell r="FO30">
            <v>7927745.498046875</v>
          </cell>
          <cell r="FP30">
            <v>14464829.390625</v>
          </cell>
          <cell r="FQ30">
            <v>13063733.40234375</v>
          </cell>
          <cell r="FR30">
            <v>11662637.767578125</v>
          </cell>
          <cell r="FS30">
            <v>13063733.40234375</v>
          </cell>
          <cell r="FT30">
            <v>13063733.40234375</v>
          </cell>
          <cell r="FU30">
            <v>5225493.4873046875</v>
          </cell>
          <cell r="FV30">
            <v>1306373.3718261719</v>
          </cell>
          <cell r="FW30">
            <v>13063733.40234375</v>
          </cell>
          <cell r="FX30">
            <v>13063733.40234375</v>
          </cell>
          <cell r="FY30">
            <v>13764281.15625</v>
          </cell>
          <cell r="HO30">
            <v>106833590.36875001</v>
          </cell>
          <cell r="HZ30">
            <v>12009553.25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V2">
            <v>627.75040502933007</v>
          </cell>
          <cell r="W2">
            <v>627.60240518996636</v>
          </cell>
          <cell r="X2">
            <v>627.46197683175603</v>
          </cell>
          <cell r="Y2">
            <v>627.60240518996636</v>
          </cell>
          <cell r="Z2">
            <v>627.60240518996636</v>
          </cell>
          <cell r="AA2">
            <v>628.68262085003812</v>
          </cell>
          <cell r="AB2">
            <v>628.68262085003812</v>
          </cell>
          <cell r="AC2">
            <v>627.60240518996636</v>
          </cell>
          <cell r="AD2">
            <v>627.60240518996636</v>
          </cell>
          <cell r="AE2">
            <v>627.60240518996636</v>
          </cell>
          <cell r="AZ2">
            <v>2746.3791808740943</v>
          </cell>
          <cell r="BA2">
            <v>2730.4580412795563</v>
          </cell>
          <cell r="BB2">
            <v>2728.3882931589164</v>
          </cell>
          <cell r="BC2">
            <v>2730.4580412795563</v>
          </cell>
          <cell r="BD2">
            <v>2730.4580412795563</v>
          </cell>
          <cell r="BE2">
            <v>2746.3791808740943</v>
          </cell>
          <cell r="BF2">
            <v>2746.3791808740943</v>
          </cell>
          <cell r="BG2">
            <v>2730.4580412795563</v>
          </cell>
          <cell r="BH2">
            <v>2730.4580412795563</v>
          </cell>
          <cell r="BI2">
            <v>2730.4580412795563</v>
          </cell>
        </row>
        <row r="3">
          <cell r="V3">
            <v>620.83832892042471</v>
          </cell>
          <cell r="W3">
            <v>620.26593691898199</v>
          </cell>
          <cell r="X3">
            <v>619.77320886613734</v>
          </cell>
          <cell r="Y3">
            <v>619.28910389773625</v>
          </cell>
          <cell r="Z3">
            <v>620.26593691898199</v>
          </cell>
          <cell r="AA3">
            <v>624.05615895693927</v>
          </cell>
          <cell r="AB3">
            <v>613.03294193730198</v>
          </cell>
          <cell r="AC3">
            <v>620.26593691898199</v>
          </cell>
          <cell r="AD3">
            <v>620.26593691898199</v>
          </cell>
          <cell r="AE3">
            <v>620.26593691898199</v>
          </cell>
          <cell r="AZ3">
            <v>2801.5352816678505</v>
          </cell>
          <cell r="BA3">
            <v>2746.3635506227274</v>
          </cell>
          <cell r="BB3">
            <v>2739.1912350983384</v>
          </cell>
          <cell r="BC3">
            <v>2741.9132742381703</v>
          </cell>
          <cell r="BD3">
            <v>2746.3635506227274</v>
          </cell>
          <cell r="BE3">
            <v>2801.5352816678505</v>
          </cell>
          <cell r="BF3">
            <v>2754.9249270559844</v>
          </cell>
          <cell r="BG3">
            <v>2746.3635506227274</v>
          </cell>
          <cell r="BH3">
            <v>2746.3635506227274</v>
          </cell>
          <cell r="BI3">
            <v>2746.3635506227274</v>
          </cell>
        </row>
        <row r="4">
          <cell r="V4">
            <v>617.41733792979107</v>
          </cell>
          <cell r="W4">
            <v>616.39031127115959</v>
          </cell>
          <cell r="X4">
            <v>615.46187215585201</v>
          </cell>
          <cell r="Y4">
            <v>612.02785504516601</v>
          </cell>
          <cell r="Z4">
            <v>616.39031127115959</v>
          </cell>
          <cell r="AA4">
            <v>623.53216559772852</v>
          </cell>
          <cell r="AB4">
            <v>612.16849206034681</v>
          </cell>
          <cell r="AC4">
            <v>616.39031127115959</v>
          </cell>
          <cell r="AD4">
            <v>616.39031127115959</v>
          </cell>
          <cell r="AE4">
            <v>616.39031127115959</v>
          </cell>
          <cell r="AZ4">
            <v>2832.1772709398147</v>
          </cell>
          <cell r="BA4">
            <v>2731.7317208993095</v>
          </cell>
          <cell r="BB4">
            <v>2718.6737922771699</v>
          </cell>
          <cell r="BC4">
            <v>2711.5220071903877</v>
          </cell>
          <cell r="BD4">
            <v>2731.7317208993095</v>
          </cell>
          <cell r="BE4">
            <v>2832.1772709398147</v>
          </cell>
          <cell r="BF4">
            <v>2787.6781252266669</v>
          </cell>
          <cell r="BG4">
            <v>2731.7317208993095</v>
          </cell>
          <cell r="BH4">
            <v>2731.7317208993095</v>
          </cell>
          <cell r="BI4">
            <v>2731.7317208993095</v>
          </cell>
        </row>
        <row r="5">
          <cell r="V5">
            <v>605.72331551469085</v>
          </cell>
          <cell r="W5">
            <v>602.0456847098759</v>
          </cell>
          <cell r="X5">
            <v>602.05511452671033</v>
          </cell>
          <cell r="Y5">
            <v>593.88853749577595</v>
          </cell>
          <cell r="Z5">
            <v>599.21231243748923</v>
          </cell>
          <cell r="AA5">
            <v>606.27857774745985</v>
          </cell>
          <cell r="AB5">
            <v>599.15360045707723</v>
          </cell>
          <cell r="AC5">
            <v>603.63344806381986</v>
          </cell>
          <cell r="AD5">
            <v>603.63344806381986</v>
          </cell>
          <cell r="AE5">
            <v>603.52809668705299</v>
          </cell>
          <cell r="AZ5">
            <v>2833.9073131830769</v>
          </cell>
          <cell r="BA5">
            <v>2679.1604949053899</v>
          </cell>
          <cell r="BB5">
            <v>2666.9001630932662</v>
          </cell>
          <cell r="BC5">
            <v>2640.4755529708159</v>
          </cell>
          <cell r="BD5">
            <v>2651.9863973388487</v>
          </cell>
          <cell r="BE5">
            <v>2781.7222421503066</v>
          </cell>
          <cell r="BF5">
            <v>2758.521438131188</v>
          </cell>
          <cell r="BG5">
            <v>2686.8840376800431</v>
          </cell>
          <cell r="BH5">
            <v>2686.8840376800431</v>
          </cell>
          <cell r="BI5">
            <v>2685.9658053059138</v>
          </cell>
        </row>
        <row r="6">
          <cell r="V6">
            <v>598.29456339879073</v>
          </cell>
          <cell r="W6">
            <v>588.78695293780027</v>
          </cell>
          <cell r="X6">
            <v>591.76398168302092</v>
          </cell>
          <cell r="Y6">
            <v>576.84218931293219</v>
          </cell>
          <cell r="Z6">
            <v>589.88129463692019</v>
          </cell>
          <cell r="AA6">
            <v>604.13911905317877</v>
          </cell>
          <cell r="AB6">
            <v>596.39826029499977</v>
          </cell>
          <cell r="AC6">
            <v>593.86423182999886</v>
          </cell>
          <cell r="AD6">
            <v>593.86423182999886</v>
          </cell>
          <cell r="AE6">
            <v>593.64840197514445</v>
          </cell>
          <cell r="AZ6">
            <v>2853.077691570752</v>
          </cell>
          <cell r="BA6">
            <v>2630.3190773509964</v>
          </cell>
          <cell r="BB6">
            <v>2628.9106020932823</v>
          </cell>
          <cell r="BC6">
            <v>2571.3504030835306</v>
          </cell>
          <cell r="BD6">
            <v>2585.7077317649146</v>
          </cell>
          <cell r="BE6">
            <v>2774.8451026256271</v>
          </cell>
          <cell r="BF6">
            <v>2751.9439992053781</v>
          </cell>
          <cell r="BG6">
            <v>2655.4802432178153</v>
          </cell>
          <cell r="BH6">
            <v>2655.4802432178153</v>
          </cell>
          <cell r="BI6">
            <v>2652.7757415870606</v>
          </cell>
        </row>
        <row r="7">
          <cell r="V7">
            <v>590.66751811017059</v>
          </cell>
          <cell r="W7">
            <v>574.99021423477996</v>
          </cell>
          <cell r="X7">
            <v>581.01779830327223</v>
          </cell>
          <cell r="Y7">
            <v>556.56830626820647</v>
          </cell>
          <cell r="Z7">
            <v>580.07980667944162</v>
          </cell>
          <cell r="AA7">
            <v>601.96869159850178</v>
          </cell>
          <cell r="AB7">
            <v>593.54602472360637</v>
          </cell>
          <cell r="AC7">
            <v>582.67973902591575</v>
          </cell>
          <cell r="AD7">
            <v>582.67973902591575</v>
          </cell>
          <cell r="AE7">
            <v>582.78010737162242</v>
          </cell>
          <cell r="AZ7">
            <v>2869.0376741119121</v>
          </cell>
          <cell r="BA7">
            <v>2580.507983070037</v>
          </cell>
          <cell r="BB7">
            <v>2590.4205893685362</v>
          </cell>
          <cell r="BC7">
            <v>2487.0106467374444</v>
          </cell>
          <cell r="BD7">
            <v>2520.3731761776917</v>
          </cell>
          <cell r="BE7">
            <v>2767.9318063384444</v>
          </cell>
          <cell r="BF7">
            <v>2745.4091163758112</v>
          </cell>
          <cell r="BG7">
            <v>2618.7589311709198</v>
          </cell>
          <cell r="BH7">
            <v>2618.7589311709198</v>
          </cell>
          <cell r="BI7">
            <v>2615.624206613023</v>
          </cell>
        </row>
        <row r="8">
          <cell r="V8">
            <v>586.65034767556403</v>
          </cell>
          <cell r="W8">
            <v>564.47757417745345</v>
          </cell>
          <cell r="X8">
            <v>573.53371993434735</v>
          </cell>
          <cell r="Y8">
            <v>538.33066286477344</v>
          </cell>
          <cell r="Z8">
            <v>573.29523310855393</v>
          </cell>
          <cell r="AA8">
            <v>603.39054786028885</v>
          </cell>
          <cell r="AB8">
            <v>594.17454544875261</v>
          </cell>
          <cell r="AC8">
            <v>573.92048221068546</v>
          </cell>
          <cell r="AD8">
            <v>573.92048221068546</v>
          </cell>
          <cell r="AE8">
            <v>574.74620039502179</v>
          </cell>
          <cell r="AZ8">
            <v>2898.894151991949</v>
          </cell>
          <cell r="BA8">
            <v>2546.117726132994</v>
          </cell>
          <cell r="BB8">
            <v>2566.7738169048566</v>
          </cell>
          <cell r="BC8">
            <v>2412.2332943622587</v>
          </cell>
          <cell r="BD8">
            <v>2470.1750966382469</v>
          </cell>
          <cell r="BE8">
            <v>2776.5972197291126</v>
          </cell>
          <cell r="BF8">
            <v>2754.4870514420618</v>
          </cell>
          <cell r="BG8">
            <v>2592.8659731762987</v>
          </cell>
          <cell r="BH8">
            <v>2592.8659731762987</v>
          </cell>
          <cell r="BI8">
            <v>2590.6141692313772</v>
          </cell>
        </row>
        <row r="9">
          <cell r="V9">
            <v>575.6523551320995</v>
          </cell>
          <cell r="W9">
            <v>546.91244986135007</v>
          </cell>
          <cell r="X9">
            <v>558.83752687598383</v>
          </cell>
          <cell r="Y9">
            <v>513.15831204596316</v>
          </cell>
          <cell r="Z9">
            <v>559.09992122830477</v>
          </cell>
          <cell r="AA9">
            <v>597.44922620297552</v>
          </cell>
          <cell r="AB9">
            <v>587.42348438117313</v>
          </cell>
          <cell r="AC9">
            <v>557.21084203345549</v>
          </cell>
          <cell r="AD9">
            <v>557.21084203345549</v>
          </cell>
          <cell r="AE9">
            <v>559.10803705841136</v>
          </cell>
          <cell r="AZ9">
            <v>2894.2880014718194</v>
          </cell>
          <cell r="BA9">
            <v>2483.7770184843653</v>
          </cell>
          <cell r="BB9">
            <v>2514.4705909694057</v>
          </cell>
          <cell r="BC9">
            <v>2310.4330036905289</v>
          </cell>
          <cell r="BD9">
            <v>2392.6870039806872</v>
          </cell>
          <cell r="BE9">
            <v>2753.533704174914</v>
          </cell>
          <cell r="BF9">
            <v>2732.0713423669695</v>
          </cell>
          <cell r="BG9">
            <v>2534.5598743662486</v>
          </cell>
          <cell r="BH9">
            <v>2534.5598743662486</v>
          </cell>
          <cell r="BI9">
            <v>2534.2349736590181</v>
          </cell>
        </row>
        <row r="10">
          <cell r="V10">
            <v>568.41993937912912</v>
          </cell>
          <cell r="W10">
            <v>532.75937248490629</v>
          </cell>
          <cell r="X10">
            <v>547.37760887120112</v>
          </cell>
          <cell r="Y10">
            <v>492.2772040234716</v>
          </cell>
          <cell r="Z10">
            <v>548.35726621221545</v>
          </cell>
          <cell r="AA10">
            <v>595.21206285821143</v>
          </cell>
          <cell r="AB10">
            <v>584.23608505016125</v>
          </cell>
          <cell r="AC10">
            <v>543.15071584969132</v>
          </cell>
          <cell r="AD10">
            <v>543.15071584969132</v>
          </cell>
          <cell r="AE10">
            <v>546.74384125705296</v>
          </cell>
          <cell r="AZ10">
            <v>2906.0068157397977</v>
          </cell>
          <cell r="BA10">
            <v>2438.6007825395754</v>
          </cell>
          <cell r="BB10">
            <v>2478.5274010614789</v>
          </cell>
          <cell r="BC10">
            <v>2229.7105084834207</v>
          </cell>
          <cell r="BD10">
            <v>2331.4486898462637</v>
          </cell>
          <cell r="BE10">
            <v>2746.5772897386528</v>
          </cell>
          <cell r="BF10">
            <v>2725.8266325229415</v>
          </cell>
          <cell r="BG10">
            <v>2489.8156624009234</v>
          </cell>
          <cell r="BH10">
            <v>2489.8156624009234</v>
          </cell>
          <cell r="BI10">
            <v>2493.7586248293601</v>
          </cell>
        </row>
        <row r="11">
          <cell r="V11">
            <v>561.34726871971623</v>
          </cell>
          <cell r="W11">
            <v>518.65794956674074</v>
          </cell>
          <cell r="X11">
            <v>535.58649135627218</v>
          </cell>
          <cell r="Y11">
            <v>472.10093123669259</v>
          </cell>
          <cell r="Z11">
            <v>537.65101219016037</v>
          </cell>
          <cell r="AA11">
            <v>592.90325037858167</v>
          </cell>
          <cell r="AB11">
            <v>580.85738286861408</v>
          </cell>
          <cell r="AC11">
            <v>528.71955466079669</v>
          </cell>
          <cell r="AD11">
            <v>528.71955466079669</v>
          </cell>
          <cell r="AE11">
            <v>534.51232414139315</v>
          </cell>
          <cell r="AZ11">
            <v>2916.8369068781894</v>
          </cell>
          <cell r="BA11">
            <v>2395.2686251833834</v>
          </cell>
          <cell r="BB11">
            <v>2443.3143476878054</v>
          </cell>
          <cell r="BC11">
            <v>2153.6551136906887</v>
          </cell>
          <cell r="BD11">
            <v>2273.1751564793794</v>
          </cell>
          <cell r="BE11">
            <v>2739.3909602755721</v>
          </cell>
          <cell r="BF11">
            <v>2719.5167252937626</v>
          </cell>
          <cell r="BG11">
            <v>2444.9161796407807</v>
          </cell>
          <cell r="BH11">
            <v>2444.9161796407807</v>
          </cell>
          <cell r="BI11">
            <v>2455.3162187955131</v>
          </cell>
        </row>
        <row r="12">
          <cell r="V12">
            <v>558.03645536109809</v>
          </cell>
          <cell r="W12">
            <v>508.01655000429128</v>
          </cell>
          <cell r="X12">
            <v>526.60972290992265</v>
          </cell>
          <cell r="Y12">
            <v>455.91503592534048</v>
          </cell>
          <cell r="Z12">
            <v>530.56784944999902</v>
          </cell>
          <cell r="AA12">
            <v>594.38786575752135</v>
          </cell>
          <cell r="AB12">
            <v>581.07019876054073</v>
          </cell>
          <cell r="AC12">
            <v>517.75477351761651</v>
          </cell>
          <cell r="AD12">
            <v>517.75477351761651</v>
          </cell>
          <cell r="AE12">
            <v>525.67214787291778</v>
          </cell>
          <cell r="AZ12">
            <v>2943.7967069584715</v>
          </cell>
          <cell r="BA12">
            <v>2369.4081817319466</v>
          </cell>
          <cell r="BB12">
            <v>2423.6991005719487</v>
          </cell>
          <cell r="BC12">
            <v>2097.4924403970285</v>
          </cell>
          <cell r="BD12">
            <v>2232.7070193744034</v>
          </cell>
          <cell r="BE12">
            <v>2748.8294119251018</v>
          </cell>
          <cell r="BF12">
            <v>2729.9676686490957</v>
          </cell>
          <cell r="BG12">
            <v>2417.5576482934321</v>
          </cell>
          <cell r="BH12">
            <v>2417.5576482934321</v>
          </cell>
          <cell r="BI12">
            <v>2434.1879848148205</v>
          </cell>
        </row>
        <row r="13">
          <cell r="V13">
            <v>548.00000016814613</v>
          </cell>
          <cell r="W13">
            <v>490.58589763914455</v>
          </cell>
          <cell r="X13">
            <v>510.14943684062274</v>
          </cell>
          <cell r="Y13">
            <v>433.39312853983017</v>
          </cell>
          <cell r="Z13">
            <v>516.61811623606991</v>
          </cell>
          <cell r="AA13">
            <v>588.48286530930022</v>
          </cell>
          <cell r="AB13">
            <v>573.83716474552716</v>
          </cell>
          <cell r="AC13">
            <v>499.99739223727789</v>
          </cell>
          <cell r="AD13">
            <v>499.99739223727789</v>
          </cell>
          <cell r="AE13">
            <v>509.76105524792382</v>
          </cell>
          <cell r="AZ13">
            <v>2935.9188322741447</v>
          </cell>
          <cell r="BA13">
            <v>2318.2998095311054</v>
          </cell>
          <cell r="BB13">
            <v>2377.6691089114638</v>
          </cell>
          <cell r="BC13">
            <v>2017.8033742967466</v>
          </cell>
          <cell r="BD13">
            <v>2169.4866302877736</v>
          </cell>
          <cell r="BE13">
            <v>2726.1869078475884</v>
          </cell>
          <cell r="BF13">
            <v>2708.6746727719619</v>
          </cell>
          <cell r="BG13">
            <v>2365.0637411348825</v>
          </cell>
          <cell r="BH13">
            <v>2365.0637411348825</v>
          </cell>
          <cell r="BI13">
            <v>2386.9684426076233</v>
          </cell>
        </row>
        <row r="14">
          <cell r="V14">
            <v>541.60506561517002</v>
          </cell>
          <cell r="W14">
            <v>477.10753261929767</v>
          </cell>
          <cell r="X14">
            <v>497.10968734379315</v>
          </cell>
          <cell r="Y14">
            <v>415.30032137725476</v>
          </cell>
          <cell r="Z14">
            <v>506.17137703234226</v>
          </cell>
          <cell r="AA14">
            <v>586.05192086459067</v>
          </cell>
          <cell r="AB14">
            <v>569.81825487821004</v>
          </cell>
          <cell r="AC14">
            <v>486.21478409371429</v>
          </cell>
          <cell r="AD14">
            <v>486.21478409371429</v>
          </cell>
          <cell r="AE14">
            <v>497.76413583013004</v>
          </cell>
          <cell r="AZ14">
            <v>2943.2463398913528</v>
          </cell>
          <cell r="BA14">
            <v>2285.7170108086884</v>
          </cell>
          <cell r="BB14">
            <v>2348.7755532837232</v>
          </cell>
          <cell r="BC14">
            <v>1958.6204312010957</v>
          </cell>
          <cell r="BD14">
            <v>2123.7237576752432</v>
          </cell>
          <cell r="BE14">
            <v>2718.9081026724884</v>
          </cell>
          <cell r="BF14">
            <v>2702.9820657106497</v>
          </cell>
          <cell r="BG14">
            <v>2331.2142569986013</v>
          </cell>
          <cell r="BH14">
            <v>2331.2142569986013</v>
          </cell>
          <cell r="BI14">
            <v>2358.2376418603244</v>
          </cell>
        </row>
        <row r="15">
          <cell r="V15">
            <v>535.77528889476298</v>
          </cell>
          <cell r="W15">
            <v>464.65030385349854</v>
          </cell>
          <cell r="X15">
            <v>484.66450862612243</v>
          </cell>
          <cell r="Y15">
            <v>398.3962594800164</v>
          </cell>
          <cell r="Z15">
            <v>496.1443001008584</v>
          </cell>
          <cell r="AA15">
            <v>583.80202566803655</v>
          </cell>
          <cell r="AB15">
            <v>565.72557023918739</v>
          </cell>
          <cell r="AC15">
            <v>473.49209299798815</v>
          </cell>
          <cell r="AD15">
            <v>473.49209299798815</v>
          </cell>
          <cell r="AE15">
            <v>486.73214601275612</v>
          </cell>
          <cell r="AZ15">
            <v>2951.1841205234332</v>
          </cell>
          <cell r="BA15">
            <v>2259.7268122254759</v>
          </cell>
          <cell r="BB15">
            <v>2325.7690267354942</v>
          </cell>
          <cell r="BC15">
            <v>1906.5746591340353</v>
          </cell>
          <cell r="BD15">
            <v>2083.6751913691019</v>
          </cell>
          <cell r="BE15">
            <v>2712.4723831122387</v>
          </cell>
          <cell r="BF15">
            <v>2698.483680954062</v>
          </cell>
          <cell r="BG15">
            <v>2304.1504844787228</v>
          </cell>
          <cell r="BH15">
            <v>2304.1504844787228</v>
          </cell>
          <cell r="BI15">
            <v>2335.9948322353507</v>
          </cell>
        </row>
        <row r="16">
          <cell r="V16">
            <v>533.21252076764483</v>
          </cell>
          <cell r="W16">
            <v>455.01774728850592</v>
          </cell>
          <cell r="X16">
            <v>474.42696199518275</v>
          </cell>
          <cell r="Y16">
            <v>384.81426488846347</v>
          </cell>
          <cell r="Z16">
            <v>489.28468053496152</v>
          </cell>
          <cell r="AA16">
            <v>585.01418874111653</v>
          </cell>
          <cell r="AB16">
            <v>564.702532058207</v>
          </cell>
          <cell r="AC16">
            <v>463.59140055259866</v>
          </cell>
          <cell r="AD16">
            <v>463.59140055259866</v>
          </cell>
          <cell r="AE16">
            <v>478.52542742910259</v>
          </cell>
          <cell r="AZ16">
            <v>2974.8876181737432</v>
          </cell>
          <cell r="BA16">
            <v>2248.8145710878998</v>
          </cell>
          <cell r="BB16">
            <v>2316.0438968010994</v>
          </cell>
          <cell r="BC16">
            <v>1871.4534527837593</v>
          </cell>
          <cell r="BD16">
            <v>2059.4502045178888</v>
          </cell>
          <cell r="BE16">
            <v>2721.3296257619609</v>
          </cell>
          <cell r="BF16">
            <v>2709.7480360807849</v>
          </cell>
          <cell r="BG16">
            <v>2292.1680674390464</v>
          </cell>
          <cell r="BH16">
            <v>2292.1680674390464</v>
          </cell>
          <cell r="BI16">
            <v>2328.8896920117868</v>
          </cell>
        </row>
        <row r="17">
          <cell r="V17">
            <v>524.26832926594852</v>
          </cell>
          <cell r="W17">
            <v>439.26264146324439</v>
          </cell>
          <cell r="X17">
            <v>457.6059771231113</v>
          </cell>
          <cell r="Y17">
            <v>365.29254362776464</v>
          </cell>
          <cell r="Z17">
            <v>476.11844420311542</v>
          </cell>
          <cell r="AA17">
            <v>579.04056451674967</v>
          </cell>
          <cell r="AB17">
            <v>556.28237956073451</v>
          </cell>
          <cell r="AC17">
            <v>447.56312401142628</v>
          </cell>
          <cell r="AD17">
            <v>447.56312401142628</v>
          </cell>
          <cell r="AE17">
            <v>463.81993986552436</v>
          </cell>
          <cell r="AZ17">
            <v>2963.8514807049473</v>
          </cell>
          <cell r="BA17">
            <v>2208.8986840200487</v>
          </cell>
          <cell r="BB17">
            <v>2276.0253219325709</v>
          </cell>
          <cell r="BC17">
            <v>1809.0736555194612</v>
          </cell>
          <cell r="BD17">
            <v>2011.9906316133199</v>
          </cell>
          <cell r="BE17">
            <v>2698.9376012075081</v>
          </cell>
          <cell r="BF17">
            <v>2690.3212387617332</v>
          </cell>
          <cell r="BG17">
            <v>2251.1172571525549</v>
          </cell>
          <cell r="BH17">
            <v>2251.1172571525549</v>
          </cell>
          <cell r="BI17">
            <v>2291.5363506389035</v>
          </cell>
        </row>
        <row r="18">
          <cell r="V18">
            <v>518.80922764480044</v>
          </cell>
          <cell r="W18">
            <v>427.21209565597377</v>
          </cell>
          <cell r="X18">
            <v>444.13151921559461</v>
          </cell>
          <cell r="Y18">
            <v>349.66095041771473</v>
          </cell>
          <cell r="Z18">
            <v>466.55043742643596</v>
          </cell>
          <cell r="AA18">
            <v>576.66807225117191</v>
          </cell>
          <cell r="AB18">
            <v>550.88231891864291</v>
          </cell>
          <cell r="AC18">
            <v>435.25904341877703</v>
          </cell>
          <cell r="AD18">
            <v>435.25904341877703</v>
          </cell>
          <cell r="AE18">
            <v>452.74346827566075</v>
          </cell>
          <cell r="AZ18">
            <v>2968.6231442062317</v>
          </cell>
          <cell r="BA18">
            <v>2181.9936186385112</v>
          </cell>
          <cell r="BB18">
            <v>2247.4810889083788</v>
          </cell>
          <cell r="BC18">
            <v>1762.0277256929337</v>
          </cell>
          <cell r="BD18">
            <v>1977.9762297749428</v>
          </cell>
          <cell r="BE18">
            <v>2692.4174983921102</v>
          </cell>
          <cell r="BF18">
            <v>2687.5203216181512</v>
          </cell>
          <cell r="BG18">
            <v>2223.1168969227369</v>
          </cell>
          <cell r="BH18">
            <v>2223.1168969227369</v>
          </cell>
          <cell r="BI18">
            <v>2267.2556513034829</v>
          </cell>
        </row>
        <row r="19">
          <cell r="V19">
            <v>513.47743823737699</v>
          </cell>
          <cell r="W19">
            <v>415.83343814260542</v>
          </cell>
          <cell r="X19">
            <v>431.12146825017555</v>
          </cell>
          <cell r="Y19">
            <v>334.73764111086246</v>
          </cell>
          <cell r="Z19">
            <v>457.27797359505126</v>
          </cell>
          <cell r="AA19">
            <v>574.26055833220698</v>
          </cell>
          <cell r="AB19">
            <v>544.80736532826222</v>
          </cell>
          <cell r="AC19">
            <v>423.64678479927807</v>
          </cell>
          <cell r="AD19">
            <v>423.64678479927807</v>
          </cell>
          <cell r="AE19">
            <v>442.18164814777674</v>
          </cell>
          <cell r="AZ19">
            <v>2972.4558914498639</v>
          </cell>
          <cell r="BA19">
            <v>2158.0382720481398</v>
          </cell>
          <cell r="BB19">
            <v>2221.7457342509483</v>
          </cell>
          <cell r="BC19">
            <v>1718.7279380874145</v>
          </cell>
          <cell r="BD19">
            <v>1945.3899532287578</v>
          </cell>
          <cell r="BE19">
            <v>2685.9774846471569</v>
          </cell>
          <cell r="BF19">
            <v>2685.7494123079755</v>
          </cell>
          <cell r="BG19">
            <v>2198.1968553664324</v>
          </cell>
          <cell r="BH19">
            <v>2198.1968553664324</v>
          </cell>
          <cell r="BI19">
            <v>2245.829562474567</v>
          </cell>
        </row>
        <row r="20">
          <cell r="V20">
            <v>511.26570300774637</v>
          </cell>
          <cell r="W20">
            <v>406.62983826815594</v>
          </cell>
          <cell r="X20">
            <v>420.58307635830795</v>
          </cell>
          <cell r="Y20">
            <v>320.13000976418692</v>
          </cell>
          <cell r="Z20">
            <v>450.37034841640445</v>
          </cell>
          <cell r="AA20">
            <v>575.33525643722169</v>
          </cell>
          <cell r="AB20">
            <v>541.21545056179889</v>
          </cell>
          <cell r="AC20">
            <v>414.36675414951043</v>
          </cell>
          <cell r="AD20">
            <v>414.36675414951043</v>
          </cell>
          <cell r="AE20">
            <v>433.81911987563899</v>
          </cell>
          <cell r="AZ20">
            <v>2992.8774390720064</v>
          </cell>
          <cell r="BA20">
            <v>2147.1042440383835</v>
          </cell>
          <cell r="BB20">
            <v>2211.6116494373414</v>
          </cell>
          <cell r="BC20">
            <v>1679.0548309685419</v>
          </cell>
          <cell r="BD20">
            <v>1923.1858758573901</v>
          </cell>
          <cell r="BE20">
            <v>2694.9679130299091</v>
          </cell>
          <cell r="BF20">
            <v>2700.8626193773648</v>
          </cell>
          <cell r="BG20">
            <v>2187.1855447601397</v>
          </cell>
          <cell r="BH20">
            <v>2187.1855447601397</v>
          </cell>
          <cell r="BI20">
            <v>2238.3672371902971</v>
          </cell>
        </row>
        <row r="21">
          <cell r="V21">
            <v>502.98213655839754</v>
          </cell>
          <cell r="W21">
            <v>393.73088187980005</v>
          </cell>
          <cell r="X21">
            <v>405.54915711259787</v>
          </cell>
          <cell r="Y21">
            <v>304.70347614578264</v>
          </cell>
          <cell r="Z21">
            <v>439.04280077929684</v>
          </cell>
          <cell r="AA21">
            <v>569.41913242716043</v>
          </cell>
          <cell r="AB21">
            <v>529.77861459811731</v>
          </cell>
          <cell r="AC21">
            <v>401.17602739748452</v>
          </cell>
          <cell r="AD21">
            <v>401.17602739748452</v>
          </cell>
          <cell r="AE21">
            <v>421.20241582437939</v>
          </cell>
          <cell r="AZ21">
            <v>2980.0540006766923</v>
          </cell>
          <cell r="BA21">
            <v>2118.7838657305056</v>
          </cell>
          <cell r="BB21">
            <v>2181.0981352202484</v>
          </cell>
          <cell r="BC21">
            <v>1635.7835217049417</v>
          </cell>
          <cell r="BD21">
            <v>1884.3428432069834</v>
          </cell>
          <cell r="BE21">
            <v>2673.4737837962525</v>
          </cell>
          <cell r="BF21">
            <v>2687.0916118097275</v>
          </cell>
          <cell r="BG21">
            <v>2157.737859846844</v>
          </cell>
          <cell r="BH21">
            <v>2157.737859846844</v>
          </cell>
          <cell r="BI21">
            <v>2211.7295330425372</v>
          </cell>
        </row>
        <row r="22">
          <cell r="V22">
            <v>497.87630810630833</v>
          </cell>
          <cell r="W22">
            <v>384.34959889908447</v>
          </cell>
          <cell r="X22">
            <v>394.38773579606914</v>
          </cell>
          <cell r="Y22">
            <v>291.7373114010345</v>
          </cell>
          <cell r="Z22">
            <v>430.68208990809211</v>
          </cell>
          <cell r="AA22">
            <v>566.92729554456378</v>
          </cell>
          <cell r="AB22">
            <v>519.97692479206626</v>
          </cell>
          <cell r="AC22">
            <v>391.60362627948928</v>
          </cell>
          <cell r="AD22">
            <v>391.60362627948928</v>
          </cell>
          <cell r="AE22">
            <v>412.16192245290125</v>
          </cell>
          <cell r="AZ22">
            <v>2983.6432845236181</v>
          </cell>
          <cell r="BA22">
            <v>2104.9504531004923</v>
          </cell>
          <cell r="BB22">
            <v>2166.4456989093719</v>
          </cell>
          <cell r="BC22">
            <v>1602.5806053241643</v>
          </cell>
          <cell r="BD22">
            <v>1858.5101479320333</v>
          </cell>
          <cell r="BE22">
            <v>2667.2845799941474</v>
          </cell>
          <cell r="BF22">
            <v>2691.3582647591088</v>
          </cell>
          <cell r="BG22">
            <v>2143.2125693185826</v>
          </cell>
          <cell r="BH22">
            <v>2143.2125693185826</v>
          </cell>
          <cell r="BI22">
            <v>2200.2365052913206</v>
          </cell>
        </row>
        <row r="23">
          <cell r="V23">
            <v>492.78627518434189</v>
          </cell>
          <cell r="W23">
            <v>375.20727027301348</v>
          </cell>
          <cell r="X23">
            <v>384.02053211369372</v>
          </cell>
          <cell r="Y23">
            <v>277.8084292492448</v>
          </cell>
          <cell r="Z23">
            <v>422.03175999447751</v>
          </cell>
          <cell r="AA23">
            <v>564.29185520104215</v>
          </cell>
          <cell r="AB23">
            <v>507.62491917752442</v>
          </cell>
          <cell r="AC23">
            <v>382.36046770113387</v>
          </cell>
          <cell r="AD23">
            <v>382.36046770113387</v>
          </cell>
          <cell r="AE23">
            <v>403.34342690492542</v>
          </cell>
          <cell r="AZ23">
            <v>2986.6612410725402</v>
          </cell>
          <cell r="BA23">
            <v>2091.307249554085</v>
          </cell>
          <cell r="BB23">
            <v>2153.9249799527079</v>
          </cell>
          <cell r="BC23">
            <v>1564.1521442209107</v>
          </cell>
          <cell r="BD23">
            <v>1832.7552282412612</v>
          </cell>
          <cell r="BE23">
            <v>2660.6639659754069</v>
          </cell>
          <cell r="BF23">
            <v>2699.2122813165256</v>
          </cell>
          <cell r="BG23">
            <v>2129.2692778686701</v>
          </cell>
          <cell r="BH23">
            <v>2129.2692778686701</v>
          </cell>
          <cell r="BI23">
            <v>2189.0197708270366</v>
          </cell>
        </row>
        <row r="24">
          <cell r="V24">
            <v>490.86520526035451</v>
          </cell>
          <cell r="W24">
            <v>368.06408320088462</v>
          </cell>
          <cell r="X24">
            <v>375.9424408489599</v>
          </cell>
          <cell r="Y24">
            <v>264.92053107340462</v>
          </cell>
          <cell r="Z24">
            <v>415.79705163066325</v>
          </cell>
          <cell r="AA24">
            <v>565.21886096603191</v>
          </cell>
          <cell r="AB24">
            <v>494.71301807638037</v>
          </cell>
          <cell r="AC24">
            <v>375.17940882661554</v>
          </cell>
          <cell r="AD24">
            <v>375.17940882661554</v>
          </cell>
          <cell r="AE24">
            <v>396.64190745835327</v>
          </cell>
          <cell r="AZ24">
            <v>3006.8868322653448</v>
          </cell>
          <cell r="BA24">
            <v>2088.2870670719531</v>
          </cell>
          <cell r="BB24">
            <v>2153.0176094282851</v>
          </cell>
          <cell r="BC24">
            <v>1530.8820461508449</v>
          </cell>
          <cell r="BD24">
            <v>1817.0613845156663</v>
          </cell>
          <cell r="BE24">
            <v>2670.0935546588853</v>
          </cell>
          <cell r="BF24">
            <v>2729.8221815628663</v>
          </cell>
          <cell r="BG24">
            <v>2126.2940220129335</v>
          </cell>
          <cell r="BH24">
            <v>2126.2940220129335</v>
          </cell>
          <cell r="BI24">
            <v>2189.0547629898838</v>
          </cell>
        </row>
        <row r="25">
          <cell r="V25">
            <v>483.01803819994808</v>
          </cell>
          <cell r="W25">
            <v>356.19786832950462</v>
          </cell>
          <cell r="X25">
            <v>363.21979625940173</v>
          </cell>
          <cell r="Y25">
            <v>248.38690142810415</v>
          </cell>
          <cell r="Z25">
            <v>404.30043905200625</v>
          </cell>
          <cell r="AA25">
            <v>559.13692398868875</v>
          </cell>
          <cell r="AB25">
            <v>469.04874771671268</v>
          </cell>
          <cell r="AC25">
            <v>363.20458700243842</v>
          </cell>
          <cell r="AD25">
            <v>363.20458700243842</v>
          </cell>
          <cell r="AE25">
            <v>384.82351380881238</v>
          </cell>
          <cell r="AZ25">
            <v>2993.2411499234131</v>
          </cell>
          <cell r="BA25">
            <v>2061.4802579560592</v>
          </cell>
          <cell r="BB25">
            <v>2128.0165173323785</v>
          </cell>
          <cell r="BC25">
            <v>1478.8897890560977</v>
          </cell>
          <cell r="BD25">
            <v>1781.1413098255275</v>
          </cell>
          <cell r="BE25">
            <v>2648.7754564902807</v>
          </cell>
          <cell r="BF25">
            <v>2739.9643772255436</v>
          </cell>
          <cell r="BG25">
            <v>2099.1647621868965</v>
          </cell>
          <cell r="BH25">
            <v>2099.1647621868965</v>
          </cell>
          <cell r="BI25">
            <v>2163.6466644338147</v>
          </cell>
        </row>
        <row r="26">
          <cell r="V26">
            <v>478.26222383922493</v>
          </cell>
          <cell r="W26">
            <v>347.39012287689252</v>
          </cell>
          <cell r="X26">
            <v>353.14172852874088</v>
          </cell>
          <cell r="Y26">
            <v>236.56503141331575</v>
          </cell>
          <cell r="Z26">
            <v>396.32282062343756</v>
          </cell>
          <cell r="AA26">
            <v>556.51844418860799</v>
          </cell>
          <cell r="AB26">
            <v>454.65094108384551</v>
          </cell>
          <cell r="AC26">
            <v>354.2177211616148</v>
          </cell>
          <cell r="AD26">
            <v>354.2177211616148</v>
          </cell>
          <cell r="AE26">
            <v>376.15224645740562</v>
          </cell>
          <cell r="AZ26">
            <v>2996.2592979679066</v>
          </cell>
          <cell r="BA26">
            <v>2051.1338668758208</v>
          </cell>
          <cell r="BB26">
            <v>2117.3764969971967</v>
          </cell>
          <cell r="BC26">
            <v>1450.1294412233865</v>
          </cell>
          <cell r="BD26">
            <v>1759.513474426918</v>
          </cell>
          <cell r="BE26">
            <v>2643.1194265445702</v>
          </cell>
          <cell r="BF26">
            <v>2884.741747375183</v>
          </cell>
          <cell r="BG26">
            <v>2088.1809392886134</v>
          </cell>
          <cell r="BH26">
            <v>2088.1809392886134</v>
          </cell>
          <cell r="BI26">
            <v>2155.0270762873233</v>
          </cell>
        </row>
        <row r="27">
          <cell r="V27">
            <v>473.58443998825737</v>
          </cell>
          <cell r="W27">
            <v>338.78657596517485</v>
          </cell>
          <cell r="X27">
            <v>343.40793325638396</v>
          </cell>
          <cell r="Y27">
            <v>225.1498576552531</v>
          </cell>
          <cell r="Z27">
            <v>388.47327657804203</v>
          </cell>
          <cell r="AA27">
            <v>553.88033853294166</v>
          </cell>
          <cell r="AB27">
            <v>495.67004099316915</v>
          </cell>
          <cell r="AC27">
            <v>345.43876176870162</v>
          </cell>
          <cell r="AD27">
            <v>345.43876176870162</v>
          </cell>
          <cell r="AE27">
            <v>367.65289332183539</v>
          </cell>
          <cell r="AZ27">
            <v>2999.1722616191896</v>
          </cell>
          <cell r="BA27">
            <v>2041.0936580035866</v>
          </cell>
          <cell r="BB27">
            <v>2106.9290734175015</v>
          </cell>
          <cell r="BC27">
            <v>1422.5151780738868</v>
          </cell>
          <cell r="BD27">
            <v>1738.5973425504444</v>
          </cell>
          <cell r="BE27">
            <v>2637.6882622413345</v>
          </cell>
          <cell r="BF27">
            <v>3360.1524332065519</v>
          </cell>
          <cell r="BG27">
            <v>2077.5027902644997</v>
          </cell>
          <cell r="BH27">
            <v>2077.5027902644997</v>
          </cell>
          <cell r="BI27">
            <v>2146.561015103156</v>
          </cell>
        </row>
        <row r="28">
          <cell r="V28">
            <v>471.99427289129466</v>
          </cell>
          <cell r="W28">
            <v>332.311140767003</v>
          </cell>
          <cell r="X28">
            <v>336.13559546351166</v>
          </cell>
          <cell r="Y28">
            <v>214.79928165510572</v>
          </cell>
          <cell r="Z28">
            <v>383.0076215401026</v>
          </cell>
          <cell r="AA28">
            <v>554.67410690387578</v>
          </cell>
          <cell r="AB28">
            <v>497.05122551181711</v>
          </cell>
          <cell r="AC28">
            <v>338.85613258200101</v>
          </cell>
          <cell r="AD28">
            <v>338.85613258200101</v>
          </cell>
          <cell r="AE28">
            <v>361.43468778674179</v>
          </cell>
          <cell r="AZ28">
            <v>3018.9864595365661</v>
          </cell>
          <cell r="BA28">
            <v>2041.8052979083661</v>
          </cell>
          <cell r="BB28">
            <v>2108.1716399424381</v>
          </cell>
          <cell r="BC28">
            <v>1401.6122985610391</v>
          </cell>
          <cell r="BD28">
            <v>1727.3155143966976</v>
          </cell>
          <cell r="BE28">
            <v>2647.9461584193796</v>
          </cell>
          <cell r="BF28">
            <v>3369.6787189829952</v>
          </cell>
          <cell r="BG28">
            <v>2077.9167497833059</v>
          </cell>
          <cell r="BH28">
            <v>2077.9167497833059</v>
          </cell>
          <cell r="BI28">
            <v>2149.5786507128673</v>
          </cell>
        </row>
        <row r="29">
          <cell r="V29">
            <v>464.76560082130271</v>
          </cell>
          <cell r="W29">
            <v>322.40968524301502</v>
          </cell>
          <cell r="X29">
            <v>324.93289202369641</v>
          </cell>
          <cell r="Y29">
            <v>203.31676460651838</v>
          </cell>
          <cell r="Z29">
            <v>373.85077542678169</v>
          </cell>
          <cell r="AA29">
            <v>548.51363492244479</v>
          </cell>
          <cell r="AB29">
            <v>492.3187003842703</v>
          </cell>
          <cell r="AC29">
            <v>328.38771054321398</v>
          </cell>
          <cell r="AD29">
            <v>328.38771054321398</v>
          </cell>
          <cell r="AE29">
            <v>351.05125020273709</v>
          </cell>
          <cell r="AZ29">
            <v>3004.6759868742643</v>
          </cell>
          <cell r="BA29">
            <v>2024.6507330974894</v>
          </cell>
          <cell r="BB29">
            <v>2088.4936020820028</v>
          </cell>
          <cell r="BC29">
            <v>1376.7879402670071</v>
          </cell>
          <cell r="BD29">
            <v>1700.9552875748559</v>
          </cell>
          <cell r="BE29">
            <v>2627.5981153549096</v>
          </cell>
          <cell r="BF29">
            <v>3342.2577357116138</v>
          </cell>
          <cell r="BG29">
            <v>2058.0329233441253</v>
          </cell>
          <cell r="BH29">
            <v>2058.0329233441253</v>
          </cell>
          <cell r="BI29">
            <v>2131.1117987244247</v>
          </cell>
        </row>
        <row r="30">
          <cell r="V30">
            <v>460.45141296098137</v>
          </cell>
          <cell r="W30">
            <v>315.16847403483018</v>
          </cell>
          <cell r="X30">
            <v>315.96558123021958</v>
          </cell>
          <cell r="Y30">
            <v>195.56506342565672</v>
          </cell>
          <cell r="Z30">
            <v>368.1511913732989</v>
          </cell>
          <cell r="AA30">
            <v>545.71023407646078</v>
          </cell>
          <cell r="AB30">
            <v>490.59803894160336</v>
          </cell>
          <cell r="AC30">
            <v>319.67527301759316</v>
          </cell>
          <cell r="AD30">
            <v>319.67527301759316</v>
          </cell>
          <cell r="AE30">
            <v>342.5015536329592</v>
          </cell>
          <cell r="AZ30">
            <v>3006.9802462802745</v>
          </cell>
          <cell r="BA30">
            <v>2021.4941043526419</v>
          </cell>
          <cell r="BB30">
            <v>2081.2452732894835</v>
          </cell>
          <cell r="BC30">
            <v>1364.2966422972688</v>
          </cell>
          <cell r="BD30">
            <v>1688.5822905566829</v>
          </cell>
          <cell r="BE30">
            <v>2622.7663138956759</v>
          </cell>
          <cell r="BF30">
            <v>3333.0456409979975</v>
          </cell>
          <cell r="BG30">
            <v>2049.54646361598</v>
          </cell>
          <cell r="BH30">
            <v>2049.54646361598</v>
          </cell>
          <cell r="BI30">
            <v>2124.7648250507955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 1_Customers"/>
      <sheetName val="Alt 2_Customers"/>
      <sheetName val="Customers"/>
      <sheetName val="Use per Customer"/>
      <sheetName val="Load Summary"/>
      <sheetName val="End Use Breakdown"/>
      <sheetName val="Energy Efficiency"/>
      <sheetName val="Renewable Supply Costs"/>
      <sheetName val="Historical Data and Rate De-WA"/>
      <sheetName val="Historical Data and Rate Detail"/>
      <sheetName val="Oregon Emissions"/>
      <sheetName val="Draft Rules"/>
      <sheetName val="Customer Moratorium Scenario"/>
      <sheetName val="RNG Availability Scenario"/>
      <sheetName val="No CCI Scenario"/>
      <sheetName val="Aggresive Timeline Scenario"/>
      <sheetName val="Federal RNG Policy Scenario"/>
      <sheetName val="Smart Energy Scenario"/>
      <sheetName val="Alt1-Assumed Electrification"/>
      <sheetName val="Alt2-Assumed Rapid Electrific"/>
      <sheetName val="Scenario Comparison"/>
      <sheetName val="System Hourly Load Forecasts"/>
      <sheetName val="Electrified Loads"/>
      <sheetName val="Final Rules"/>
      <sheetName val="Washington Emissions"/>
      <sheetName val="IRP Draft Load Scenarios"/>
      <sheetName val="Scenario Loads by S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>
            <v>5931657</v>
          </cell>
        </row>
        <row r="4">
          <cell r="B4">
            <v>5703516.346153846</v>
          </cell>
        </row>
        <row r="5">
          <cell r="B5">
            <v>5475375.692307692</v>
          </cell>
        </row>
        <row r="6">
          <cell r="B6">
            <v>5247235.038461538</v>
          </cell>
        </row>
        <row r="7">
          <cell r="B7">
            <v>5019094.384615384</v>
          </cell>
        </row>
        <row r="8">
          <cell r="B8">
            <v>4790953.7307692301</v>
          </cell>
        </row>
        <row r="9">
          <cell r="B9">
            <v>4562813.0769230761</v>
          </cell>
        </row>
        <row r="10">
          <cell r="B10">
            <v>4334672.4230769221</v>
          </cell>
        </row>
        <row r="11">
          <cell r="B11">
            <v>4106531.7692307681</v>
          </cell>
        </row>
        <row r="12">
          <cell r="B12">
            <v>3878391.1153846141</v>
          </cell>
        </row>
        <row r="13">
          <cell r="B13">
            <v>3650250.4615384601</v>
          </cell>
        </row>
        <row r="14">
          <cell r="B14">
            <v>3422109.8076923061</v>
          </cell>
        </row>
        <row r="15">
          <cell r="B15">
            <v>3193969.1538461521</v>
          </cell>
        </row>
        <row r="16">
          <cell r="B16">
            <v>2965828.5</v>
          </cell>
        </row>
        <row r="17">
          <cell r="B17">
            <v>2807650.98</v>
          </cell>
        </row>
        <row r="18">
          <cell r="B18">
            <v>2649473.46</v>
          </cell>
        </row>
        <row r="19">
          <cell r="B19">
            <v>2491295.94</v>
          </cell>
        </row>
        <row r="20">
          <cell r="B20">
            <v>2333118.42</v>
          </cell>
        </row>
        <row r="21">
          <cell r="B21">
            <v>2174940.9</v>
          </cell>
        </row>
        <row r="22">
          <cell r="B22">
            <v>2016763.38</v>
          </cell>
        </row>
        <row r="23">
          <cell r="B23">
            <v>1858585.8599999999</v>
          </cell>
        </row>
        <row r="24">
          <cell r="B24">
            <v>1700408.3399999999</v>
          </cell>
        </row>
        <row r="25">
          <cell r="B25">
            <v>1542230.8199999998</v>
          </cell>
        </row>
        <row r="26">
          <cell r="B26">
            <v>1384053.2999999998</v>
          </cell>
        </row>
        <row r="27">
          <cell r="B27">
            <v>1225875.7799999998</v>
          </cell>
        </row>
        <row r="28">
          <cell r="B28">
            <v>1067698.2599999998</v>
          </cell>
        </row>
        <row r="29">
          <cell r="B29">
            <v>909520.73999999976</v>
          </cell>
        </row>
        <row r="30">
          <cell r="B30">
            <v>751343.21999999974</v>
          </cell>
        </row>
        <row r="31">
          <cell r="B31">
            <v>593165.70000000007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6">
          <cell r="E16">
            <v>462168.25570496992</v>
          </cell>
        </row>
        <row r="17">
          <cell r="E17">
            <v>429816.47780562204</v>
          </cell>
        </row>
        <row r="18">
          <cell r="E18">
            <v>399729.32435922854</v>
          </cell>
        </row>
        <row r="19">
          <cell r="E19">
            <v>371748.27165408258</v>
          </cell>
        </row>
        <row r="20">
          <cell r="E20">
            <v>345725.89263829682</v>
          </cell>
        </row>
        <row r="21">
          <cell r="E21">
            <v>321525.08015361609</v>
          </cell>
        </row>
        <row r="22">
          <cell r="E22">
            <v>299018.324542863</v>
          </cell>
        </row>
        <row r="23">
          <cell r="E23">
            <v>278087.04182486259</v>
          </cell>
        </row>
        <row r="24">
          <cell r="E24">
            <v>273081.47507201508</v>
          </cell>
        </row>
        <row r="25">
          <cell r="E25">
            <v>268166.00852071878</v>
          </cell>
        </row>
        <row r="26">
          <cell r="E26">
            <v>263339.02036734583</v>
          </cell>
        </row>
        <row r="27">
          <cell r="E27">
            <v>258598.9180007336</v>
          </cell>
        </row>
        <row r="28">
          <cell r="E28">
            <v>253944.13747672038</v>
          </cell>
        </row>
        <row r="29">
          <cell r="E29">
            <v>249373.1430021394</v>
          </cell>
        </row>
        <row r="30">
          <cell r="E30">
            <v>244884.42642810088</v>
          </cell>
        </row>
        <row r="31">
          <cell r="E31">
            <v>240476.50675239507</v>
          </cell>
        </row>
        <row r="32">
          <cell r="E32">
            <v>236147.92963085196</v>
          </cell>
        </row>
        <row r="33">
          <cell r="E33">
            <v>231897.26689749662</v>
          </cell>
        </row>
        <row r="34">
          <cell r="E34">
            <v>227723.11609334167</v>
          </cell>
        </row>
        <row r="35">
          <cell r="E35">
            <v>223624.1000036615</v>
          </cell>
        </row>
        <row r="36">
          <cell r="E36">
            <v>217809.87340356631</v>
          </cell>
        </row>
        <row r="37">
          <cell r="E37">
            <v>212146.81669507359</v>
          </cell>
        </row>
        <row r="38">
          <cell r="E38">
            <v>206630.99946100166</v>
          </cell>
        </row>
        <row r="39">
          <cell r="E39">
            <v>201258.5934750156</v>
          </cell>
        </row>
        <row r="40">
          <cell r="E40">
            <v>196025.87004466518</v>
          </cell>
        </row>
        <row r="41">
          <cell r="E41">
            <v>190929.19742350388</v>
          </cell>
        </row>
        <row r="42">
          <cell r="E42">
            <v>185965.03829049278</v>
          </cell>
        </row>
        <row r="43">
          <cell r="E43">
            <v>181129.94729493998</v>
          </cell>
        </row>
      </sheetData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cenario Emissions Graphs_Doc"/>
      <sheetName val="Scenario Emissions Graphs_PP"/>
      <sheetName val="Fixed Contracts"/>
      <sheetName val="Gas Flow by State"/>
      <sheetName val="Emissions by State"/>
      <sheetName val="Demand by State by ST"/>
      <sheetName val="Compliance Resources by State"/>
      <sheetName val="Gas Supply Commodity Costs"/>
      <sheetName val="Conventional Supply Quantities"/>
      <sheetName val="Basin Weights"/>
      <sheetName val="Star Road Flow"/>
      <sheetName val="WACOG Calc"/>
      <sheetName val="MC_Supply Price RNG Tranche 1"/>
      <sheetName val="MC_Supply Price RNG Tranche 2"/>
      <sheetName val="MC_Supply Price Hydrogen"/>
      <sheetName val="MC_Supply Price Synthetic Metha"/>
      <sheetName val="MC_Supply Price WA Compliance C"/>
      <sheetName val="MC_Allowance Price"/>
      <sheetName val="MC_Supply Price Offsets"/>
      <sheetName val="OR CCI Price"/>
      <sheetName val="Load Reductions"/>
      <sheetName val="Demand-Side Costs"/>
      <sheetName val="Oregon DSM Scenario Costs"/>
      <sheetName val="Washington DSM Scenario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9">
          <cell r="C49">
            <v>4.5047009327567027</v>
          </cell>
          <cell r="D49">
            <v>4.5024177616033114</v>
          </cell>
          <cell r="E49">
            <v>4.5019304550489823</v>
          </cell>
          <cell r="F49">
            <v>4.5024177616131817</v>
          </cell>
          <cell r="G49">
            <v>4.5024177616221444</v>
          </cell>
          <cell r="H49">
            <v>4.5056423782424764</v>
          </cell>
          <cell r="I49">
            <v>4.5056423780954882</v>
          </cell>
          <cell r="J49">
            <v>4.5024177616349634</v>
          </cell>
          <cell r="K49">
            <v>4.5024177616193883</v>
          </cell>
          <cell r="L49">
            <v>4.5024177616352734</v>
          </cell>
        </row>
        <row r="50">
          <cell r="C50">
            <v>4.1292905945771459</v>
          </cell>
          <cell r="D50">
            <v>4.1235761295627631</v>
          </cell>
          <cell r="E50">
            <v>4.1183824226562269</v>
          </cell>
          <cell r="F50">
            <v>4.1228916624435445</v>
          </cell>
          <cell r="G50">
            <v>4.1235761295795719</v>
          </cell>
          <cell r="H50">
            <v>4.128230896009244</v>
          </cell>
          <cell r="I50">
            <v>4.1255699543684043</v>
          </cell>
          <cell r="J50">
            <v>4.1235761295718154</v>
          </cell>
          <cell r="K50">
            <v>4.1235761296000675</v>
          </cell>
          <cell r="L50">
            <v>4.1235772077644306</v>
          </cell>
        </row>
        <row r="51">
          <cell r="C51">
            <v>3.3710728052807855</v>
          </cell>
          <cell r="D51">
            <v>3.3695812855410625</v>
          </cell>
          <cell r="E51">
            <v>3.365984353271315</v>
          </cell>
          <cell r="F51">
            <v>3.3670999784635307</v>
          </cell>
          <cell r="G51">
            <v>3.3696018081539547</v>
          </cell>
          <cell r="H51">
            <v>3.3702713618086424</v>
          </cell>
          <cell r="I51">
            <v>3.360513445553448</v>
          </cell>
          <cell r="J51">
            <v>3.369581285532238</v>
          </cell>
          <cell r="K51">
            <v>3.3695812855048137</v>
          </cell>
          <cell r="L51">
            <v>3.3695679298055468</v>
          </cell>
        </row>
        <row r="52">
          <cell r="C52">
            <v>3.3878442598123213</v>
          </cell>
          <cell r="D52">
            <v>3.3867495054590675</v>
          </cell>
          <cell r="E52">
            <v>3.3840853985210733</v>
          </cell>
          <cell r="F52">
            <v>3.3820215456587492</v>
          </cell>
          <cell r="G52">
            <v>3.3867081029157977</v>
          </cell>
          <cell r="H52">
            <v>3.3898584988640814</v>
          </cell>
          <cell r="I52">
            <v>3.3629737729567575</v>
          </cell>
          <cell r="J52">
            <v>3.3867315231730024</v>
          </cell>
          <cell r="K52">
            <v>3.3867315231780983</v>
          </cell>
          <cell r="L52">
            <v>3.3865768854239513</v>
          </cell>
        </row>
        <row r="53">
          <cell r="C53">
            <v>3.9342255821981684</v>
          </cell>
          <cell r="D53">
            <v>3.9412338231571442</v>
          </cell>
          <cell r="E53">
            <v>3.9421461900979597</v>
          </cell>
          <cell r="F53">
            <v>3.9409329718526513</v>
          </cell>
          <cell r="G53">
            <v>3.943267836537323</v>
          </cell>
          <cell r="H53">
            <v>3.946995542818986</v>
          </cell>
          <cell r="I53">
            <v>3.9083440246424908</v>
          </cell>
          <cell r="J53">
            <v>3.937810933628564</v>
          </cell>
          <cell r="K53">
            <v>3.9378109336345704</v>
          </cell>
          <cell r="L53">
            <v>3.9381656519151282</v>
          </cell>
        </row>
        <row r="54">
          <cell r="C54">
            <v>4.1756969732725722</v>
          </cell>
          <cell r="D54">
            <v>4.1770601765343471</v>
          </cell>
          <cell r="E54">
            <v>4.1781414608771588</v>
          </cell>
          <cell r="F54">
            <v>4.1711837260876905</v>
          </cell>
          <cell r="G54">
            <v>4.1774780544749639</v>
          </cell>
          <cell r="H54">
            <v>4.178617788332895</v>
          </cell>
          <cell r="I54">
            <v>4.1326906405769979</v>
          </cell>
          <cell r="J54">
            <v>4.1770050244501231</v>
          </cell>
          <cell r="K54">
            <v>4.1770050244565029</v>
          </cell>
          <cell r="L54">
            <v>4.1767245359259384</v>
          </cell>
        </row>
        <row r="55">
          <cell r="C55">
            <v>4.0481231129412976</v>
          </cell>
          <cell r="D55">
            <v>4.0386831530791447</v>
          </cell>
          <cell r="E55">
            <v>4.0390041786022284</v>
          </cell>
          <cell r="F55">
            <v>4.0149843278368262</v>
          </cell>
          <cell r="G55">
            <v>4.043867502102243</v>
          </cell>
          <cell r="H55">
            <v>4.0423048070945926</v>
          </cell>
          <cell r="I55">
            <v>3.968202695278392</v>
          </cell>
          <cell r="J55">
            <v>4.046710584549575</v>
          </cell>
          <cell r="K55">
            <v>4.0467105845678928</v>
          </cell>
          <cell r="L55">
            <v>4.0435243341398497</v>
          </cell>
        </row>
        <row r="56">
          <cell r="C56">
            <v>3.6962575059675138</v>
          </cell>
          <cell r="D56">
            <v>3.6863635799039818</v>
          </cell>
          <cell r="E56">
            <v>3.6882187891883529</v>
          </cell>
          <cell r="F56">
            <v>3.6548791901235518</v>
          </cell>
          <cell r="G56">
            <v>3.6873873260460148</v>
          </cell>
          <cell r="H56">
            <v>3.6848995430987261</v>
          </cell>
          <cell r="I56">
            <v>3.6009532844074661</v>
          </cell>
          <cell r="J56">
            <v>3.6945520280632915</v>
          </cell>
          <cell r="K56">
            <v>3.6945520280162993</v>
          </cell>
          <cell r="L56">
            <v>3.6913775285126258</v>
          </cell>
        </row>
        <row r="57">
          <cell r="C57">
            <v>3.4376019099532074</v>
          </cell>
          <cell r="D57">
            <v>3.4249269062539764</v>
          </cell>
          <cell r="E57">
            <v>3.4273067880587353</v>
          </cell>
          <cell r="F57">
            <v>3.3904576012240195</v>
          </cell>
          <cell r="G57">
            <v>3.4212597606255648</v>
          </cell>
          <cell r="H57">
            <v>3.4161136097231943</v>
          </cell>
          <cell r="I57">
            <v>3.3221934126550723</v>
          </cell>
          <cell r="J57">
            <v>3.4326543329335286</v>
          </cell>
          <cell r="K57">
            <v>3.4326543328665609</v>
          </cell>
          <cell r="L57">
            <v>3.4305720124716506</v>
          </cell>
        </row>
        <row r="58">
          <cell r="C58">
            <v>3.4580493151148923</v>
          </cell>
          <cell r="D58">
            <v>3.4436634944844853</v>
          </cell>
          <cell r="E58">
            <v>3.4468163318612302</v>
          </cell>
          <cell r="F58">
            <v>3.4073896117918872</v>
          </cell>
          <cell r="G58">
            <v>3.4365932437312909</v>
          </cell>
          <cell r="H58">
            <v>3.4303589027195209</v>
          </cell>
          <cell r="I58">
            <v>3.32714819813107</v>
          </cell>
          <cell r="J58">
            <v>3.4500274809062472</v>
          </cell>
          <cell r="K58">
            <v>3.4500274809127847</v>
          </cell>
          <cell r="L58">
            <v>3.4491189181064241</v>
          </cell>
        </row>
        <row r="59">
          <cell r="C59">
            <v>3.5130185968887555</v>
          </cell>
          <cell r="D59">
            <v>3.492729511996588</v>
          </cell>
          <cell r="E59">
            <v>3.4954537487556894</v>
          </cell>
          <cell r="F59">
            <v>3.4489126156594141</v>
          </cell>
          <cell r="G59">
            <v>3.4796938215694704</v>
          </cell>
          <cell r="H59">
            <v>3.4695740365617156</v>
          </cell>
          <cell r="I59">
            <v>3.341678852263875</v>
          </cell>
          <cell r="J59">
            <v>3.4993363988969715</v>
          </cell>
          <cell r="K59">
            <v>3.4993363988802169</v>
          </cell>
          <cell r="L59">
            <v>3.4997156045191238</v>
          </cell>
        </row>
        <row r="60">
          <cell r="C60">
            <v>3.5368885437239772</v>
          </cell>
          <cell r="D60">
            <v>3.513873892863991</v>
          </cell>
          <cell r="E60">
            <v>3.5165476056867422</v>
          </cell>
          <cell r="F60">
            <v>3.462958578355098</v>
          </cell>
          <cell r="G60">
            <v>3.4964228484301119</v>
          </cell>
          <cell r="H60">
            <v>3.4823297335228705</v>
          </cell>
          <cell r="I60">
            <v>3.3320505083876251</v>
          </cell>
          <cell r="J60">
            <v>3.5206274833370124</v>
          </cell>
          <cell r="K60">
            <v>3.5206274833268072</v>
          </cell>
          <cell r="L60">
            <v>3.5223651266000275</v>
          </cell>
        </row>
        <row r="61">
          <cell r="C61">
            <v>3.5735793671440303</v>
          </cell>
          <cell r="D61">
            <v>3.5461521680360977</v>
          </cell>
          <cell r="E61">
            <v>3.548914548027295</v>
          </cell>
          <cell r="F61">
            <v>3.4852088064565372</v>
          </cell>
          <cell r="G61">
            <v>3.5256914837338891</v>
          </cell>
          <cell r="H61">
            <v>3.5005296760916496</v>
          </cell>
          <cell r="I61">
            <v>3.3471178950169649</v>
          </cell>
          <cell r="J61">
            <v>3.5530873830242591</v>
          </cell>
          <cell r="K61">
            <v>3.5530873830460212</v>
          </cell>
          <cell r="L61">
            <v>3.5560019699488659</v>
          </cell>
        </row>
        <row r="62">
          <cell r="C62">
            <v>3.5839461624550752</v>
          </cell>
          <cell r="D62">
            <v>3.5524950287718458</v>
          </cell>
          <cell r="E62">
            <v>3.5548678815506913</v>
          </cell>
          <cell r="F62">
            <v>3.4852168408508679</v>
          </cell>
          <cell r="G62">
            <v>3.5285364301955675</v>
          </cell>
          <cell r="H62">
            <v>3.4985802763702174</v>
          </cell>
          <cell r="I62">
            <v>3.3701504017566677</v>
          </cell>
          <cell r="J62">
            <v>3.559430903768162</v>
          </cell>
          <cell r="K62">
            <v>3.5594309038306018</v>
          </cell>
          <cell r="L62">
            <v>3.5636068996914942</v>
          </cell>
        </row>
        <row r="63">
          <cell r="C63">
            <v>3.6443598663450714</v>
          </cell>
          <cell r="D63">
            <v>3.6076033760143806</v>
          </cell>
          <cell r="E63">
            <v>3.6085413082541513</v>
          </cell>
          <cell r="F63">
            <v>3.5363660679696296</v>
          </cell>
          <cell r="G63">
            <v>3.5806777786885995</v>
          </cell>
          <cell r="H63">
            <v>3.5441647036519144</v>
          </cell>
          <cell r="I63">
            <v>3.3896761975453114</v>
          </cell>
          <cell r="J63">
            <v>3.6142335889470414</v>
          </cell>
          <cell r="K63">
            <v>3.614233588913307</v>
          </cell>
          <cell r="L63">
            <v>3.6197373919121594</v>
          </cell>
        </row>
        <row r="64">
          <cell r="C64">
            <v>3.6693730545684771</v>
          </cell>
          <cell r="D64">
            <v>3.6302435290696269</v>
          </cell>
          <cell r="E64">
            <v>3.630446615382251</v>
          </cell>
          <cell r="F64">
            <v>3.5468948328441838</v>
          </cell>
          <cell r="G64">
            <v>3.5955730119406417</v>
          </cell>
          <cell r="H64">
            <v>3.5568881684963229</v>
          </cell>
          <cell r="I64">
            <v>3.3786095964175846</v>
          </cell>
          <cell r="J64">
            <v>3.6372417030299138</v>
          </cell>
          <cell r="K64">
            <v>3.637241703097585</v>
          </cell>
          <cell r="L64">
            <v>3.6441779841577309</v>
          </cell>
        </row>
        <row r="65">
          <cell r="C65">
            <v>3.6913669387607637</v>
          </cell>
          <cell r="D65">
            <v>3.6777971853943403</v>
          </cell>
          <cell r="E65">
            <v>3.6768987549594927</v>
          </cell>
          <cell r="F65">
            <v>3.5921133544448733</v>
          </cell>
          <cell r="G65">
            <v>3.6429748265822033</v>
          </cell>
          <cell r="H65">
            <v>3.5992180775086782</v>
          </cell>
          <cell r="I65">
            <v>3.4207746062668902</v>
          </cell>
          <cell r="J65">
            <v>3.6842547217797397</v>
          </cell>
          <cell r="K65">
            <v>3.6842547217843937</v>
          </cell>
          <cell r="L65">
            <v>3.691772247117278</v>
          </cell>
        </row>
        <row r="66">
          <cell r="C66">
            <v>3.7708942216689927</v>
          </cell>
          <cell r="D66">
            <v>3.7522485656750741</v>
          </cell>
          <cell r="E66">
            <v>3.7500807654465431</v>
          </cell>
          <cell r="F66">
            <v>3.6635342671312476</v>
          </cell>
          <cell r="G66">
            <v>3.7161757254011638</v>
          </cell>
          <cell r="H66">
            <v>3.667307554817576</v>
          </cell>
          <cell r="I66">
            <v>3.4787879827793655</v>
          </cell>
          <cell r="J66">
            <v>3.7587766331561037</v>
          </cell>
          <cell r="K66">
            <v>3.7587766331748491</v>
          </cell>
          <cell r="L66">
            <v>3.7666941066810478</v>
          </cell>
        </row>
        <row r="67">
          <cell r="C67">
            <v>3.9774988820562851</v>
          </cell>
          <cell r="D67">
            <v>3.9465795547343978</v>
          </cell>
          <cell r="E67">
            <v>3.9398616853366497</v>
          </cell>
          <cell r="F67">
            <v>3.8519584780295224</v>
          </cell>
          <cell r="G67">
            <v>3.9054419504073348</v>
          </cell>
          <cell r="H67">
            <v>3.8457142998643183</v>
          </cell>
          <cell r="I67">
            <v>3.6368114618504688</v>
          </cell>
          <cell r="J67">
            <v>3.9525347897047305</v>
          </cell>
          <cell r="K67">
            <v>3.9525347896991141</v>
          </cell>
          <cell r="L67">
            <v>3.9612203296690587</v>
          </cell>
        </row>
        <row r="68">
          <cell r="C68">
            <v>4.0656028225976177</v>
          </cell>
          <cell r="D68">
            <v>4.0353142940278097</v>
          </cell>
          <cell r="E68">
            <v>4.0253063473642063</v>
          </cell>
          <cell r="F68">
            <v>3.9381892319914629</v>
          </cell>
          <cell r="G68">
            <v>3.9943416547984647</v>
          </cell>
          <cell r="H68">
            <v>3.9307865199006957</v>
          </cell>
          <cell r="I68">
            <v>3.7136714735098275</v>
          </cell>
          <cell r="J68">
            <v>4.0415770987456101</v>
          </cell>
          <cell r="K68">
            <v>4.0415770987385971</v>
          </cell>
          <cell r="L68">
            <v>4.0508486773403325</v>
          </cell>
        </row>
        <row r="69">
          <cell r="C69">
            <v>4.0862996979427164</v>
          </cell>
          <cell r="D69">
            <v>4.050301626310806</v>
          </cell>
          <cell r="E69">
            <v>4.0388178200702454</v>
          </cell>
          <cell r="F69">
            <v>3.9426671501188828</v>
          </cell>
          <cell r="G69">
            <v>4.0065660028635657</v>
          </cell>
          <cell r="H69">
            <v>3.9368884553694725</v>
          </cell>
          <cell r="I69">
            <v>3.6747959230689853</v>
          </cell>
          <cell r="J69">
            <v>4.056796848106778</v>
          </cell>
          <cell r="K69">
            <v>4.0567968482037848</v>
          </cell>
          <cell r="L69">
            <v>4.0674208141921637</v>
          </cell>
        </row>
        <row r="70">
          <cell r="C70">
            <v>4.0551099828426675</v>
          </cell>
          <cell r="D70">
            <v>4.0142092699353515</v>
          </cell>
          <cell r="E70">
            <v>4.0028781361893131</v>
          </cell>
          <cell r="F70">
            <v>3.8980709236047906</v>
          </cell>
          <cell r="G70">
            <v>3.9690714779283374</v>
          </cell>
          <cell r="H70">
            <v>3.8886971426475867</v>
          </cell>
          <cell r="I70">
            <v>3.5976862719205824</v>
          </cell>
          <cell r="J70">
            <v>4.0220427757261756</v>
          </cell>
          <cell r="K70">
            <v>4.0220427757785133</v>
          </cell>
          <cell r="L70">
            <v>4.0341502993365976</v>
          </cell>
        </row>
        <row r="71">
          <cell r="C71">
            <v>4.2603572813758426</v>
          </cell>
          <cell r="D71">
            <v>4.2128591811741734</v>
          </cell>
          <cell r="E71">
            <v>4.2005549395140545</v>
          </cell>
          <cell r="F71">
            <v>4.0895701751765321</v>
          </cell>
          <cell r="G71">
            <v>4.1620732694661999</v>
          </cell>
          <cell r="H71">
            <v>4.0812959528142665</v>
          </cell>
          <cell r="I71">
            <v>3.8107794940566229</v>
          </cell>
          <cell r="J71">
            <v>4.2222931680153177</v>
          </cell>
          <cell r="K71">
            <v>4.2222931679908982</v>
          </cell>
          <cell r="L71">
            <v>4.2360061900379415</v>
          </cell>
        </row>
        <row r="72">
          <cell r="C72">
            <v>4.361266263937603</v>
          </cell>
          <cell r="D72">
            <v>4.3111906933630815</v>
          </cell>
          <cell r="E72">
            <v>4.2972988216551604</v>
          </cell>
          <cell r="F72">
            <v>4.1898558544861659</v>
          </cell>
          <cell r="G72">
            <v>4.2588054329416494</v>
          </cell>
          <cell r="H72">
            <v>4.1851255186607172</v>
          </cell>
          <cell r="I72">
            <v>3.8699902899238041</v>
          </cell>
          <cell r="J72">
            <v>4.3182871457929402</v>
          </cell>
          <cell r="K72">
            <v>4.3182871457750798</v>
          </cell>
          <cell r="L72">
            <v>4.3336338162789287</v>
          </cell>
        </row>
        <row r="73">
          <cell r="C73">
            <v>4.4064987112551979</v>
          </cell>
          <cell r="D73">
            <v>4.352288148720068</v>
          </cell>
          <cell r="E73">
            <v>4.3359938619759797</v>
          </cell>
          <cell r="F73">
            <v>4.2296845518592372</v>
          </cell>
          <cell r="G73">
            <v>4.2965526131007721</v>
          </cell>
          <cell r="H73">
            <v>4.2099040279003344</v>
          </cell>
          <cell r="I73">
            <v>3.9288948654356974</v>
          </cell>
          <cell r="J73">
            <v>4.3592178027611101</v>
          </cell>
          <cell r="K73">
            <v>4.3592178027890007</v>
          </cell>
          <cell r="L73">
            <v>4.3753000146760277</v>
          </cell>
        </row>
        <row r="74">
          <cell r="C74">
            <v>4.5027513476427492</v>
          </cell>
          <cell r="D74">
            <v>4.4447116529880786</v>
          </cell>
          <cell r="E74">
            <v>4.4253241373285181</v>
          </cell>
          <cell r="F74">
            <v>4.3057982364108174</v>
          </cell>
          <cell r="G74">
            <v>4.3857722558733547</v>
          </cell>
          <cell r="H74">
            <v>4.2656574260057427</v>
          </cell>
          <cell r="I74">
            <v>4.0177667213342243</v>
          </cell>
          <cell r="J74">
            <v>4.451960301848823</v>
          </cell>
          <cell r="K74">
            <v>4.4519603018072118</v>
          </cell>
          <cell r="L74">
            <v>4.4690162585062154</v>
          </cell>
        </row>
        <row r="75">
          <cell r="C75">
            <v>4.7042654840041109</v>
          </cell>
          <cell r="D75">
            <v>4.6373431699786236</v>
          </cell>
          <cell r="E75">
            <v>4.6133985564962572</v>
          </cell>
          <cell r="F75">
            <v>4.5241727834859375</v>
          </cell>
          <cell r="G75">
            <v>4.5709015941451243</v>
          </cell>
          <cell r="H75">
            <v>4.5102561358589401</v>
          </cell>
          <cell r="I75">
            <v>4.1980267025263966</v>
          </cell>
          <cell r="J75">
            <v>4.6447615678293053</v>
          </cell>
          <cell r="K75">
            <v>4.6447615678944638</v>
          </cell>
          <cell r="L75">
            <v>4.6626366092030196</v>
          </cell>
        </row>
        <row r="76">
          <cell r="C76">
            <v>4.8534161872612875</v>
          </cell>
          <cell r="D76">
            <v>4.7713619203691042</v>
          </cell>
          <cell r="E76">
            <v>4.7446519924627761</v>
          </cell>
          <cell r="F76">
            <v>4.6408489217550359</v>
          </cell>
          <cell r="G76">
            <v>4.7011625589912649</v>
          </cell>
          <cell r="H76">
            <v>4.5994608678601256</v>
          </cell>
          <cell r="I76">
            <v>4.3538962743593581</v>
          </cell>
          <cell r="J76">
            <v>4.7780782257386809</v>
          </cell>
          <cell r="K76">
            <v>4.7780782257878132</v>
          </cell>
          <cell r="L76">
            <v>4.7968896136586334</v>
          </cell>
        </row>
        <row r="77">
          <cell r="C77">
            <v>5.0911993324354556</v>
          </cell>
          <cell r="D77">
            <v>4.9907904981615623</v>
          </cell>
          <cell r="E77">
            <v>4.977915972202525</v>
          </cell>
          <cell r="F77">
            <v>4.9007414613828342</v>
          </cell>
          <cell r="G77">
            <v>4.9573502339054833</v>
          </cell>
          <cell r="H77">
            <v>4.8302817950352726</v>
          </cell>
          <cell r="I77">
            <v>4.5976408275586529</v>
          </cell>
          <cell r="J77">
            <v>4.9932412251712002</v>
          </cell>
          <cell r="K77">
            <v>4.9932412252323921</v>
          </cell>
          <cell r="L77">
            <v>5.0025412423016702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0562-959E-4AD0-8F00-4AC8DABD7C60}">
  <dimension ref="A1:AK13"/>
  <sheetViews>
    <sheetView tabSelected="1" topLeftCell="Z7" workbookViewId="0">
      <selection activeCell="AP18" sqref="AP18"/>
    </sheetView>
  </sheetViews>
  <sheetFormatPr defaultRowHeight="14.4" x14ac:dyDescent="0.3"/>
  <cols>
    <col min="2" max="2" width="16.109375" customWidth="1"/>
  </cols>
  <sheetData>
    <row r="1" spans="1:37" s="3" customFormat="1" ht="49.8" customHeight="1" x14ac:dyDescent="0.3">
      <c r="A1" s="3" t="s">
        <v>16</v>
      </c>
      <c r="B1" s="3" t="s">
        <v>14</v>
      </c>
    </row>
    <row r="2" spans="1:37" x14ac:dyDescent="0.3">
      <c r="B2" t="s">
        <v>7</v>
      </c>
    </row>
    <row r="3" spans="1:37" x14ac:dyDescent="0.3">
      <c r="B3" t="s">
        <v>8</v>
      </c>
    </row>
    <row r="4" spans="1:37" x14ac:dyDescent="0.3">
      <c r="B4" t="s">
        <v>9</v>
      </c>
    </row>
    <row r="5" spans="1:37" x14ac:dyDescent="0.3">
      <c r="B5" t="s">
        <v>10</v>
      </c>
    </row>
    <row r="6" spans="1:37" x14ac:dyDescent="0.3">
      <c r="B6" t="s">
        <v>11</v>
      </c>
      <c r="T6" t="s">
        <v>49</v>
      </c>
      <c r="AF6" t="s">
        <v>51</v>
      </c>
    </row>
    <row r="7" spans="1:37" x14ac:dyDescent="0.3">
      <c r="B7" t="s">
        <v>12</v>
      </c>
      <c r="F7" t="s">
        <v>50</v>
      </c>
    </row>
    <row r="8" spans="1:37" x14ac:dyDescent="0.3">
      <c r="B8" t="s">
        <v>13</v>
      </c>
    </row>
    <row r="9" spans="1:37" x14ac:dyDescent="0.3">
      <c r="B9" t="s">
        <v>14</v>
      </c>
    </row>
    <row r="10" spans="1:37" x14ac:dyDescent="0.3">
      <c r="B10" t="s">
        <v>15</v>
      </c>
    </row>
    <row r="13" spans="1:37" x14ac:dyDescent="0.3">
      <c r="AK13" s="12"/>
    </row>
  </sheetData>
  <dataValidations count="1">
    <dataValidation type="list" allowBlank="1" showInputMessage="1" showErrorMessage="1" sqref="B1" xr:uid="{7499EC6C-5533-4205-A94A-A820EF936F4C}">
      <formula1>$B$2:$B$10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F4017-703E-4C1F-89A8-3140DAD81FD4}">
  <dimension ref="A1:BG32"/>
  <sheetViews>
    <sheetView topLeftCell="K4" workbookViewId="0">
      <selection activeCell="W25" sqref="W25"/>
    </sheetView>
  </sheetViews>
  <sheetFormatPr defaultRowHeight="14.4" x14ac:dyDescent="0.3"/>
  <cols>
    <col min="1" max="1" width="8.33203125" customWidth="1"/>
    <col min="3" max="3" width="11.109375" style="5" bestFit="1" customWidth="1"/>
    <col min="4" max="8" width="8.88671875" style="5"/>
  </cols>
  <sheetData>
    <row r="1" spans="1:59" x14ac:dyDescent="0.3">
      <c r="A1" t="s">
        <v>17</v>
      </c>
      <c r="B1" t="s">
        <v>0</v>
      </c>
      <c r="C1" s="5" t="s">
        <v>18</v>
      </c>
      <c r="D1" s="5" t="s">
        <v>19</v>
      </c>
      <c r="E1" s="5" t="s">
        <v>20</v>
      </c>
      <c r="F1" s="5" t="s">
        <v>21</v>
      </c>
      <c r="G1" s="5" t="s">
        <v>22</v>
      </c>
      <c r="H1" s="5" t="s">
        <v>23</v>
      </c>
      <c r="I1" s="5" t="s">
        <v>25</v>
      </c>
      <c r="J1" s="5"/>
      <c r="K1" t="s">
        <v>0</v>
      </c>
      <c r="L1" t="s">
        <v>18</v>
      </c>
      <c r="M1" t="s">
        <v>24</v>
      </c>
      <c r="N1" t="s">
        <v>7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t="s">
        <v>14</v>
      </c>
      <c r="V1" t="s">
        <v>15</v>
      </c>
      <c r="W1" t="s">
        <v>19</v>
      </c>
      <c r="X1" t="s">
        <v>0</v>
      </c>
      <c r="Y1" t="s">
        <v>24</v>
      </c>
      <c r="Z1" t="s">
        <v>7</v>
      </c>
      <c r="AA1" t="s">
        <v>8</v>
      </c>
      <c r="AB1" t="s">
        <v>9</v>
      </c>
      <c r="AC1" t="s">
        <v>10</v>
      </c>
      <c r="AD1" t="s">
        <v>11</v>
      </c>
      <c r="AE1" t="s">
        <v>12</v>
      </c>
      <c r="AF1" t="s">
        <v>13</v>
      </c>
      <c r="AG1" t="s">
        <v>14</v>
      </c>
      <c r="AH1" t="s">
        <v>15</v>
      </c>
      <c r="AJ1" t="s">
        <v>0</v>
      </c>
      <c r="AK1" t="s">
        <v>21</v>
      </c>
      <c r="AL1" t="s">
        <v>24</v>
      </c>
      <c r="AM1" t="s">
        <v>7</v>
      </c>
      <c r="AN1" t="s">
        <v>8</v>
      </c>
      <c r="AO1" t="s">
        <v>9</v>
      </c>
      <c r="AP1" t="s">
        <v>10</v>
      </c>
      <c r="AQ1" t="s">
        <v>11</v>
      </c>
      <c r="AR1" t="s">
        <v>12</v>
      </c>
      <c r="AS1" t="s">
        <v>13</v>
      </c>
      <c r="AT1" t="s">
        <v>14</v>
      </c>
      <c r="AU1" t="s">
        <v>15</v>
      </c>
      <c r="AV1" t="s">
        <v>22</v>
      </c>
      <c r="AW1" t="s">
        <v>0</v>
      </c>
      <c r="AX1" t="s">
        <v>24</v>
      </c>
      <c r="AY1" t="s">
        <v>7</v>
      </c>
      <c r="AZ1" t="s">
        <v>8</v>
      </c>
      <c r="BA1" t="s">
        <v>9</v>
      </c>
      <c r="BB1" t="s">
        <v>10</v>
      </c>
      <c r="BC1" t="s">
        <v>11</v>
      </c>
      <c r="BD1" t="s">
        <v>12</v>
      </c>
      <c r="BE1" t="s">
        <v>13</v>
      </c>
      <c r="BF1" t="s">
        <v>14</v>
      </c>
      <c r="BG1" t="s">
        <v>15</v>
      </c>
    </row>
    <row r="2" spans="1:59" x14ac:dyDescent="0.3">
      <c r="A2">
        <f>IF(Graphs!$B$1="Scenario 1- Balanced Decarbonization",1,IF(Graphs!$B$1="Scenario 2- Carbon Neutral",2,IF(Graphs!$B$1="Scenario 3- Dual-Fuel Heating",3,IF(Graphs!$B$1="Scenario 4- New Gas Customer Moratorium",4,IF(Graphs!$B$1="Scenario 5- Aggressive Building Electrification",5,IF(Graphs!$B$1="Scenario 6- Full Building Electrification",6,IF(Graphs!$B$1="Scenario 7- RNG and H2 Support",7,IF(Graphs!$B$1="Scenario 8- Limited RNG",8,9))))))))</f>
        <v>8</v>
      </c>
      <c r="B2">
        <v>2022</v>
      </c>
      <c r="C2" s="5">
        <f t="array" ref="C2:C30">INDEX($N$2:$V$30,$B2-2022,$A$2)</f>
        <v>633305.02679604117</v>
      </c>
      <c r="D2" s="5">
        <f t="array" ref="D2:D30">INDEX($Z$2:$AH$30,$B2-2022,$A$2)</f>
        <v>60215.080223247081</v>
      </c>
      <c r="E2" s="5">
        <f>C2+D2</f>
        <v>693520.10701928823</v>
      </c>
      <c r="F2" s="5">
        <f t="array" ref="F2:F30">INDEX($AM$2:$AU$30,$B2-2022,$A$2)</f>
        <v>87132.058315087561</v>
      </c>
      <c r="G2" s="5">
        <f t="array" ref="G2:G30">INDEX($AY$2:$BG$30,$B2-2022,$A$2)</f>
        <v>7418.9937229640291</v>
      </c>
      <c r="H2" s="5">
        <f>F2+G2</f>
        <v>94551.052038051595</v>
      </c>
      <c r="I2" s="4">
        <f>M2+Y2+AL2+AX2</f>
        <v>788071.15905733989</v>
      </c>
      <c r="K2">
        <v>2022</v>
      </c>
      <c r="M2" s="4">
        <f>'[2]OR-Res-Existing Cust'!SO4+SUM('[2]OR-Res-Cust Growth'!SQ$3:SQ3)</f>
        <v>633305.02679604117</v>
      </c>
      <c r="N2" s="4">
        <f>'[2]OR-Res-Existing Cust'!SP4+SUM('[2]OR-Res-Cust Growth'!SR$3:SR3)</f>
        <v>633305.02679604117</v>
      </c>
      <c r="O2" s="4">
        <f>'[2]OR-Res-Existing Cust'!SQ4+SUM('[2]OR-Res-Cust Growth'!SS$3:SS3)</f>
        <v>633305.02679604117</v>
      </c>
      <c r="P2" s="4">
        <f>'[2]OR-Res-Existing Cust'!SR4+SUM('[2]OR-Res-Cust Growth'!ST$3:ST3)</f>
        <v>633305.02679604117</v>
      </c>
      <c r="Q2" s="4">
        <f>'[2]OR-Res-Existing Cust'!SS4+SUM('[2]OR-Res-Cust Growth'!SU$3:SU3)</f>
        <v>633305.02679604117</v>
      </c>
      <c r="R2" s="4">
        <f>'[2]OR-Res-Existing Cust'!ST4+SUM('[2]OR-Res-Cust Growth'!SV$3:SV3)</f>
        <v>633305.02679604117</v>
      </c>
      <c r="S2" s="4">
        <f>'[2]OR-Res-Existing Cust'!SU4+SUM('[2]OR-Res-Cust Growth'!SW$3:SW3)</f>
        <v>633305.02679604117</v>
      </c>
      <c r="T2" s="4">
        <f>'[2]OR-Res-Existing Cust'!SV4+SUM('[2]OR-Res-Cust Growth'!SX$3:SX3)</f>
        <v>633305.02679604117</v>
      </c>
      <c r="U2" s="4">
        <f>'[2]OR-Res-Existing Cust'!SW4+SUM('[2]OR-Res-Cust Growth'!SY$3:SY3)</f>
        <v>633305.02679604117</v>
      </c>
      <c r="V2" s="4">
        <f>'[2]OR-Res-Existing Cust'!SX4+SUM('[2]OR-Res-Cust Growth'!SZ$3:SZ3)</f>
        <v>633305.02679604117</v>
      </c>
      <c r="W2" s="4"/>
      <c r="X2">
        <v>2022</v>
      </c>
      <c r="Y2" s="4">
        <f>'[2]OR-Com-Existing Cust'!SO4+SUM('[2]OR-Com-Cust Growth'!SQ$3:SQ3)</f>
        <v>60215.080223247081</v>
      </c>
      <c r="Z2" s="4">
        <f>'[2]OR-Com-Existing Cust'!SP4+SUM('[2]OR-Com-Cust Growth'!SR$3:SR3)</f>
        <v>60215.080223247081</v>
      </c>
      <c r="AA2" s="4">
        <f>'[2]OR-Com-Existing Cust'!SQ4+SUM('[2]OR-Com-Cust Growth'!SS$3:SS3)</f>
        <v>60215.080223247081</v>
      </c>
      <c r="AB2" s="4">
        <f>'[2]OR-Com-Existing Cust'!SR4+SUM('[2]OR-Com-Cust Growth'!ST$3:ST3)</f>
        <v>60215.080223247081</v>
      </c>
      <c r="AC2" s="4">
        <f>'[2]OR-Com-Existing Cust'!SS4+SUM('[2]OR-Com-Cust Growth'!SU$3:SU3)</f>
        <v>60215.080223247081</v>
      </c>
      <c r="AD2" s="4">
        <f>'[2]OR-Com-Existing Cust'!ST4+SUM('[2]OR-Com-Cust Growth'!SV$3:SV3)</f>
        <v>60215.080223247081</v>
      </c>
      <c r="AE2" s="4">
        <f>'[2]OR-Com-Existing Cust'!SU4+SUM('[2]OR-Com-Cust Growth'!SW$3:SW3)</f>
        <v>60215.080223247081</v>
      </c>
      <c r="AF2" s="4">
        <f>'[2]OR-Com-Existing Cust'!SV4+SUM('[2]OR-Com-Cust Growth'!SX$3:SX3)</f>
        <v>60215.080223247081</v>
      </c>
      <c r="AG2" s="4">
        <f>'[2]OR-Com-Existing Cust'!SW4+SUM('[2]OR-Com-Cust Growth'!SY$3:SY3)</f>
        <v>60215.080223247081</v>
      </c>
      <c r="AH2" s="4">
        <f>'[2]OR-Com-Existing Cust'!SX4+SUM('[2]OR-Com-Cust Growth'!SZ$3:SZ3)</f>
        <v>60215.080223247081</v>
      </c>
      <c r="AI2" s="4"/>
      <c r="AJ2">
        <v>2022</v>
      </c>
      <c r="AL2" s="4">
        <f>'[2]WA-Res-Existing Cust'!SO4+SUM('[2]WA-Res-Cust Growth'!SQ$3:SQ3)</f>
        <v>87132.058315087561</v>
      </c>
      <c r="AM2" s="4">
        <f>'[2]WA-Res-Existing Cust'!SP4+SUM('[2]WA-Res-Cust Growth'!SR$3:SR3)</f>
        <v>87132.058315087561</v>
      </c>
      <c r="AN2" s="4">
        <f>'[2]WA-Res-Existing Cust'!SQ4+SUM('[2]WA-Res-Cust Growth'!SS$3:SS3)</f>
        <v>87132.058315087561</v>
      </c>
      <c r="AO2" s="4">
        <f>'[2]WA-Res-Existing Cust'!SR4+SUM('[2]WA-Res-Cust Growth'!ST$3:ST3)</f>
        <v>87132.058315087561</v>
      </c>
      <c r="AP2" s="4">
        <f>'[2]WA-Res-Existing Cust'!SS4+SUM('[2]WA-Res-Cust Growth'!SU$3:SU3)</f>
        <v>87132.058315087561</v>
      </c>
      <c r="AQ2" s="4">
        <f>'[2]WA-Res-Existing Cust'!ST4+SUM('[2]WA-Res-Cust Growth'!SV$3:SV3)</f>
        <v>87132.058315087561</v>
      </c>
      <c r="AR2" s="4">
        <f>'[2]WA-Res-Existing Cust'!SU4+SUM('[2]WA-Res-Cust Growth'!SW$3:SW3)</f>
        <v>87132.058315087561</v>
      </c>
      <c r="AS2" s="4">
        <f>'[2]WA-Res-Existing Cust'!SV4+SUM('[2]WA-Res-Cust Growth'!SX$3:SX3)</f>
        <v>87132.058315087561</v>
      </c>
      <c r="AT2" s="4">
        <f>'[2]WA-Res-Existing Cust'!SW4+SUM('[2]WA-Res-Cust Growth'!SY$3:SY3)</f>
        <v>87132.058315087561</v>
      </c>
      <c r="AU2" s="4">
        <f>'[2]WA-Res-Existing Cust'!SX4+SUM('[2]WA-Res-Cust Growth'!SZ$3:SZ3)</f>
        <v>87132.058315087561</v>
      </c>
      <c r="AV2" s="4"/>
      <c r="AW2">
        <v>2022</v>
      </c>
      <c r="AX2" s="4">
        <f>'[2]WA-Com-Existing Cust'!SO4+SUM('[2]WA-Com-Cust Growth'!SQ$3:SQ3)</f>
        <v>7418.9937229640291</v>
      </c>
      <c r="AY2" s="4">
        <f>'[2]WA-Com-Existing Cust'!SP4+SUM('[2]WA-Com-Cust Growth'!SR$3:SR3)</f>
        <v>7418.9937229640291</v>
      </c>
      <c r="AZ2" s="4">
        <f>'[2]WA-Com-Existing Cust'!SQ4+SUM('[2]WA-Com-Cust Growth'!SS$3:SS3)</f>
        <v>7418.9937229640291</v>
      </c>
      <c r="BA2" s="4">
        <f>'[2]WA-Com-Existing Cust'!SR4+SUM('[2]WA-Com-Cust Growth'!ST$3:ST3)</f>
        <v>7418.9937229640291</v>
      </c>
      <c r="BB2" s="4">
        <f>'[2]WA-Com-Existing Cust'!SS4+SUM('[2]WA-Com-Cust Growth'!SU$3:SU3)</f>
        <v>7418.9937229640291</v>
      </c>
      <c r="BC2" s="4">
        <f>'[2]WA-Com-Existing Cust'!ST4+SUM('[2]WA-Com-Cust Growth'!SV$3:SV3)</f>
        <v>7418.9937229640291</v>
      </c>
      <c r="BD2" s="4">
        <f>'[2]WA-Com-Existing Cust'!SU4+SUM('[2]WA-Com-Cust Growth'!SW$3:SW3)</f>
        <v>7418.9937229640291</v>
      </c>
      <c r="BE2" s="4">
        <f>'[2]WA-Com-Existing Cust'!SV4+SUM('[2]WA-Com-Cust Growth'!SX$3:SX3)</f>
        <v>7418.9937229640291</v>
      </c>
      <c r="BF2" s="4">
        <f>'[2]WA-Com-Existing Cust'!SW4+SUM('[2]WA-Com-Cust Growth'!SY$3:SY3)</f>
        <v>7418.9937229640291</v>
      </c>
      <c r="BG2" s="4">
        <f>'[2]WA-Com-Existing Cust'!SX4+SUM('[2]WA-Com-Cust Growth'!SZ$3:SZ3)</f>
        <v>7418.9937229640291</v>
      </c>
    </row>
    <row r="3" spans="1:59" x14ac:dyDescent="0.3">
      <c r="B3">
        <v>2023</v>
      </c>
      <c r="C3" s="5">
        <v>642297.33764103928</v>
      </c>
      <c r="D3" s="5">
        <v>60793.017467300058</v>
      </c>
      <c r="E3" s="5">
        <f t="shared" ref="E3:E30" si="0">C3+D3</f>
        <v>703090.35510833934</v>
      </c>
      <c r="F3" s="5">
        <v>88521.392002054781</v>
      </c>
      <c r="G3" s="5">
        <v>7589.2064585253338</v>
      </c>
      <c r="H3" s="5">
        <f t="shared" ref="H3:H30" si="1">F3+G3</f>
        <v>96110.59846058012</v>
      </c>
      <c r="I3" s="4">
        <f t="shared" ref="I3:I30" si="2">M3+Y3+AL3+AX3</f>
        <v>799200.95356891945</v>
      </c>
      <c r="K3">
        <v>2023</v>
      </c>
      <c r="M3" s="4">
        <f>'[2]OR-Res-Existing Cust'!SO5+SUM('[2]OR-Res-Cust Growth'!SQ$3:SQ4)</f>
        <v>642297.33764103928</v>
      </c>
      <c r="N3" s="4">
        <f>'[2]OR-Res-Existing Cust'!SP5+SUM('[2]OR-Res-Cust Growth'!SR$3:SR4)</f>
        <v>642297.33764103928</v>
      </c>
      <c r="O3" s="4">
        <f>'[2]OR-Res-Existing Cust'!SQ5+SUM('[2]OR-Res-Cust Growth'!SS$3:SS4)</f>
        <v>642297.33764103928</v>
      </c>
      <c r="P3" s="4">
        <f>'[2]OR-Res-Existing Cust'!SR5+SUM('[2]OR-Res-Cust Growth'!ST$3:ST4)</f>
        <v>642297.33764103928</v>
      </c>
      <c r="Q3" s="4">
        <f>'[2]OR-Res-Existing Cust'!SS5+SUM('[2]OR-Res-Cust Growth'!SU$3:SU4)</f>
        <v>642297.33764103928</v>
      </c>
      <c r="R3" s="4">
        <f>'[2]OR-Res-Existing Cust'!ST5+SUM('[2]OR-Res-Cust Growth'!SV$3:SV4)</f>
        <v>642297.33764103928</v>
      </c>
      <c r="S3" s="4">
        <f>'[2]OR-Res-Existing Cust'!SU5+SUM('[2]OR-Res-Cust Growth'!SW$3:SW4)</f>
        <v>618501.84578700608</v>
      </c>
      <c r="T3" s="4">
        <f>'[2]OR-Res-Existing Cust'!SV5+SUM('[2]OR-Res-Cust Growth'!SX$3:SX4)</f>
        <v>642297.33764103928</v>
      </c>
      <c r="U3" s="4">
        <f>'[2]OR-Res-Existing Cust'!SW5+SUM('[2]OR-Res-Cust Growth'!SY$3:SY4)</f>
        <v>642297.33764103928</v>
      </c>
      <c r="V3" s="4">
        <f>'[2]OR-Res-Existing Cust'!SX5+SUM('[2]OR-Res-Cust Growth'!SZ$3:SZ4)</f>
        <v>642297.33764103928</v>
      </c>
      <c r="W3" s="4"/>
      <c r="X3">
        <v>2023</v>
      </c>
      <c r="Y3" s="4">
        <f>'[2]OR-Com-Existing Cust'!SO5+SUM('[2]OR-Com-Cust Growth'!SQ$3:SQ4)</f>
        <v>60793.017467300058</v>
      </c>
      <c r="Z3" s="4">
        <f>'[2]OR-Com-Existing Cust'!SP5+SUM('[2]OR-Com-Cust Growth'!SR$3:SR4)</f>
        <v>60793.017467300058</v>
      </c>
      <c r="AA3" s="4">
        <f>'[2]OR-Com-Existing Cust'!SQ5+SUM('[2]OR-Com-Cust Growth'!SS$3:SS4)</f>
        <v>60793.017467300058</v>
      </c>
      <c r="AB3" s="4">
        <f>'[2]OR-Com-Existing Cust'!SR5+SUM('[2]OR-Com-Cust Growth'!ST$3:ST4)</f>
        <v>60793.017467300058</v>
      </c>
      <c r="AC3" s="4">
        <f>'[2]OR-Com-Existing Cust'!SS5+SUM('[2]OR-Com-Cust Growth'!SU$3:SU4)</f>
        <v>60793.017467300058</v>
      </c>
      <c r="AD3" s="4">
        <f>'[2]OR-Com-Existing Cust'!ST5+SUM('[2]OR-Com-Cust Growth'!SV$3:SV4)</f>
        <v>60793.017467300058</v>
      </c>
      <c r="AE3" s="4">
        <f>'[2]OR-Com-Existing Cust'!SU5+SUM('[2]OR-Com-Cust Growth'!SW$3:SW4)</f>
        <v>58641.447872861863</v>
      </c>
      <c r="AF3" s="4">
        <f>'[2]OR-Com-Existing Cust'!SV5+SUM('[2]OR-Com-Cust Growth'!SX$3:SX4)</f>
        <v>60793.017467300058</v>
      </c>
      <c r="AG3" s="4">
        <f>'[2]OR-Com-Existing Cust'!SW5+SUM('[2]OR-Com-Cust Growth'!SY$3:SY4)</f>
        <v>60793.017467300058</v>
      </c>
      <c r="AH3" s="4">
        <f>'[2]OR-Com-Existing Cust'!SX5+SUM('[2]OR-Com-Cust Growth'!SZ$3:SZ4)</f>
        <v>60793.017467300058</v>
      </c>
      <c r="AJ3">
        <v>2023</v>
      </c>
      <c r="AL3" s="4">
        <f>'[2]WA-Res-Existing Cust'!SO5+SUM('[2]WA-Res-Cust Growth'!SQ$3:SQ4)</f>
        <v>88521.392002054781</v>
      </c>
      <c r="AM3" s="4">
        <f>'[2]WA-Res-Existing Cust'!SP5+SUM('[2]WA-Res-Cust Growth'!SR$3:SR4)</f>
        <v>88521.392002054781</v>
      </c>
      <c r="AN3" s="4">
        <f>'[2]WA-Res-Existing Cust'!SQ5+SUM('[2]WA-Res-Cust Growth'!SS$3:SS4)</f>
        <v>88521.392002054781</v>
      </c>
      <c r="AO3" s="4">
        <f>'[2]WA-Res-Existing Cust'!SR5+SUM('[2]WA-Res-Cust Growth'!ST$3:ST4)</f>
        <v>88521.392002054781</v>
      </c>
      <c r="AP3" s="4">
        <f>'[2]WA-Res-Existing Cust'!SS5+SUM('[2]WA-Res-Cust Growth'!SU$3:SU4)</f>
        <v>88521.392002054781</v>
      </c>
      <c r="AQ3" s="4">
        <f>'[2]WA-Res-Existing Cust'!ST5+SUM('[2]WA-Res-Cust Growth'!SV$3:SV4)</f>
        <v>88521.392002054781</v>
      </c>
      <c r="AR3" s="4">
        <f>'[2]WA-Res-Existing Cust'!SU5+SUM('[2]WA-Res-Cust Growth'!SW$3:SW4)</f>
        <v>85252.382966799589</v>
      </c>
      <c r="AS3" s="4">
        <f>'[2]WA-Res-Existing Cust'!SV5+SUM('[2]WA-Res-Cust Growth'!SX$3:SX4)</f>
        <v>88521.392002054781</v>
      </c>
      <c r="AT3" s="4">
        <f>'[2]WA-Res-Existing Cust'!SW5+SUM('[2]WA-Res-Cust Growth'!SY$3:SY4)</f>
        <v>88521.392002054781</v>
      </c>
      <c r="AU3" s="4">
        <f>'[2]WA-Res-Existing Cust'!SX5+SUM('[2]WA-Res-Cust Growth'!SZ$3:SZ4)</f>
        <v>88521.392002054781</v>
      </c>
      <c r="AV3" s="4"/>
      <c r="AW3">
        <v>2023</v>
      </c>
      <c r="AX3" s="4">
        <f>'[2]WA-Com-Existing Cust'!SO5+SUM('[2]WA-Com-Cust Growth'!SQ$3:SQ4)</f>
        <v>7589.2064585253338</v>
      </c>
      <c r="AY3" s="4">
        <f>'[2]WA-Com-Existing Cust'!SP5+SUM('[2]WA-Com-Cust Growth'!SR$3:SR4)</f>
        <v>7589.2064585253338</v>
      </c>
      <c r="AZ3" s="4">
        <f>'[2]WA-Com-Existing Cust'!SQ5+SUM('[2]WA-Com-Cust Growth'!SS$3:SS4)</f>
        <v>7589.2064585253338</v>
      </c>
      <c r="BA3" s="4">
        <f>'[2]WA-Com-Existing Cust'!SR5+SUM('[2]WA-Com-Cust Growth'!ST$3:ST4)</f>
        <v>7589.2064585253338</v>
      </c>
      <c r="BB3" s="4">
        <f>'[2]WA-Com-Existing Cust'!SS5+SUM('[2]WA-Com-Cust Growth'!SU$3:SU4)</f>
        <v>7589.2064585253338</v>
      </c>
      <c r="BC3" s="4">
        <f>'[2]WA-Com-Existing Cust'!ST5+SUM('[2]WA-Com-Cust Growth'!SV$3:SV4)</f>
        <v>7589.2064585253338</v>
      </c>
      <c r="BD3" s="4">
        <f>'[2]WA-Com-Existing Cust'!SU5+SUM('[2]WA-Com-Cust Growth'!SW$3:SW4)</f>
        <v>7319.7415098351685</v>
      </c>
      <c r="BE3" s="4">
        <f>'[2]WA-Com-Existing Cust'!SV5+SUM('[2]WA-Com-Cust Growth'!SX$3:SX4)</f>
        <v>7589.2064585253338</v>
      </c>
      <c r="BF3" s="4">
        <f>'[2]WA-Com-Existing Cust'!SW5+SUM('[2]WA-Com-Cust Growth'!SY$3:SY4)</f>
        <v>7589.2064585253338</v>
      </c>
      <c r="BG3" s="4">
        <f>'[2]WA-Com-Existing Cust'!SX5+SUM('[2]WA-Com-Cust Growth'!SZ$3:SZ4)</f>
        <v>7589.2064585253338</v>
      </c>
    </row>
    <row r="4" spans="1:59" x14ac:dyDescent="0.3">
      <c r="B4">
        <v>2024</v>
      </c>
      <c r="C4" s="5">
        <v>652269.55928444793</v>
      </c>
      <c r="D4" s="5">
        <v>61379.529285141893</v>
      </c>
      <c r="E4" s="5">
        <f t="shared" si="0"/>
        <v>713649.08856958977</v>
      </c>
      <c r="F4" s="5">
        <v>90247.271090178663</v>
      </c>
      <c r="G4" s="5">
        <v>7773.0959911715263</v>
      </c>
      <c r="H4" s="5">
        <f t="shared" si="1"/>
        <v>98020.367081350196</v>
      </c>
      <c r="I4" s="4">
        <f t="shared" si="2"/>
        <v>811669.45565093996</v>
      </c>
      <c r="K4">
        <v>2024</v>
      </c>
      <c r="M4" s="4">
        <f>'[2]OR-Res-Existing Cust'!SO6+SUM('[2]OR-Res-Cust Growth'!SQ$3:SQ5)</f>
        <v>652269.55928444793</v>
      </c>
      <c r="N4" s="4">
        <f>'[2]OR-Res-Existing Cust'!SP6+SUM('[2]OR-Res-Cust Growth'!SR$3:SR5)</f>
        <v>652269.55928444793</v>
      </c>
      <c r="O4" s="4">
        <f>'[2]OR-Res-Existing Cust'!SQ6+SUM('[2]OR-Res-Cust Growth'!SS$3:SS5)</f>
        <v>652269.55928444793</v>
      </c>
      <c r="P4" s="4">
        <f>'[2]OR-Res-Existing Cust'!SR6+SUM('[2]OR-Res-Cust Growth'!ST$3:ST5)</f>
        <v>652269.55928444793</v>
      </c>
      <c r="Q4" s="4">
        <f>'[2]OR-Res-Existing Cust'!SS6+SUM('[2]OR-Res-Cust Growth'!SU$3:SU5)</f>
        <v>652269.55928444793</v>
      </c>
      <c r="R4" s="4">
        <f>'[2]OR-Res-Existing Cust'!ST6+SUM('[2]OR-Res-Cust Growth'!SV$3:SV5)</f>
        <v>652269.55928444793</v>
      </c>
      <c r="S4" s="4">
        <f>'[2]OR-Res-Existing Cust'!SU6+SUM('[2]OR-Res-Cust Growth'!SW$3:SW5)</f>
        <v>604757.143525286</v>
      </c>
      <c r="T4" s="4">
        <f>'[2]OR-Res-Existing Cust'!SV6+SUM('[2]OR-Res-Cust Growth'!SX$3:SX5)</f>
        <v>652269.55928444793</v>
      </c>
      <c r="U4" s="4">
        <f>'[2]OR-Res-Existing Cust'!SW6+SUM('[2]OR-Res-Cust Growth'!SY$3:SY5)</f>
        <v>652269.55928444793</v>
      </c>
      <c r="V4" s="4">
        <f>'[2]OR-Res-Existing Cust'!SX6+SUM('[2]OR-Res-Cust Growth'!SZ$3:SZ5)</f>
        <v>652269.55928444793</v>
      </c>
      <c r="W4" s="4"/>
      <c r="X4">
        <v>2024</v>
      </c>
      <c r="Y4" s="4">
        <f>'[2]OR-Com-Existing Cust'!SO6+SUM('[2]OR-Com-Cust Growth'!SQ$3:SQ5)</f>
        <v>61379.529285141893</v>
      </c>
      <c r="Z4" s="4">
        <f>'[2]OR-Com-Existing Cust'!SP6+SUM('[2]OR-Com-Cust Growth'!SR$3:SR5)</f>
        <v>61379.529285141893</v>
      </c>
      <c r="AA4" s="4">
        <f>'[2]OR-Com-Existing Cust'!SQ6+SUM('[2]OR-Com-Cust Growth'!SS$3:SS5)</f>
        <v>61379.529285141893</v>
      </c>
      <c r="AB4" s="4">
        <f>'[2]OR-Com-Existing Cust'!SR6+SUM('[2]OR-Com-Cust Growth'!ST$3:ST5)</f>
        <v>61379.529285141893</v>
      </c>
      <c r="AC4" s="4">
        <f>'[2]OR-Com-Existing Cust'!SS6+SUM('[2]OR-Com-Cust Growth'!SU$3:SU5)</f>
        <v>61379.529285141893</v>
      </c>
      <c r="AD4" s="4">
        <f>'[2]OR-Com-Existing Cust'!ST6+SUM('[2]OR-Com-Cust Growth'!SV$3:SV5)</f>
        <v>61379.529285141893</v>
      </c>
      <c r="AE4" s="4">
        <f>'[2]OR-Com-Existing Cust'!SU6+SUM('[2]OR-Com-Cust Growth'!SW$3:SW5)</f>
        <v>57100.628452077806</v>
      </c>
      <c r="AF4" s="4">
        <f>'[2]OR-Com-Existing Cust'!SV6+SUM('[2]OR-Com-Cust Growth'!SX$3:SX5)</f>
        <v>61379.529285141893</v>
      </c>
      <c r="AG4" s="4">
        <f>'[2]OR-Com-Existing Cust'!SW6+SUM('[2]OR-Com-Cust Growth'!SY$3:SY5)</f>
        <v>61379.529285141893</v>
      </c>
      <c r="AH4" s="4">
        <f>'[2]OR-Com-Existing Cust'!SX6+SUM('[2]OR-Com-Cust Growth'!SZ$3:SZ5)</f>
        <v>61379.529285141893</v>
      </c>
      <c r="AJ4">
        <v>2024</v>
      </c>
      <c r="AL4" s="4">
        <f>'[2]WA-Res-Existing Cust'!SO6+SUM('[2]WA-Res-Cust Growth'!SQ$3:SQ5)</f>
        <v>90247.271090178663</v>
      </c>
      <c r="AM4" s="4">
        <f>'[2]WA-Res-Existing Cust'!SP6+SUM('[2]WA-Res-Cust Growth'!SR$3:SR5)</f>
        <v>90247.271090178663</v>
      </c>
      <c r="AN4" s="4">
        <f>'[2]WA-Res-Existing Cust'!SQ6+SUM('[2]WA-Res-Cust Growth'!SS$3:SS5)</f>
        <v>90247.271090178663</v>
      </c>
      <c r="AO4" s="4">
        <f>'[2]WA-Res-Existing Cust'!SR6+SUM('[2]WA-Res-Cust Growth'!ST$3:ST5)</f>
        <v>90247.271090178663</v>
      </c>
      <c r="AP4" s="4">
        <f>'[2]WA-Res-Existing Cust'!SS6+SUM('[2]WA-Res-Cust Growth'!SU$3:SU5)</f>
        <v>90247.271090178663</v>
      </c>
      <c r="AQ4" s="4">
        <f>'[2]WA-Res-Existing Cust'!ST6+SUM('[2]WA-Res-Cust Growth'!SV$3:SV5)</f>
        <v>90247.271090178663</v>
      </c>
      <c r="AR4" s="4">
        <f>'[2]WA-Res-Existing Cust'!SU6+SUM('[2]WA-Res-Cust Growth'!SW$3:SW5)</f>
        <v>83710.625929098984</v>
      </c>
      <c r="AS4" s="4">
        <f>'[2]WA-Res-Existing Cust'!SV6+SUM('[2]WA-Res-Cust Growth'!SX$3:SX5)</f>
        <v>90247.271090178663</v>
      </c>
      <c r="AT4" s="4">
        <f>'[2]WA-Res-Existing Cust'!SW6+SUM('[2]WA-Res-Cust Growth'!SY$3:SY5)</f>
        <v>90247.271090178663</v>
      </c>
      <c r="AU4" s="4">
        <f>'[2]WA-Res-Existing Cust'!SX6+SUM('[2]WA-Res-Cust Growth'!SZ$3:SZ5)</f>
        <v>90247.271090178663</v>
      </c>
      <c r="AV4" s="4"/>
      <c r="AW4">
        <v>2024</v>
      </c>
      <c r="AX4" s="4">
        <f>'[2]WA-Com-Existing Cust'!SO6+SUM('[2]WA-Com-Cust Growth'!SQ$3:SQ5)</f>
        <v>7773.0959911715263</v>
      </c>
      <c r="AY4" s="4">
        <f>'[2]WA-Com-Existing Cust'!SP6+SUM('[2]WA-Com-Cust Growth'!SR$3:SR5)</f>
        <v>7773.0959911715263</v>
      </c>
      <c r="AZ4" s="4">
        <f>'[2]WA-Com-Existing Cust'!SQ6+SUM('[2]WA-Com-Cust Growth'!SS$3:SS5)</f>
        <v>7773.0959911715263</v>
      </c>
      <c r="BA4" s="4">
        <f>'[2]WA-Com-Existing Cust'!SR6+SUM('[2]WA-Com-Cust Growth'!ST$3:ST5)</f>
        <v>7773.0959911715263</v>
      </c>
      <c r="BB4" s="4">
        <f>'[2]WA-Com-Existing Cust'!SS6+SUM('[2]WA-Com-Cust Growth'!SU$3:SU5)</f>
        <v>7773.0959911715263</v>
      </c>
      <c r="BC4" s="4">
        <f>'[2]WA-Com-Existing Cust'!ST6+SUM('[2]WA-Com-Cust Growth'!SV$3:SV5)</f>
        <v>7773.0959911715263</v>
      </c>
      <c r="BD4" s="4">
        <f>'[2]WA-Com-Existing Cust'!SU6+SUM('[2]WA-Com-Cust Growth'!SW$3:SW5)</f>
        <v>7234.8334783308001</v>
      </c>
      <c r="BE4" s="4">
        <f>'[2]WA-Com-Existing Cust'!SV6+SUM('[2]WA-Com-Cust Growth'!SX$3:SX5)</f>
        <v>7773.0959911715263</v>
      </c>
      <c r="BF4" s="4">
        <f>'[2]WA-Com-Existing Cust'!SW6+SUM('[2]WA-Com-Cust Growth'!SY$3:SY5)</f>
        <v>7773.0959911715263</v>
      </c>
      <c r="BG4" s="4">
        <f>'[2]WA-Com-Existing Cust'!SX6+SUM('[2]WA-Com-Cust Growth'!SZ$3:SZ5)</f>
        <v>7773.0959911715263</v>
      </c>
    </row>
    <row r="5" spans="1:59" x14ac:dyDescent="0.3">
      <c r="B5">
        <v>2025</v>
      </c>
      <c r="C5" s="5">
        <v>662030.12469726591</v>
      </c>
      <c r="D5" s="5">
        <v>62088.210303190433</v>
      </c>
      <c r="E5" s="5">
        <f t="shared" si="0"/>
        <v>724118.33500045631</v>
      </c>
      <c r="F5" s="5">
        <v>92001.331293296462</v>
      </c>
      <c r="G5" s="5">
        <v>7967.0012281890431</v>
      </c>
      <c r="H5" s="5">
        <f t="shared" si="1"/>
        <v>99968.332521485499</v>
      </c>
      <c r="I5" s="4">
        <f t="shared" si="2"/>
        <v>824086.66752194182</v>
      </c>
      <c r="K5">
        <v>2025</v>
      </c>
      <c r="M5" s="4">
        <f>'[2]OR-Res-Existing Cust'!SO7+SUM('[2]OR-Res-Cust Growth'!SQ$3:SQ6)</f>
        <v>662030.12469726591</v>
      </c>
      <c r="N5" s="4">
        <f>'[2]OR-Res-Existing Cust'!SP7+SUM('[2]OR-Res-Cust Growth'!SR$3:SR6)</f>
        <v>662030.12469726591</v>
      </c>
      <c r="O5" s="4">
        <f>'[2]OR-Res-Existing Cust'!SQ7+SUM('[2]OR-Res-Cust Growth'!SS$3:SS6)</f>
        <v>662030.12469726591</v>
      </c>
      <c r="P5" s="4">
        <f>'[2]OR-Res-Existing Cust'!SR7+SUM('[2]OR-Res-Cust Growth'!ST$3:ST6)</f>
        <v>662030.12469726591</v>
      </c>
      <c r="Q5" s="4">
        <f>'[2]OR-Res-Existing Cust'!SS7+SUM('[2]OR-Res-Cust Growth'!SU$3:SU6)</f>
        <v>651241.92360353225</v>
      </c>
      <c r="R5" s="4">
        <f>'[2]OR-Res-Existing Cust'!ST7+SUM('[2]OR-Res-Cust Growth'!SV$3:SV6)</f>
        <v>639899.72981771815</v>
      </c>
      <c r="S5" s="4">
        <f>'[2]OR-Res-Existing Cust'!SU7+SUM('[2]OR-Res-Cust Growth'!SW$3:SW6)</f>
        <v>579931.96710888052</v>
      </c>
      <c r="T5" s="4">
        <f>'[2]OR-Res-Existing Cust'!SV7+SUM('[2]OR-Res-Cust Growth'!SX$3:SX6)</f>
        <v>662030.12469726591</v>
      </c>
      <c r="U5" s="4">
        <f>'[2]OR-Res-Existing Cust'!SW7+SUM('[2]OR-Res-Cust Growth'!SY$3:SY6)</f>
        <v>662030.12469726591</v>
      </c>
      <c r="V5" s="4">
        <f>'[2]OR-Res-Existing Cust'!SX7+SUM('[2]OR-Res-Cust Growth'!SZ$3:SZ6)</f>
        <v>662030.12469726591</v>
      </c>
      <c r="W5" s="4"/>
      <c r="X5">
        <v>2025</v>
      </c>
      <c r="Y5" s="4">
        <f>'[2]OR-Com-Existing Cust'!SO7+SUM('[2]OR-Com-Cust Growth'!SQ$3:SQ6)</f>
        <v>62088.210303190433</v>
      </c>
      <c r="Z5" s="4">
        <f>'[2]OR-Com-Existing Cust'!SP7+SUM('[2]OR-Com-Cust Growth'!SR$3:SR6)</f>
        <v>62088.210303190433</v>
      </c>
      <c r="AA5" s="4">
        <f>'[2]OR-Com-Existing Cust'!SQ7+SUM('[2]OR-Com-Cust Growth'!SS$3:SS6)</f>
        <v>62088.210303190433</v>
      </c>
      <c r="AB5" s="4">
        <f>'[2]OR-Com-Existing Cust'!SR7+SUM('[2]OR-Com-Cust Growth'!ST$3:ST6)</f>
        <v>62088.210303190433</v>
      </c>
      <c r="AC5" s="4">
        <f>'[2]OR-Com-Existing Cust'!SS7+SUM('[2]OR-Com-Cust Growth'!SU$3:SU6)</f>
        <v>61163.643693188023</v>
      </c>
      <c r="AD5" s="4">
        <f>'[2]OR-Com-Existing Cust'!ST7+SUM('[2]OR-Com-Cust Growth'!SV$3:SV6)</f>
        <v>60206.067046026081</v>
      </c>
      <c r="AE5" s="4">
        <f>'[2]OR-Com-Existing Cust'!SU7+SUM('[2]OR-Com-Cust Growth'!SW$3:SW6)</f>
        <v>54735.662751089694</v>
      </c>
      <c r="AF5" s="4">
        <f>'[2]OR-Com-Existing Cust'!SV7+SUM('[2]OR-Com-Cust Growth'!SX$3:SX6)</f>
        <v>62088.210303190433</v>
      </c>
      <c r="AG5" s="4">
        <f>'[2]OR-Com-Existing Cust'!SW7+SUM('[2]OR-Com-Cust Growth'!SY$3:SY6)</f>
        <v>62088.210303190433</v>
      </c>
      <c r="AH5" s="4">
        <f>'[2]OR-Com-Existing Cust'!SX7+SUM('[2]OR-Com-Cust Growth'!SZ$3:SZ6)</f>
        <v>62088.210303190433</v>
      </c>
      <c r="AJ5">
        <v>2025</v>
      </c>
      <c r="AL5" s="4">
        <f>'[2]WA-Res-Existing Cust'!SO7+SUM('[2]WA-Res-Cust Growth'!SQ$3:SQ6)</f>
        <v>92001.331293296462</v>
      </c>
      <c r="AM5" s="4">
        <f>'[2]WA-Res-Existing Cust'!SP7+SUM('[2]WA-Res-Cust Growth'!SR$3:SR6)</f>
        <v>92001.331293296462</v>
      </c>
      <c r="AN5" s="4">
        <f>'[2]WA-Res-Existing Cust'!SQ7+SUM('[2]WA-Res-Cust Growth'!SS$3:SS6)</f>
        <v>92001.331293296462</v>
      </c>
      <c r="AO5" s="4">
        <f>'[2]WA-Res-Existing Cust'!SR7+SUM('[2]WA-Res-Cust Growth'!ST$3:ST6)</f>
        <v>92001.331293296462</v>
      </c>
      <c r="AP5" s="4">
        <f>'[2]WA-Res-Existing Cust'!SS7+SUM('[2]WA-Res-Cust Growth'!SU$3:SU6)</f>
        <v>90201.331293296462</v>
      </c>
      <c r="AQ5" s="4">
        <f>'[2]WA-Res-Existing Cust'!ST7+SUM('[2]WA-Res-Cust Growth'!SV$3:SV6)</f>
        <v>88591.048313959458</v>
      </c>
      <c r="AR5" s="4">
        <f>'[2]WA-Res-Existing Cust'!SU7+SUM('[2]WA-Res-Cust Growth'!SW$3:SW6)</f>
        <v>80394.343596495484</v>
      </c>
      <c r="AS5" s="4">
        <f>'[2]WA-Res-Existing Cust'!SV7+SUM('[2]WA-Res-Cust Growth'!SX$3:SX6)</f>
        <v>92001.331293296462</v>
      </c>
      <c r="AT5" s="4">
        <f>'[2]WA-Res-Existing Cust'!SW7+SUM('[2]WA-Res-Cust Growth'!SY$3:SY6)</f>
        <v>92001.331293296462</v>
      </c>
      <c r="AU5" s="4">
        <f>'[2]WA-Res-Existing Cust'!SX7+SUM('[2]WA-Res-Cust Growth'!SZ$3:SZ6)</f>
        <v>92001.331293296462</v>
      </c>
      <c r="AV5" s="4"/>
      <c r="AW5">
        <v>2025</v>
      </c>
      <c r="AX5" s="4">
        <f>'[2]WA-Com-Existing Cust'!SO7+SUM('[2]WA-Com-Cust Growth'!SQ$3:SQ6)</f>
        <v>7967.0012281890431</v>
      </c>
      <c r="AY5" s="4">
        <f>'[2]WA-Com-Existing Cust'!SP7+SUM('[2]WA-Com-Cust Growth'!SR$3:SR6)</f>
        <v>7967.0012281890431</v>
      </c>
      <c r="AZ5" s="4">
        <f>'[2]WA-Com-Existing Cust'!SQ7+SUM('[2]WA-Com-Cust Growth'!SS$3:SS6)</f>
        <v>7967.0012281890431</v>
      </c>
      <c r="BA5" s="4">
        <f>'[2]WA-Com-Existing Cust'!SR7+SUM('[2]WA-Com-Cust Growth'!ST$3:ST6)</f>
        <v>7967.0012281890431</v>
      </c>
      <c r="BB5" s="4">
        <f>'[2]WA-Com-Existing Cust'!SS7+SUM('[2]WA-Com-Cust Growth'!SU$3:SU6)</f>
        <v>7755.7987071878342</v>
      </c>
      <c r="BC5" s="4">
        <f>'[2]WA-Com-Existing Cust'!ST7+SUM('[2]WA-Com-Cust Growth'!SV$3:SV6)</f>
        <v>7629.670810552986</v>
      </c>
      <c r="BD5" s="4">
        <f>'[2]WA-Com-Existing Cust'!SU7+SUM('[2]WA-Com-Cust Growth'!SW$3:SW6)</f>
        <v>6946.4423253705254</v>
      </c>
      <c r="BE5" s="4">
        <f>'[2]WA-Com-Existing Cust'!SV7+SUM('[2]WA-Com-Cust Growth'!SX$3:SX6)</f>
        <v>7967.0012281890431</v>
      </c>
      <c r="BF5" s="4">
        <f>'[2]WA-Com-Existing Cust'!SW7+SUM('[2]WA-Com-Cust Growth'!SY$3:SY6)</f>
        <v>7967.0012281890431</v>
      </c>
      <c r="BG5" s="4">
        <f>'[2]WA-Com-Existing Cust'!SX7+SUM('[2]WA-Com-Cust Growth'!SZ$3:SZ6)</f>
        <v>7967.0012281890431</v>
      </c>
    </row>
    <row r="6" spans="1:59" x14ac:dyDescent="0.3">
      <c r="B6">
        <v>2026</v>
      </c>
      <c r="C6" s="5">
        <v>672191.0589921528</v>
      </c>
      <c r="D6" s="5">
        <v>62873.221180548826</v>
      </c>
      <c r="E6" s="5">
        <f t="shared" si="0"/>
        <v>735064.28017270158</v>
      </c>
      <c r="F6" s="5">
        <v>93755.164632363361</v>
      </c>
      <c r="G6" s="5">
        <v>8151.7611294301214</v>
      </c>
      <c r="H6" s="5">
        <f t="shared" si="1"/>
        <v>101906.92576179348</v>
      </c>
      <c r="I6" s="4">
        <f t="shared" si="2"/>
        <v>836971.20593449508</v>
      </c>
      <c r="K6">
        <v>2026</v>
      </c>
      <c r="M6" s="4">
        <f>'[2]OR-Res-Existing Cust'!SO8+SUM('[2]OR-Res-Cust Growth'!SQ$3:SQ7)</f>
        <v>672191.0589921528</v>
      </c>
      <c r="N6" s="4">
        <f>'[2]OR-Res-Existing Cust'!SP8+SUM('[2]OR-Res-Cust Growth'!SR$3:SR7)</f>
        <v>672191.0589921528</v>
      </c>
      <c r="O6" s="4">
        <f>'[2]OR-Res-Existing Cust'!SQ8+SUM('[2]OR-Res-Cust Growth'!SS$3:SS7)</f>
        <v>672191.0589921528</v>
      </c>
      <c r="P6" s="4">
        <f>'[2]OR-Res-Existing Cust'!SR8+SUM('[2]OR-Res-Cust Growth'!ST$3:ST7)</f>
        <v>672191.0589921528</v>
      </c>
      <c r="Q6" s="4">
        <f>'[2]OR-Res-Existing Cust'!SS8+SUM('[2]OR-Res-Cust Growth'!SU$3:SU7)</f>
        <v>650205.09111361718</v>
      </c>
      <c r="R6" s="4">
        <f>'[2]OR-Res-Existing Cust'!ST8+SUM('[2]OR-Res-Cust Growth'!SV$3:SV7)</f>
        <v>627529.90035098838</v>
      </c>
      <c r="S6" s="4">
        <f>'[2]OR-Res-Existing Cust'!SU8+SUM('[2]OR-Res-Cust Growth'!SW$3:SW7)</f>
        <v>555106.79069247516</v>
      </c>
      <c r="T6" s="4">
        <f>'[2]OR-Res-Existing Cust'!SV8+SUM('[2]OR-Res-Cust Growth'!SX$3:SX7)</f>
        <v>672191.0589921528</v>
      </c>
      <c r="U6" s="4">
        <f>'[2]OR-Res-Existing Cust'!SW8+SUM('[2]OR-Res-Cust Growth'!SY$3:SY7)</f>
        <v>672191.0589921528</v>
      </c>
      <c r="V6" s="4">
        <f>'[2]OR-Res-Existing Cust'!SX8+SUM('[2]OR-Res-Cust Growth'!SZ$3:SZ7)</f>
        <v>672191.0589921528</v>
      </c>
      <c r="W6" s="4"/>
      <c r="X6">
        <v>2026</v>
      </c>
      <c r="Y6" s="4">
        <f>'[2]OR-Com-Existing Cust'!SO8+SUM('[2]OR-Com-Cust Growth'!SQ$3:SQ7)</f>
        <v>62873.221180548826</v>
      </c>
      <c r="Z6" s="4">
        <f>'[2]OR-Com-Existing Cust'!SP8+SUM('[2]OR-Com-Cust Growth'!SR$3:SR7)</f>
        <v>62873.221180548826</v>
      </c>
      <c r="AA6" s="4">
        <f>'[2]OR-Com-Existing Cust'!SQ8+SUM('[2]OR-Com-Cust Growth'!SS$3:SS7)</f>
        <v>62873.221180548826</v>
      </c>
      <c r="AB6" s="4">
        <f>'[2]OR-Com-Existing Cust'!SR8+SUM('[2]OR-Com-Cust Growth'!ST$3:ST7)</f>
        <v>62873.221180548826</v>
      </c>
      <c r="AC6" s="4">
        <f>'[2]OR-Com-Existing Cust'!SS8+SUM('[2]OR-Com-Cust Growth'!SU$3:SU7)</f>
        <v>60949.911822045753</v>
      </c>
      <c r="AD6" s="4">
        <f>'[2]OR-Com-Existing Cust'!ST8+SUM('[2]OR-Com-Cust Growth'!SV$3:SV7)</f>
        <v>59032.604806910269</v>
      </c>
      <c r="AE6" s="4">
        <f>'[2]OR-Com-Existing Cust'!SU8+SUM('[2]OR-Com-Cust Growth'!SW$3:SW7)</f>
        <v>52370.697050101582</v>
      </c>
      <c r="AF6" s="4">
        <f>'[2]OR-Com-Existing Cust'!SV8+SUM('[2]OR-Com-Cust Growth'!SX$3:SX7)</f>
        <v>62873.221180548826</v>
      </c>
      <c r="AG6" s="4">
        <f>'[2]OR-Com-Existing Cust'!SW8+SUM('[2]OR-Com-Cust Growth'!SY$3:SY7)</f>
        <v>62873.221180548826</v>
      </c>
      <c r="AH6" s="4">
        <f>'[2]OR-Com-Existing Cust'!SX8+SUM('[2]OR-Com-Cust Growth'!SZ$3:SZ7)</f>
        <v>62873.221180548826</v>
      </c>
      <c r="AJ6">
        <v>2026</v>
      </c>
      <c r="AL6" s="4">
        <f>'[2]WA-Res-Existing Cust'!SO8+SUM('[2]WA-Res-Cust Growth'!SQ$3:SQ7)</f>
        <v>93755.164632363361</v>
      </c>
      <c r="AM6" s="4">
        <f>'[2]WA-Res-Existing Cust'!SP8+SUM('[2]WA-Res-Cust Growth'!SR$3:SR7)</f>
        <v>93755.164632363361</v>
      </c>
      <c r="AN6" s="4">
        <f>'[2]WA-Res-Existing Cust'!SQ8+SUM('[2]WA-Res-Cust Growth'!SS$3:SS7)</f>
        <v>93755.164632363361</v>
      </c>
      <c r="AO6" s="4">
        <f>'[2]WA-Res-Existing Cust'!SR8+SUM('[2]WA-Res-Cust Growth'!ST$3:ST7)</f>
        <v>93755.164632363361</v>
      </c>
      <c r="AP6" s="4">
        <f>'[2]WA-Res-Existing Cust'!SS8+SUM('[2]WA-Res-Cust Growth'!SU$3:SU7)</f>
        <v>90155.164632363361</v>
      </c>
      <c r="AQ6" s="4">
        <f>'[2]WA-Res-Existing Cust'!ST8+SUM('[2]WA-Res-Cust Growth'!SV$3:SV7)</f>
        <v>86934.825537740253</v>
      </c>
      <c r="AR6" s="4">
        <f>'[2]WA-Res-Existing Cust'!SU8+SUM('[2]WA-Res-Cust Growth'!SW$3:SW7)</f>
        <v>77078.061263891985</v>
      </c>
      <c r="AS6" s="4">
        <f>'[2]WA-Res-Existing Cust'!SV8+SUM('[2]WA-Res-Cust Growth'!SX$3:SX7)</f>
        <v>93755.164632363361</v>
      </c>
      <c r="AT6" s="4">
        <f>'[2]WA-Res-Existing Cust'!SW8+SUM('[2]WA-Res-Cust Growth'!SY$3:SY7)</f>
        <v>93755.164632363361</v>
      </c>
      <c r="AU6" s="4">
        <f>'[2]WA-Res-Existing Cust'!SX8+SUM('[2]WA-Res-Cust Growth'!SZ$3:SZ7)</f>
        <v>93755.164632363361</v>
      </c>
      <c r="AV6" s="4"/>
      <c r="AW6">
        <v>2026</v>
      </c>
      <c r="AX6" s="4">
        <f>'[2]WA-Com-Existing Cust'!SO8+SUM('[2]WA-Com-Cust Growth'!SQ$3:SQ7)</f>
        <v>8151.7611294301214</v>
      </c>
      <c r="AY6" s="4">
        <f>'[2]WA-Com-Existing Cust'!SP8+SUM('[2]WA-Com-Cust Growth'!SR$3:SR7)</f>
        <v>8151.7611294301214</v>
      </c>
      <c r="AZ6" s="4">
        <f>'[2]WA-Com-Existing Cust'!SQ8+SUM('[2]WA-Com-Cust Growth'!SS$3:SS7)</f>
        <v>8151.7611294301214</v>
      </c>
      <c r="BA6" s="4">
        <f>'[2]WA-Com-Existing Cust'!SR8+SUM('[2]WA-Com-Cust Growth'!ST$3:ST7)</f>
        <v>8151.7611294301214</v>
      </c>
      <c r="BB6" s="4">
        <f>'[2]WA-Com-Existing Cust'!SS8+SUM('[2]WA-Com-Cust Growth'!SU$3:SU7)</f>
        <v>7740.219238814263</v>
      </c>
      <c r="BC6" s="4">
        <f>'[2]WA-Com-Existing Cust'!ST8+SUM('[2]WA-Com-Cust Growth'!SV$3:SV7)</f>
        <v>7486.2456299344458</v>
      </c>
      <c r="BD6" s="4">
        <f>'[2]WA-Com-Existing Cust'!SU8+SUM('[2]WA-Com-Cust Growth'!SW$3:SW7)</f>
        <v>6658.0511724102507</v>
      </c>
      <c r="BE6" s="4">
        <f>'[2]WA-Com-Existing Cust'!SV8+SUM('[2]WA-Com-Cust Growth'!SX$3:SX7)</f>
        <v>8151.7611294301214</v>
      </c>
      <c r="BF6" s="4">
        <f>'[2]WA-Com-Existing Cust'!SW8+SUM('[2]WA-Com-Cust Growth'!SY$3:SY7)</f>
        <v>8151.7611294301214</v>
      </c>
      <c r="BG6" s="4">
        <f>'[2]WA-Com-Existing Cust'!SX8+SUM('[2]WA-Com-Cust Growth'!SZ$3:SZ7)</f>
        <v>8151.7611294301214</v>
      </c>
    </row>
    <row r="7" spans="1:59" x14ac:dyDescent="0.3">
      <c r="B7">
        <v>2027</v>
      </c>
      <c r="C7" s="5">
        <v>682187.503134117</v>
      </c>
      <c r="D7" s="5">
        <v>63610.465377351502</v>
      </c>
      <c r="E7" s="5">
        <f t="shared" si="0"/>
        <v>745797.9685114685</v>
      </c>
      <c r="F7" s="5">
        <v>95508.908867292208</v>
      </c>
      <c r="G7" s="5">
        <v>8330.2900046291907</v>
      </c>
      <c r="H7" s="5">
        <f t="shared" si="1"/>
        <v>103839.1988719214</v>
      </c>
      <c r="I7" s="4">
        <f t="shared" si="2"/>
        <v>849637.1673833899</v>
      </c>
      <c r="K7">
        <v>2027</v>
      </c>
      <c r="M7" s="4">
        <f>'[2]OR-Res-Existing Cust'!SO9+SUM('[2]OR-Res-Cust Growth'!SQ$3:SQ8)</f>
        <v>682187.503134117</v>
      </c>
      <c r="N7" s="4">
        <f>'[2]OR-Res-Existing Cust'!SP9+SUM('[2]OR-Res-Cust Growth'!SR$3:SR8)</f>
        <v>682187.503134117</v>
      </c>
      <c r="O7" s="4">
        <f>'[2]OR-Res-Existing Cust'!SQ9+SUM('[2]OR-Res-Cust Growth'!SS$3:SS8)</f>
        <v>682187.503134117</v>
      </c>
      <c r="P7" s="4">
        <f>'[2]OR-Res-Existing Cust'!SR9+SUM('[2]OR-Res-Cust Growth'!ST$3:ST8)</f>
        <v>682187.503134117</v>
      </c>
      <c r="Q7" s="4">
        <f>'[2]OR-Res-Existing Cust'!SS9+SUM('[2]OR-Res-Cust Growth'!SU$3:SU8)</f>
        <v>649169.79902876762</v>
      </c>
      <c r="R7" s="4">
        <f>'[2]OR-Res-Existing Cust'!ST9+SUM('[2]OR-Res-Cust Growth'!SV$3:SV8)</f>
        <v>615160.0708842586</v>
      </c>
      <c r="S7" s="4">
        <f>'[2]OR-Res-Existing Cust'!SU9+SUM('[2]OR-Res-Cust Growth'!SW$3:SW8)</f>
        <v>530281.61427606968</v>
      </c>
      <c r="T7" s="4">
        <f>'[2]OR-Res-Existing Cust'!SV9+SUM('[2]OR-Res-Cust Growth'!SX$3:SX8)</f>
        <v>682187.503134117</v>
      </c>
      <c r="U7" s="4">
        <f>'[2]OR-Res-Existing Cust'!SW9+SUM('[2]OR-Res-Cust Growth'!SY$3:SY8)</f>
        <v>682187.503134117</v>
      </c>
      <c r="V7" s="4">
        <f>'[2]OR-Res-Existing Cust'!SX9+SUM('[2]OR-Res-Cust Growth'!SZ$3:SZ8)</f>
        <v>682187.503134117</v>
      </c>
      <c r="W7" s="4"/>
      <c r="X7">
        <v>2027</v>
      </c>
      <c r="Y7" s="4">
        <f>'[2]OR-Com-Existing Cust'!SO9+SUM('[2]OR-Com-Cust Growth'!SQ$3:SQ8)</f>
        <v>63610.465377351502</v>
      </c>
      <c r="Z7" s="4">
        <f>'[2]OR-Com-Existing Cust'!SP9+SUM('[2]OR-Com-Cust Growth'!SR$3:SR8)</f>
        <v>63610.465377351502</v>
      </c>
      <c r="AA7" s="4">
        <f>'[2]OR-Com-Existing Cust'!SQ9+SUM('[2]OR-Com-Cust Growth'!SS$3:SS8)</f>
        <v>63610.465377351502</v>
      </c>
      <c r="AB7" s="4">
        <f>'[2]OR-Com-Existing Cust'!SR9+SUM('[2]OR-Com-Cust Growth'!ST$3:ST8)</f>
        <v>63610.465377351502</v>
      </c>
      <c r="AC7" s="4">
        <f>'[2]OR-Com-Existing Cust'!SS9+SUM('[2]OR-Com-Cust Growth'!SU$3:SU8)</f>
        <v>60748.880176220577</v>
      </c>
      <c r="AD7" s="4">
        <f>'[2]OR-Com-Existing Cust'!ST9+SUM('[2]OR-Com-Cust Growth'!SV$3:SV8)</f>
        <v>57859.142567794457</v>
      </c>
      <c r="AE7" s="4">
        <f>'[2]OR-Com-Existing Cust'!SU9+SUM('[2]OR-Com-Cust Growth'!SW$3:SW8)</f>
        <v>50005.73134911347</v>
      </c>
      <c r="AF7" s="4">
        <f>'[2]OR-Com-Existing Cust'!SV9+SUM('[2]OR-Com-Cust Growth'!SX$3:SX8)</f>
        <v>63610.465377351502</v>
      </c>
      <c r="AG7" s="4">
        <f>'[2]OR-Com-Existing Cust'!SW9+SUM('[2]OR-Com-Cust Growth'!SY$3:SY8)</f>
        <v>63610.465377351502</v>
      </c>
      <c r="AH7" s="4">
        <f>'[2]OR-Com-Existing Cust'!SX9+SUM('[2]OR-Com-Cust Growth'!SZ$3:SZ8)</f>
        <v>63610.465377351502</v>
      </c>
      <c r="AJ7">
        <v>2027</v>
      </c>
      <c r="AL7" s="4">
        <f>'[2]WA-Res-Existing Cust'!SO9+SUM('[2]WA-Res-Cust Growth'!SQ$3:SQ8)</f>
        <v>95508.908867292208</v>
      </c>
      <c r="AM7" s="4">
        <f>'[2]WA-Res-Existing Cust'!SP9+SUM('[2]WA-Res-Cust Growth'!SR$3:SR8)</f>
        <v>95508.908867292208</v>
      </c>
      <c r="AN7" s="4">
        <f>'[2]WA-Res-Existing Cust'!SQ9+SUM('[2]WA-Res-Cust Growth'!SS$3:SS8)</f>
        <v>95508.908867292208</v>
      </c>
      <c r="AO7" s="4">
        <f>'[2]WA-Res-Existing Cust'!SR9+SUM('[2]WA-Res-Cust Growth'!ST$3:ST8)</f>
        <v>95508.908867292208</v>
      </c>
      <c r="AP7" s="4">
        <f>'[2]WA-Res-Existing Cust'!SS9+SUM('[2]WA-Res-Cust Growth'!SU$3:SU8)</f>
        <v>90108.908867292208</v>
      </c>
      <c r="AQ7" s="4">
        <f>'[2]WA-Res-Existing Cust'!ST9+SUM('[2]WA-Res-Cust Growth'!SV$3:SV8)</f>
        <v>85278.602761521048</v>
      </c>
      <c r="AR7" s="4">
        <f>'[2]WA-Res-Existing Cust'!SU9+SUM('[2]WA-Res-Cust Growth'!SW$3:SW8)</f>
        <v>73761.778931288485</v>
      </c>
      <c r="AS7" s="4">
        <f>'[2]WA-Res-Existing Cust'!SV9+SUM('[2]WA-Res-Cust Growth'!SX$3:SX8)</f>
        <v>95508.908867292208</v>
      </c>
      <c r="AT7" s="4">
        <f>'[2]WA-Res-Existing Cust'!SW9+SUM('[2]WA-Res-Cust Growth'!SY$3:SY8)</f>
        <v>95508.908867292208</v>
      </c>
      <c r="AU7" s="4">
        <f>'[2]WA-Res-Existing Cust'!SX9+SUM('[2]WA-Res-Cust Growth'!SZ$3:SZ8)</f>
        <v>95508.908867292208</v>
      </c>
      <c r="AV7" s="4"/>
      <c r="AW7">
        <v>2027</v>
      </c>
      <c r="AX7" s="4">
        <f>'[2]WA-Com-Existing Cust'!SO9+SUM('[2]WA-Com-Cust Growth'!SQ$3:SQ8)</f>
        <v>8330.2900046291907</v>
      </c>
      <c r="AY7" s="4">
        <f>'[2]WA-Com-Existing Cust'!SP9+SUM('[2]WA-Com-Cust Growth'!SR$3:SR8)</f>
        <v>8330.2900046291907</v>
      </c>
      <c r="AZ7" s="4">
        <f>'[2]WA-Com-Existing Cust'!SQ9+SUM('[2]WA-Com-Cust Growth'!SS$3:SS8)</f>
        <v>8330.2900046291907</v>
      </c>
      <c r="BA7" s="4">
        <f>'[2]WA-Com-Existing Cust'!SR9+SUM('[2]WA-Com-Cust Growth'!ST$3:ST8)</f>
        <v>8330.2900046291907</v>
      </c>
      <c r="BB7" s="4">
        <f>'[2]WA-Com-Existing Cust'!SS9+SUM('[2]WA-Com-Cust Growth'!SU$3:SU8)</f>
        <v>7725.1680261986139</v>
      </c>
      <c r="BC7" s="4">
        <f>'[2]WA-Com-Existing Cust'!ST9+SUM('[2]WA-Com-Cust Growth'!SV$3:SV8)</f>
        <v>7342.8204493159055</v>
      </c>
      <c r="BD7" s="4">
        <f>'[2]WA-Com-Existing Cust'!SU9+SUM('[2]WA-Com-Cust Growth'!SW$3:SW8)</f>
        <v>6369.6600194499761</v>
      </c>
      <c r="BE7" s="4">
        <f>'[2]WA-Com-Existing Cust'!SV9+SUM('[2]WA-Com-Cust Growth'!SX$3:SX8)</f>
        <v>8330.2900046291907</v>
      </c>
      <c r="BF7" s="4">
        <f>'[2]WA-Com-Existing Cust'!SW9+SUM('[2]WA-Com-Cust Growth'!SY$3:SY8)</f>
        <v>8330.2900046291907</v>
      </c>
      <c r="BG7" s="4">
        <f>'[2]WA-Com-Existing Cust'!SX9+SUM('[2]WA-Com-Cust Growth'!SZ$3:SZ8)</f>
        <v>8330.2900046291907</v>
      </c>
    </row>
    <row r="8" spans="1:59" x14ac:dyDescent="0.3">
      <c r="B8">
        <v>2028</v>
      </c>
      <c r="C8" s="5">
        <v>692085.3481708226</v>
      </c>
      <c r="D8" s="5">
        <v>64300.774736999738</v>
      </c>
      <c r="E8" s="5">
        <f t="shared" si="0"/>
        <v>756386.12290782237</v>
      </c>
      <c r="F8" s="5">
        <v>97262.583788876786</v>
      </c>
      <c r="G8" s="5">
        <v>8507.7188477487653</v>
      </c>
      <c r="H8" s="5">
        <f t="shared" si="1"/>
        <v>105770.30263662555</v>
      </c>
      <c r="I8" s="4">
        <f t="shared" si="2"/>
        <v>862156.42554444796</v>
      </c>
      <c r="K8">
        <v>2028</v>
      </c>
      <c r="M8" s="4">
        <f>'[2]OR-Res-Existing Cust'!SO10+SUM('[2]OR-Res-Cust Growth'!SQ$3:SQ9)</f>
        <v>692085.3481708226</v>
      </c>
      <c r="N8" s="4">
        <f>'[2]OR-Res-Existing Cust'!SP10+SUM('[2]OR-Res-Cust Growth'!SR$3:SR9)</f>
        <v>692085.3481708226</v>
      </c>
      <c r="O8" s="4">
        <f>'[2]OR-Res-Existing Cust'!SQ10+SUM('[2]OR-Res-Cust Growth'!SS$3:SS9)</f>
        <v>692085.3481708226</v>
      </c>
      <c r="P8" s="4">
        <f>'[2]OR-Res-Existing Cust'!SR10+SUM('[2]OR-Res-Cust Growth'!ST$3:ST9)</f>
        <v>692085.3481708226</v>
      </c>
      <c r="Q8" s="4">
        <f>'[2]OR-Res-Existing Cust'!SS10+SUM('[2]OR-Res-Cust Growth'!SU$3:SU9)</f>
        <v>648127.28882317722</v>
      </c>
      <c r="R8" s="4">
        <f>'[2]OR-Res-Existing Cust'!ST10+SUM('[2]OR-Res-Cust Growth'!SV$3:SV9)</f>
        <v>602790.24141752883</v>
      </c>
      <c r="S8" s="4">
        <f>'[2]OR-Res-Existing Cust'!SU10+SUM('[2]OR-Res-Cust Growth'!SW$3:SW9)</f>
        <v>505456.43785966432</v>
      </c>
      <c r="T8" s="4">
        <f>'[2]OR-Res-Existing Cust'!SV10+SUM('[2]OR-Res-Cust Growth'!SX$3:SX9)</f>
        <v>692085.3481708226</v>
      </c>
      <c r="U8" s="4">
        <f>'[2]OR-Res-Existing Cust'!SW10+SUM('[2]OR-Res-Cust Growth'!SY$3:SY9)</f>
        <v>692085.3481708226</v>
      </c>
      <c r="V8" s="4">
        <f>'[2]OR-Res-Existing Cust'!SX10+SUM('[2]OR-Res-Cust Growth'!SZ$3:SZ9)</f>
        <v>692085.3481708226</v>
      </c>
      <c r="W8" s="4"/>
      <c r="X8">
        <v>2028</v>
      </c>
      <c r="Y8" s="4">
        <f>'[2]OR-Com-Existing Cust'!SO10+SUM('[2]OR-Com-Cust Growth'!SQ$3:SQ9)</f>
        <v>64300.774736999738</v>
      </c>
      <c r="Z8" s="4">
        <f>'[2]OR-Com-Existing Cust'!SP10+SUM('[2]OR-Com-Cust Growth'!SR$3:SR9)</f>
        <v>64300.774736999738</v>
      </c>
      <c r="AA8" s="4">
        <f>'[2]OR-Com-Existing Cust'!SQ10+SUM('[2]OR-Com-Cust Growth'!SS$3:SS9)</f>
        <v>64300.774736999738</v>
      </c>
      <c r="AB8" s="4">
        <f>'[2]OR-Com-Existing Cust'!SR10+SUM('[2]OR-Com-Cust Growth'!ST$3:ST9)</f>
        <v>64300.774736999738</v>
      </c>
      <c r="AC8" s="4">
        <f>'[2]OR-Com-Existing Cust'!SS10+SUM('[2]OR-Com-Cust Growth'!SU$3:SU9)</f>
        <v>60560.32117798167</v>
      </c>
      <c r="AD8" s="4">
        <f>'[2]OR-Com-Existing Cust'!ST10+SUM('[2]OR-Com-Cust Growth'!SV$3:SV9)</f>
        <v>56685.680328678645</v>
      </c>
      <c r="AE8" s="4">
        <f>'[2]OR-Com-Existing Cust'!SU10+SUM('[2]OR-Com-Cust Growth'!SW$3:SW9)</f>
        <v>47640.765648125358</v>
      </c>
      <c r="AF8" s="4">
        <f>'[2]OR-Com-Existing Cust'!SV10+SUM('[2]OR-Com-Cust Growth'!SX$3:SX9)</f>
        <v>64300.774736999738</v>
      </c>
      <c r="AG8" s="4">
        <f>'[2]OR-Com-Existing Cust'!SW10+SUM('[2]OR-Com-Cust Growth'!SY$3:SY9)</f>
        <v>64300.774736999738</v>
      </c>
      <c r="AH8" s="4">
        <f>'[2]OR-Com-Existing Cust'!SX10+SUM('[2]OR-Com-Cust Growth'!SZ$3:SZ9)</f>
        <v>64300.774736999738</v>
      </c>
      <c r="AJ8">
        <v>2028</v>
      </c>
      <c r="AL8" s="4">
        <f>'[2]WA-Res-Existing Cust'!SO10+SUM('[2]WA-Res-Cust Growth'!SQ$3:SQ9)</f>
        <v>97262.583788876786</v>
      </c>
      <c r="AM8" s="4">
        <f>'[2]WA-Res-Existing Cust'!SP10+SUM('[2]WA-Res-Cust Growth'!SR$3:SR9)</f>
        <v>97262.583788876786</v>
      </c>
      <c r="AN8" s="4">
        <f>'[2]WA-Res-Existing Cust'!SQ10+SUM('[2]WA-Res-Cust Growth'!SS$3:SS9)</f>
        <v>97262.583788876786</v>
      </c>
      <c r="AO8" s="4">
        <f>'[2]WA-Res-Existing Cust'!SR10+SUM('[2]WA-Res-Cust Growth'!ST$3:ST9)</f>
        <v>97262.583788876786</v>
      </c>
      <c r="AP8" s="4">
        <f>'[2]WA-Res-Existing Cust'!SS10+SUM('[2]WA-Res-Cust Growth'!SU$3:SU9)</f>
        <v>90062.583788876786</v>
      </c>
      <c r="AQ8" s="4">
        <f>'[2]WA-Res-Existing Cust'!ST10+SUM('[2]WA-Res-Cust Growth'!SV$3:SV9)</f>
        <v>83622.379985301843</v>
      </c>
      <c r="AR8" s="4">
        <f>'[2]WA-Res-Existing Cust'!SU10+SUM('[2]WA-Res-Cust Growth'!SW$3:SW9)</f>
        <v>70445.496598684986</v>
      </c>
      <c r="AS8" s="4">
        <f>'[2]WA-Res-Existing Cust'!SV10+SUM('[2]WA-Res-Cust Growth'!SX$3:SX9)</f>
        <v>97262.583788876786</v>
      </c>
      <c r="AT8" s="4">
        <f>'[2]WA-Res-Existing Cust'!SW10+SUM('[2]WA-Res-Cust Growth'!SY$3:SY9)</f>
        <v>97262.583788876786</v>
      </c>
      <c r="AU8" s="4">
        <f>'[2]WA-Res-Existing Cust'!SX10+SUM('[2]WA-Res-Cust Growth'!SZ$3:SZ9)</f>
        <v>97262.583788876786</v>
      </c>
      <c r="AV8" s="4"/>
      <c r="AW8">
        <v>2028</v>
      </c>
      <c r="AX8" s="4">
        <f>'[2]WA-Com-Existing Cust'!SO10+SUM('[2]WA-Com-Cust Growth'!SQ$3:SQ9)</f>
        <v>8507.7188477487653</v>
      </c>
      <c r="AY8" s="4">
        <f>'[2]WA-Com-Existing Cust'!SP10+SUM('[2]WA-Com-Cust Growth'!SR$3:SR9)</f>
        <v>8507.7188477487653</v>
      </c>
      <c r="AZ8" s="4">
        <f>'[2]WA-Com-Existing Cust'!SQ10+SUM('[2]WA-Com-Cust Growth'!SS$3:SS9)</f>
        <v>8507.7188477487653</v>
      </c>
      <c r="BA8" s="4">
        <f>'[2]WA-Com-Existing Cust'!SR10+SUM('[2]WA-Com-Cust Growth'!ST$3:ST9)</f>
        <v>8507.7188477487653</v>
      </c>
      <c r="BB8" s="4">
        <f>'[2]WA-Com-Existing Cust'!SS10+SUM('[2]WA-Com-Cust Growth'!SU$3:SU9)</f>
        <v>7710.2100094389198</v>
      </c>
      <c r="BC8" s="4">
        <f>'[2]WA-Com-Existing Cust'!ST10+SUM('[2]WA-Com-Cust Growth'!SV$3:SV9)</f>
        <v>7199.3952686973653</v>
      </c>
      <c r="BD8" s="4">
        <f>'[2]WA-Com-Existing Cust'!SU10+SUM('[2]WA-Com-Cust Growth'!SW$3:SW9)</f>
        <v>6081.2688664897014</v>
      </c>
      <c r="BE8" s="4">
        <f>'[2]WA-Com-Existing Cust'!SV10+SUM('[2]WA-Com-Cust Growth'!SX$3:SX9)</f>
        <v>8507.7188477487653</v>
      </c>
      <c r="BF8" s="4">
        <f>'[2]WA-Com-Existing Cust'!SW10+SUM('[2]WA-Com-Cust Growth'!SY$3:SY9)</f>
        <v>8507.7188477487653</v>
      </c>
      <c r="BG8" s="4">
        <f>'[2]WA-Com-Existing Cust'!SX10+SUM('[2]WA-Com-Cust Growth'!SZ$3:SZ9)</f>
        <v>8507.7188477487653</v>
      </c>
    </row>
    <row r="9" spans="1:59" x14ac:dyDescent="0.3">
      <c r="B9">
        <v>2029</v>
      </c>
      <c r="C9" s="5">
        <v>701891.78463485243</v>
      </c>
      <c r="D9" s="5">
        <v>64950.793155523206</v>
      </c>
      <c r="E9" s="5">
        <f t="shared" si="0"/>
        <v>766842.57779037568</v>
      </c>
      <c r="F9" s="5">
        <v>99015.810805590227</v>
      </c>
      <c r="G9" s="5">
        <v>8686.0322997947769</v>
      </c>
      <c r="H9" s="5">
        <f t="shared" si="1"/>
        <v>107701.84310538501</v>
      </c>
      <c r="I9" s="4">
        <f t="shared" si="2"/>
        <v>874544.42089576065</v>
      </c>
      <c r="K9">
        <v>2029</v>
      </c>
      <c r="M9" s="4">
        <f>'[2]OR-Res-Existing Cust'!SO11+SUM('[2]OR-Res-Cust Growth'!SQ$3:SQ10)</f>
        <v>701891.78463485243</v>
      </c>
      <c r="N9" s="4">
        <f>'[2]OR-Res-Existing Cust'!SP11+SUM('[2]OR-Res-Cust Growth'!SR$3:SR10)</f>
        <v>701891.78463485243</v>
      </c>
      <c r="O9" s="4">
        <f>'[2]OR-Res-Existing Cust'!SQ11+SUM('[2]OR-Res-Cust Growth'!SS$3:SS10)</f>
        <v>701891.78463485243</v>
      </c>
      <c r="P9" s="4">
        <f>'[2]OR-Res-Existing Cust'!SR11+SUM('[2]OR-Res-Cust Growth'!ST$3:ST10)</f>
        <v>701891.78463485243</v>
      </c>
      <c r="Q9" s="4">
        <f>'[2]OR-Res-Existing Cust'!SS11+SUM('[2]OR-Res-Cust Growth'!SU$3:SU10)</f>
        <v>647076.66591351258</v>
      </c>
      <c r="R9" s="4">
        <f>'[2]OR-Res-Existing Cust'!ST11+SUM('[2]OR-Res-Cust Growth'!SV$3:SV10)</f>
        <v>590420.41195079905</v>
      </c>
      <c r="S9" s="4">
        <f>'[2]OR-Res-Existing Cust'!SU11+SUM('[2]OR-Res-Cust Growth'!SW$3:SW10)</f>
        <v>480631.2614432589</v>
      </c>
      <c r="T9" s="4">
        <f>'[2]OR-Res-Existing Cust'!SV11+SUM('[2]OR-Res-Cust Growth'!SX$3:SX10)</f>
        <v>701891.78463485243</v>
      </c>
      <c r="U9" s="4">
        <f>'[2]OR-Res-Existing Cust'!SW11+SUM('[2]OR-Res-Cust Growth'!SY$3:SY10)</f>
        <v>701891.78463485243</v>
      </c>
      <c r="V9" s="4">
        <f>'[2]OR-Res-Existing Cust'!SX11+SUM('[2]OR-Res-Cust Growth'!SZ$3:SZ10)</f>
        <v>701891.78463485243</v>
      </c>
      <c r="W9" s="4"/>
      <c r="X9">
        <v>2029</v>
      </c>
      <c r="Y9" s="4">
        <f>'[2]OR-Com-Existing Cust'!SO11+SUM('[2]OR-Com-Cust Growth'!SQ$3:SQ10)</f>
        <v>64950.793155523206</v>
      </c>
      <c r="Z9" s="4">
        <f>'[2]OR-Com-Existing Cust'!SP11+SUM('[2]OR-Com-Cust Growth'!SR$3:SR10)</f>
        <v>64950.793155523206</v>
      </c>
      <c r="AA9" s="4">
        <f>'[2]OR-Com-Existing Cust'!SQ11+SUM('[2]OR-Com-Cust Growth'!SS$3:SS10)</f>
        <v>64950.793155523206</v>
      </c>
      <c r="AB9" s="4">
        <f>'[2]OR-Com-Existing Cust'!SR11+SUM('[2]OR-Com-Cust Growth'!ST$3:ST10)</f>
        <v>64950.793155523206</v>
      </c>
      <c r="AC9" s="4">
        <f>'[2]OR-Com-Existing Cust'!SS11+SUM('[2]OR-Com-Cust Growth'!SU$3:SU10)</f>
        <v>60382.487565992116</v>
      </c>
      <c r="AD9" s="4">
        <f>'[2]OR-Com-Existing Cust'!ST11+SUM('[2]OR-Com-Cust Growth'!SV$3:SV10)</f>
        <v>55512.218089562833</v>
      </c>
      <c r="AE9" s="4">
        <f>'[2]OR-Com-Existing Cust'!SU11+SUM('[2]OR-Com-Cust Growth'!SW$3:SW10)</f>
        <v>45275.799947137246</v>
      </c>
      <c r="AF9" s="4">
        <f>'[2]OR-Com-Existing Cust'!SV11+SUM('[2]OR-Com-Cust Growth'!SX$3:SX10)</f>
        <v>64950.793155523206</v>
      </c>
      <c r="AG9" s="4">
        <f>'[2]OR-Com-Existing Cust'!SW11+SUM('[2]OR-Com-Cust Growth'!SY$3:SY10)</f>
        <v>64950.793155523206</v>
      </c>
      <c r="AH9" s="4">
        <f>'[2]OR-Com-Existing Cust'!SX11+SUM('[2]OR-Com-Cust Growth'!SZ$3:SZ10)</f>
        <v>64950.793155523206</v>
      </c>
      <c r="AJ9">
        <v>2029</v>
      </c>
      <c r="AL9" s="4">
        <f>'[2]WA-Res-Existing Cust'!SO11+SUM('[2]WA-Res-Cust Growth'!SQ$3:SQ10)</f>
        <v>99015.810805590227</v>
      </c>
      <c r="AM9" s="4">
        <f>'[2]WA-Res-Existing Cust'!SP11+SUM('[2]WA-Res-Cust Growth'!SR$3:SR10)</f>
        <v>99015.810805590227</v>
      </c>
      <c r="AN9" s="4">
        <f>'[2]WA-Res-Existing Cust'!SQ11+SUM('[2]WA-Res-Cust Growth'!SS$3:SS10)</f>
        <v>99015.810805590227</v>
      </c>
      <c r="AO9" s="4">
        <f>'[2]WA-Res-Existing Cust'!SR11+SUM('[2]WA-Res-Cust Growth'!ST$3:ST10)</f>
        <v>99015.810805590227</v>
      </c>
      <c r="AP9" s="4">
        <f>'[2]WA-Res-Existing Cust'!SS11+SUM('[2]WA-Res-Cust Growth'!SU$3:SU10)</f>
        <v>90015.810805590227</v>
      </c>
      <c r="AQ9" s="4">
        <f>'[2]WA-Res-Existing Cust'!ST11+SUM('[2]WA-Res-Cust Growth'!SV$3:SV10)</f>
        <v>81966.157209082638</v>
      </c>
      <c r="AR9" s="4">
        <f>'[2]WA-Res-Existing Cust'!SU11+SUM('[2]WA-Res-Cust Growth'!SW$3:SW10)</f>
        <v>67129.214266081486</v>
      </c>
      <c r="AS9" s="4">
        <f>'[2]WA-Res-Existing Cust'!SV11+SUM('[2]WA-Res-Cust Growth'!SX$3:SX10)</f>
        <v>99015.810805590227</v>
      </c>
      <c r="AT9" s="4">
        <f>'[2]WA-Res-Existing Cust'!SW11+SUM('[2]WA-Res-Cust Growth'!SY$3:SY10)</f>
        <v>99015.810805590227</v>
      </c>
      <c r="AU9" s="4">
        <f>'[2]WA-Res-Existing Cust'!SX11+SUM('[2]WA-Res-Cust Growth'!SZ$3:SZ10)</f>
        <v>99015.810805590227</v>
      </c>
      <c r="AV9" s="4"/>
      <c r="AW9">
        <v>2029</v>
      </c>
      <c r="AX9" s="4">
        <f>'[2]WA-Com-Existing Cust'!SO11+SUM('[2]WA-Com-Cust Growth'!SQ$3:SQ10)</f>
        <v>8686.0322997947769</v>
      </c>
      <c r="AY9" s="4">
        <f>'[2]WA-Com-Existing Cust'!SP11+SUM('[2]WA-Com-Cust Growth'!SR$3:SR10)</f>
        <v>8686.0322997947769</v>
      </c>
      <c r="AZ9" s="4">
        <f>'[2]WA-Com-Existing Cust'!SQ11+SUM('[2]WA-Com-Cust Growth'!SS$3:SS10)</f>
        <v>8686.0322997947769</v>
      </c>
      <c r="BA9" s="4">
        <f>'[2]WA-Com-Existing Cust'!SR11+SUM('[2]WA-Com-Cust Growth'!ST$3:ST10)</f>
        <v>8686.0322997947769</v>
      </c>
      <c r="BB9" s="4">
        <f>'[2]WA-Com-Existing Cust'!SS11+SUM('[2]WA-Com-Cust Growth'!SU$3:SU10)</f>
        <v>7695.1771230178183</v>
      </c>
      <c r="BC9" s="4">
        <f>'[2]WA-Com-Existing Cust'!ST11+SUM('[2]WA-Com-Cust Growth'!SV$3:SV10)</f>
        <v>7055.970088078825</v>
      </c>
      <c r="BD9" s="4">
        <f>'[2]WA-Com-Existing Cust'!SU11+SUM('[2]WA-Com-Cust Growth'!SW$3:SW10)</f>
        <v>5792.8777135294267</v>
      </c>
      <c r="BE9" s="4">
        <f>'[2]WA-Com-Existing Cust'!SV11+SUM('[2]WA-Com-Cust Growth'!SX$3:SX10)</f>
        <v>8686.0322997947769</v>
      </c>
      <c r="BF9" s="4">
        <f>'[2]WA-Com-Existing Cust'!SW11+SUM('[2]WA-Com-Cust Growth'!SY$3:SY10)</f>
        <v>8686.0322997947769</v>
      </c>
      <c r="BG9" s="4">
        <f>'[2]WA-Com-Existing Cust'!SX11+SUM('[2]WA-Com-Cust Growth'!SZ$3:SZ10)</f>
        <v>8686.0322997947769</v>
      </c>
    </row>
    <row r="10" spans="1:59" x14ac:dyDescent="0.3">
      <c r="B10">
        <v>2030</v>
      </c>
      <c r="C10" s="5">
        <v>711559.74900486111</v>
      </c>
      <c r="D10" s="5">
        <v>65601.643417448009</v>
      </c>
      <c r="E10" s="5">
        <f t="shared" si="0"/>
        <v>777161.39242230915</v>
      </c>
      <c r="F10" s="5">
        <v>100768.61345779397</v>
      </c>
      <c r="G10" s="5">
        <v>8864.1075668743397</v>
      </c>
      <c r="H10" s="5">
        <f t="shared" si="1"/>
        <v>109632.72102466831</v>
      </c>
      <c r="I10" s="4">
        <f t="shared" si="2"/>
        <v>886794.11344697746</v>
      </c>
      <c r="K10">
        <v>2030</v>
      </c>
      <c r="M10" s="4">
        <f>'[2]OR-Res-Existing Cust'!SO12+SUM('[2]OR-Res-Cust Growth'!SQ$3:SQ11)</f>
        <v>711559.74900486111</v>
      </c>
      <c r="N10" s="4">
        <f>'[2]OR-Res-Existing Cust'!SP12+SUM('[2]OR-Res-Cust Growth'!SR$3:SR11)</f>
        <v>711559.74900486111</v>
      </c>
      <c r="O10" s="4">
        <f>'[2]OR-Res-Existing Cust'!SQ12+SUM('[2]OR-Res-Cust Growth'!SS$3:SS11)</f>
        <v>711559.74900486111</v>
      </c>
      <c r="P10" s="4">
        <f>'[2]OR-Res-Existing Cust'!SR12+SUM('[2]OR-Res-Cust Growth'!ST$3:ST11)</f>
        <v>711559.74900486111</v>
      </c>
      <c r="Q10" s="4">
        <f>'[2]OR-Res-Existing Cust'!SS12+SUM('[2]OR-Res-Cust Growth'!SU$3:SU11)</f>
        <v>646024.11306077626</v>
      </c>
      <c r="R10" s="4">
        <f>'[2]OR-Res-Existing Cust'!ST12+SUM('[2]OR-Res-Cust Growth'!SV$3:SV11)</f>
        <v>578050.58248406928</v>
      </c>
      <c r="S10" s="4">
        <f>'[2]OR-Res-Existing Cust'!SU12+SUM('[2]OR-Res-Cust Growth'!SW$3:SW11)</f>
        <v>455806.08502685349</v>
      </c>
      <c r="T10" s="4">
        <f>'[2]OR-Res-Existing Cust'!SV12+SUM('[2]OR-Res-Cust Growth'!SX$3:SX11)</f>
        <v>711559.74900486111</v>
      </c>
      <c r="U10" s="4">
        <f>'[2]OR-Res-Existing Cust'!SW12+SUM('[2]OR-Res-Cust Growth'!SY$3:SY11)</f>
        <v>711559.74900486111</v>
      </c>
      <c r="V10" s="4">
        <f>'[2]OR-Res-Existing Cust'!SX12+SUM('[2]OR-Res-Cust Growth'!SZ$3:SZ11)</f>
        <v>711559.74900486111</v>
      </c>
      <c r="W10" s="4"/>
      <c r="X10">
        <v>2030</v>
      </c>
      <c r="Y10" s="4">
        <f>'[2]OR-Com-Existing Cust'!SO12+SUM('[2]OR-Com-Cust Growth'!SQ$3:SQ11)</f>
        <v>65601.643417448009</v>
      </c>
      <c r="Z10" s="4">
        <f>'[2]OR-Com-Existing Cust'!SP12+SUM('[2]OR-Com-Cust Growth'!SR$3:SR11)</f>
        <v>65601.643417448009</v>
      </c>
      <c r="AA10" s="4">
        <f>'[2]OR-Com-Existing Cust'!SQ12+SUM('[2]OR-Com-Cust Growth'!SS$3:SS11)</f>
        <v>65601.643417448009</v>
      </c>
      <c r="AB10" s="4">
        <f>'[2]OR-Com-Existing Cust'!SR12+SUM('[2]OR-Com-Cust Growth'!ST$3:ST11)</f>
        <v>65601.643417448009</v>
      </c>
      <c r="AC10" s="4">
        <f>'[2]OR-Com-Existing Cust'!SS12+SUM('[2]OR-Com-Cust Growth'!SU$3:SU11)</f>
        <v>60204.426376271753</v>
      </c>
      <c r="AD10" s="4">
        <f>'[2]OR-Com-Existing Cust'!ST12+SUM('[2]OR-Com-Cust Growth'!SV$3:SV11)</f>
        <v>54338.755850447022</v>
      </c>
      <c r="AE10" s="4">
        <f>'[2]OR-Com-Existing Cust'!SU12+SUM('[2]OR-Com-Cust Growth'!SW$3:SW11)</f>
        <v>42910.834246149134</v>
      </c>
      <c r="AF10" s="4">
        <f>'[2]OR-Com-Existing Cust'!SV12+SUM('[2]OR-Com-Cust Growth'!SX$3:SX11)</f>
        <v>65601.643417448009</v>
      </c>
      <c r="AG10" s="4">
        <f>'[2]OR-Com-Existing Cust'!SW12+SUM('[2]OR-Com-Cust Growth'!SY$3:SY11)</f>
        <v>65601.643417448009</v>
      </c>
      <c r="AH10" s="4">
        <f>'[2]OR-Com-Existing Cust'!SX12+SUM('[2]OR-Com-Cust Growth'!SZ$3:SZ11)</f>
        <v>65601.643417448009</v>
      </c>
      <c r="AJ10">
        <v>2030</v>
      </c>
      <c r="AL10" s="4">
        <f>'[2]WA-Res-Existing Cust'!SO12+SUM('[2]WA-Res-Cust Growth'!SQ$3:SQ11)</f>
        <v>100768.61345779397</v>
      </c>
      <c r="AM10" s="4">
        <f>'[2]WA-Res-Existing Cust'!SP12+SUM('[2]WA-Res-Cust Growth'!SR$3:SR11)</f>
        <v>100768.61345779397</v>
      </c>
      <c r="AN10" s="4">
        <f>'[2]WA-Res-Existing Cust'!SQ12+SUM('[2]WA-Res-Cust Growth'!SS$3:SS11)</f>
        <v>100768.61345779397</v>
      </c>
      <c r="AO10" s="4">
        <f>'[2]WA-Res-Existing Cust'!SR12+SUM('[2]WA-Res-Cust Growth'!ST$3:ST11)</f>
        <v>100768.61345779397</v>
      </c>
      <c r="AP10" s="4">
        <f>'[2]WA-Res-Existing Cust'!SS12+SUM('[2]WA-Res-Cust Growth'!SU$3:SU11)</f>
        <v>89968.613457793967</v>
      </c>
      <c r="AQ10" s="4">
        <f>'[2]WA-Res-Existing Cust'!ST12+SUM('[2]WA-Res-Cust Growth'!SV$3:SV11)</f>
        <v>80309.934432863432</v>
      </c>
      <c r="AR10" s="4">
        <f>'[2]WA-Res-Existing Cust'!SU12+SUM('[2]WA-Res-Cust Growth'!SW$3:SW11)</f>
        <v>63812.931933477987</v>
      </c>
      <c r="AS10" s="4">
        <f>'[2]WA-Res-Existing Cust'!SV12+SUM('[2]WA-Res-Cust Growth'!SX$3:SX11)</f>
        <v>100768.61345779397</v>
      </c>
      <c r="AT10" s="4">
        <f>'[2]WA-Res-Existing Cust'!SW12+SUM('[2]WA-Res-Cust Growth'!SY$3:SY11)</f>
        <v>100768.61345779397</v>
      </c>
      <c r="AU10" s="4">
        <f>'[2]WA-Res-Existing Cust'!SX12+SUM('[2]WA-Res-Cust Growth'!SZ$3:SZ11)</f>
        <v>100768.61345779397</v>
      </c>
      <c r="AV10" s="4"/>
      <c r="AW10">
        <v>2030</v>
      </c>
      <c r="AX10" s="4">
        <f>'[2]WA-Com-Existing Cust'!SO12+SUM('[2]WA-Com-Cust Growth'!SQ$3:SQ11)</f>
        <v>8864.1075668743397</v>
      </c>
      <c r="AY10" s="4">
        <f>'[2]WA-Com-Existing Cust'!SP12+SUM('[2]WA-Com-Cust Growth'!SR$3:SR11)</f>
        <v>8864.1075668743397</v>
      </c>
      <c r="AZ10" s="4">
        <f>'[2]WA-Com-Existing Cust'!SQ12+SUM('[2]WA-Com-Cust Growth'!SS$3:SS11)</f>
        <v>8864.1075668743397</v>
      </c>
      <c r="BA10" s="4">
        <f>'[2]WA-Com-Existing Cust'!SR12+SUM('[2]WA-Com-Cust Growth'!ST$3:ST11)</f>
        <v>8864.1075668743397</v>
      </c>
      <c r="BB10" s="4">
        <f>'[2]WA-Com-Existing Cust'!SS12+SUM('[2]WA-Com-Cust Growth'!SU$3:SU11)</f>
        <v>7680.1643665247047</v>
      </c>
      <c r="BC10" s="4">
        <f>'[2]WA-Com-Existing Cust'!ST12+SUM('[2]WA-Com-Cust Growth'!SV$3:SV11)</f>
        <v>6912.5449074602848</v>
      </c>
      <c r="BD10" s="4">
        <f>'[2]WA-Com-Existing Cust'!SU12+SUM('[2]WA-Com-Cust Growth'!SW$3:SW11)</f>
        <v>5504.4865605691521</v>
      </c>
      <c r="BE10" s="4">
        <f>'[2]WA-Com-Existing Cust'!SV12+SUM('[2]WA-Com-Cust Growth'!SX$3:SX11)</f>
        <v>8864.1075668743397</v>
      </c>
      <c r="BF10" s="4">
        <f>'[2]WA-Com-Existing Cust'!SW12+SUM('[2]WA-Com-Cust Growth'!SY$3:SY11)</f>
        <v>8864.1075668743397</v>
      </c>
      <c r="BG10" s="4">
        <f>'[2]WA-Com-Existing Cust'!SX12+SUM('[2]WA-Com-Cust Growth'!SZ$3:SZ11)</f>
        <v>8864.1075668743397</v>
      </c>
    </row>
    <row r="11" spans="1:59" x14ac:dyDescent="0.3">
      <c r="B11">
        <v>2031</v>
      </c>
      <c r="C11" s="5">
        <v>721067.46843229118</v>
      </c>
      <c r="D11" s="5">
        <v>66247.751801839157</v>
      </c>
      <c r="E11" s="5">
        <f t="shared" si="0"/>
        <v>787315.22023413028</v>
      </c>
      <c r="F11" s="5">
        <v>102521.17483437489</v>
      </c>
      <c r="G11" s="5">
        <v>9040.6736033736888</v>
      </c>
      <c r="H11" s="5">
        <f t="shared" si="1"/>
        <v>111561.84843774859</v>
      </c>
      <c r="I11" s="4">
        <f t="shared" si="2"/>
        <v>898877.06867187889</v>
      </c>
      <c r="K11">
        <v>2031</v>
      </c>
      <c r="M11" s="4">
        <f>'[2]OR-Res-Existing Cust'!SO13+SUM('[2]OR-Res-Cust Growth'!SQ$3:SQ12)</f>
        <v>721067.46843229118</v>
      </c>
      <c r="N11" s="4">
        <f>'[2]OR-Res-Existing Cust'!SP13+SUM('[2]OR-Res-Cust Growth'!SR$3:SR12)</f>
        <v>721067.46843229118</v>
      </c>
      <c r="O11" s="4">
        <f>'[2]OR-Res-Existing Cust'!SQ13+SUM('[2]OR-Res-Cust Growth'!SS$3:SS12)</f>
        <v>721067.46843229118</v>
      </c>
      <c r="P11" s="4">
        <f>'[2]OR-Res-Existing Cust'!SR13+SUM('[2]OR-Res-Cust Growth'!ST$3:ST12)</f>
        <v>721067.46843229118</v>
      </c>
      <c r="Q11" s="4">
        <f>'[2]OR-Res-Existing Cust'!SS13+SUM('[2]OR-Res-Cust Growth'!SU$3:SU12)</f>
        <v>644972.53758968273</v>
      </c>
      <c r="R11" s="4">
        <f>'[2]OR-Res-Existing Cust'!ST13+SUM('[2]OR-Res-Cust Growth'!SV$3:SV12)</f>
        <v>565680.75301733951</v>
      </c>
      <c r="S11" s="4">
        <f>'[2]OR-Res-Existing Cust'!SU13+SUM('[2]OR-Res-Cust Growth'!SW$3:SW12)</f>
        <v>430980.90861044807</v>
      </c>
      <c r="T11" s="4">
        <f>'[2]OR-Res-Existing Cust'!SV13+SUM('[2]OR-Res-Cust Growth'!SX$3:SX12)</f>
        <v>721067.46843229118</v>
      </c>
      <c r="U11" s="4">
        <f>'[2]OR-Res-Existing Cust'!SW13+SUM('[2]OR-Res-Cust Growth'!SY$3:SY12)</f>
        <v>721067.46843229118</v>
      </c>
      <c r="V11" s="4">
        <f>'[2]OR-Res-Existing Cust'!SX13+SUM('[2]OR-Res-Cust Growth'!SZ$3:SZ12)</f>
        <v>721067.46843229118</v>
      </c>
      <c r="W11" s="4"/>
      <c r="X11">
        <v>2031</v>
      </c>
      <c r="Y11" s="4">
        <f>'[2]OR-Com-Existing Cust'!SO13+SUM('[2]OR-Com-Cust Growth'!SQ$3:SQ12)</f>
        <v>66247.751801839157</v>
      </c>
      <c r="Z11" s="4">
        <f>'[2]OR-Com-Existing Cust'!SP13+SUM('[2]OR-Com-Cust Growth'!SR$3:SR12)</f>
        <v>66247.751801839157</v>
      </c>
      <c r="AA11" s="4">
        <f>'[2]OR-Com-Existing Cust'!SQ13+SUM('[2]OR-Com-Cust Growth'!SS$3:SS12)</f>
        <v>66247.751801839157</v>
      </c>
      <c r="AB11" s="4">
        <f>'[2]OR-Com-Existing Cust'!SR13+SUM('[2]OR-Com-Cust Growth'!ST$3:ST12)</f>
        <v>66247.751801839157</v>
      </c>
      <c r="AC11" s="4">
        <f>'[2]OR-Com-Existing Cust'!SS13+SUM('[2]OR-Com-Cust Growth'!SU$3:SU12)</f>
        <v>60027.625958964381</v>
      </c>
      <c r="AD11" s="4">
        <f>'[2]OR-Com-Existing Cust'!ST13+SUM('[2]OR-Com-Cust Growth'!SV$3:SV12)</f>
        <v>53165.29361133121</v>
      </c>
      <c r="AE11" s="4">
        <f>'[2]OR-Com-Existing Cust'!SU13+SUM('[2]OR-Com-Cust Growth'!SW$3:SW12)</f>
        <v>40545.868545161022</v>
      </c>
      <c r="AF11" s="4">
        <f>'[2]OR-Com-Existing Cust'!SV13+SUM('[2]OR-Com-Cust Growth'!SX$3:SX12)</f>
        <v>66247.751801839157</v>
      </c>
      <c r="AG11" s="4">
        <f>'[2]OR-Com-Existing Cust'!SW13+SUM('[2]OR-Com-Cust Growth'!SY$3:SY12)</f>
        <v>66247.751801839157</v>
      </c>
      <c r="AH11" s="4">
        <f>'[2]OR-Com-Existing Cust'!SX13+SUM('[2]OR-Com-Cust Growth'!SZ$3:SZ12)</f>
        <v>66247.751801839157</v>
      </c>
      <c r="AJ11">
        <v>2031</v>
      </c>
      <c r="AL11" s="4">
        <f>'[2]WA-Res-Existing Cust'!SO13+SUM('[2]WA-Res-Cust Growth'!SQ$3:SQ12)</f>
        <v>102521.17483437489</v>
      </c>
      <c r="AM11" s="4">
        <f>'[2]WA-Res-Existing Cust'!SP13+SUM('[2]WA-Res-Cust Growth'!SR$3:SR12)</f>
        <v>102521.17483437489</v>
      </c>
      <c r="AN11" s="4">
        <f>'[2]WA-Res-Existing Cust'!SQ13+SUM('[2]WA-Res-Cust Growth'!SS$3:SS12)</f>
        <v>102521.17483437489</v>
      </c>
      <c r="AO11" s="4">
        <f>'[2]WA-Res-Existing Cust'!SR13+SUM('[2]WA-Res-Cust Growth'!ST$3:ST12)</f>
        <v>102521.17483437489</v>
      </c>
      <c r="AP11" s="4">
        <f>'[2]WA-Res-Existing Cust'!SS13+SUM('[2]WA-Res-Cust Growth'!SU$3:SU12)</f>
        <v>89921.174834374891</v>
      </c>
      <c r="AQ11" s="4">
        <f>'[2]WA-Res-Existing Cust'!ST13+SUM('[2]WA-Res-Cust Growth'!SV$3:SV12)</f>
        <v>78653.711656644227</v>
      </c>
      <c r="AR11" s="4">
        <f>'[2]WA-Res-Existing Cust'!SU13+SUM('[2]WA-Res-Cust Growth'!SW$3:SW12)</f>
        <v>60496.649600874487</v>
      </c>
      <c r="AS11" s="4">
        <f>'[2]WA-Res-Existing Cust'!SV13+SUM('[2]WA-Res-Cust Growth'!SX$3:SX12)</f>
        <v>102521.17483437489</v>
      </c>
      <c r="AT11" s="4">
        <f>'[2]WA-Res-Existing Cust'!SW13+SUM('[2]WA-Res-Cust Growth'!SY$3:SY12)</f>
        <v>102521.17483437489</v>
      </c>
      <c r="AU11" s="4">
        <f>'[2]WA-Res-Existing Cust'!SX13+SUM('[2]WA-Res-Cust Growth'!SZ$3:SZ12)</f>
        <v>102521.17483437489</v>
      </c>
      <c r="AV11" s="4"/>
      <c r="AW11">
        <v>2031</v>
      </c>
      <c r="AX11" s="4">
        <f>'[2]WA-Com-Existing Cust'!SO13+SUM('[2]WA-Com-Cust Growth'!SQ$3:SQ12)</f>
        <v>9040.6736033736888</v>
      </c>
      <c r="AY11" s="4">
        <f>'[2]WA-Com-Existing Cust'!SP13+SUM('[2]WA-Com-Cust Growth'!SR$3:SR12)</f>
        <v>9040.6736033736888</v>
      </c>
      <c r="AZ11" s="4">
        <f>'[2]WA-Com-Existing Cust'!SQ13+SUM('[2]WA-Com-Cust Growth'!SS$3:SS12)</f>
        <v>9040.6736033736888</v>
      </c>
      <c r="BA11" s="4">
        <f>'[2]WA-Com-Existing Cust'!SR13+SUM('[2]WA-Com-Cust Growth'!ST$3:ST12)</f>
        <v>9040.6736033736888</v>
      </c>
      <c r="BB11" s="4">
        <f>'[2]WA-Com-Existing Cust'!SS13+SUM('[2]WA-Com-Cust Growth'!SU$3:SU12)</f>
        <v>7665.2795600254949</v>
      </c>
      <c r="BC11" s="4">
        <f>'[2]WA-Com-Existing Cust'!ST13+SUM('[2]WA-Com-Cust Growth'!SV$3:SV12)</f>
        <v>6769.1197268417445</v>
      </c>
      <c r="BD11" s="4">
        <f>'[2]WA-Com-Existing Cust'!SU13+SUM('[2]WA-Com-Cust Growth'!SW$3:SW12)</f>
        <v>5216.0954076088774</v>
      </c>
      <c r="BE11" s="4">
        <f>'[2]WA-Com-Existing Cust'!SV13+SUM('[2]WA-Com-Cust Growth'!SX$3:SX12)</f>
        <v>9040.6736033736888</v>
      </c>
      <c r="BF11" s="4">
        <f>'[2]WA-Com-Existing Cust'!SW13+SUM('[2]WA-Com-Cust Growth'!SY$3:SY12)</f>
        <v>9040.6736033736888</v>
      </c>
      <c r="BG11" s="4">
        <f>'[2]WA-Com-Existing Cust'!SX13+SUM('[2]WA-Com-Cust Growth'!SZ$3:SZ12)</f>
        <v>9040.6736033736888</v>
      </c>
    </row>
    <row r="12" spans="1:59" x14ac:dyDescent="0.3">
      <c r="B12">
        <v>2032</v>
      </c>
      <c r="C12" s="5">
        <v>730176.64216696541</v>
      </c>
      <c r="D12" s="5">
        <v>66869.845531976796</v>
      </c>
      <c r="E12" s="5">
        <f t="shared" si="0"/>
        <v>797046.48769894219</v>
      </c>
      <c r="F12" s="5">
        <v>104273.66438332187</v>
      </c>
      <c r="G12" s="5">
        <v>9215.2924302063439</v>
      </c>
      <c r="H12" s="5">
        <f t="shared" si="1"/>
        <v>113488.95681352822</v>
      </c>
      <c r="I12" s="4">
        <f t="shared" si="2"/>
        <v>910535.44451247039</v>
      </c>
      <c r="K12">
        <v>2032</v>
      </c>
      <c r="M12" s="4">
        <f>'[2]OR-Res-Existing Cust'!SO14+SUM('[2]OR-Res-Cust Growth'!SQ$3:SQ13)</f>
        <v>730176.64216696541</v>
      </c>
      <c r="N12" s="4">
        <f>'[2]OR-Res-Existing Cust'!SP14+SUM('[2]OR-Res-Cust Growth'!SR$3:SR13)</f>
        <v>730176.64216696541</v>
      </c>
      <c r="O12" s="4">
        <f>'[2]OR-Res-Existing Cust'!SQ14+SUM('[2]OR-Res-Cust Growth'!SS$3:SS13)</f>
        <v>730176.64216696541</v>
      </c>
      <c r="P12" s="4">
        <f>'[2]OR-Res-Existing Cust'!SR14+SUM('[2]OR-Res-Cust Growth'!ST$3:ST13)</f>
        <v>730176.64216696541</v>
      </c>
      <c r="Q12" s="4">
        <f>'[2]OR-Res-Existing Cust'!SS14+SUM('[2]OR-Res-Cust Growth'!SU$3:SU13)</f>
        <v>643953.53081545676</v>
      </c>
      <c r="R12" s="4">
        <f>'[2]OR-Res-Existing Cust'!ST14+SUM('[2]OR-Res-Cust Growth'!SV$3:SV13)</f>
        <v>553310.92355060985</v>
      </c>
      <c r="S12" s="4">
        <f>'[2]OR-Res-Existing Cust'!SU14+SUM('[2]OR-Res-Cust Growth'!SW$3:SW13)</f>
        <v>406155.73219404265</v>
      </c>
      <c r="T12" s="4">
        <f>'[2]OR-Res-Existing Cust'!SV14+SUM('[2]OR-Res-Cust Growth'!SX$3:SX13)</f>
        <v>730176.64216696541</v>
      </c>
      <c r="U12" s="4">
        <f>'[2]OR-Res-Existing Cust'!SW14+SUM('[2]OR-Res-Cust Growth'!SY$3:SY13)</f>
        <v>730176.64216696541</v>
      </c>
      <c r="V12" s="4">
        <f>'[2]OR-Res-Existing Cust'!SX14+SUM('[2]OR-Res-Cust Growth'!SZ$3:SZ13)</f>
        <v>730176.64216696541</v>
      </c>
      <c r="W12" s="4"/>
      <c r="X12">
        <v>2032</v>
      </c>
      <c r="Y12" s="4">
        <f>'[2]OR-Com-Existing Cust'!SO14+SUM('[2]OR-Com-Cust Growth'!SQ$3:SQ13)</f>
        <v>66869.845531976796</v>
      </c>
      <c r="Z12" s="4">
        <f>'[2]OR-Com-Existing Cust'!SP14+SUM('[2]OR-Com-Cust Growth'!SR$3:SR13)</f>
        <v>66869.845531976796</v>
      </c>
      <c r="AA12" s="4">
        <f>'[2]OR-Com-Existing Cust'!SQ14+SUM('[2]OR-Com-Cust Growth'!SS$3:SS13)</f>
        <v>66869.845531976796</v>
      </c>
      <c r="AB12" s="4">
        <f>'[2]OR-Com-Existing Cust'!SR14+SUM('[2]OR-Com-Cust Growth'!ST$3:ST13)</f>
        <v>66869.845531976796</v>
      </c>
      <c r="AC12" s="4">
        <f>'[2]OR-Com-Existing Cust'!SS14+SUM('[2]OR-Com-Cust Growth'!SU$3:SU13)</f>
        <v>59857.204161277346</v>
      </c>
      <c r="AD12" s="4">
        <f>'[2]OR-Com-Existing Cust'!ST14+SUM('[2]OR-Com-Cust Growth'!SV$3:SV13)</f>
        <v>51991.831372215398</v>
      </c>
      <c r="AE12" s="4">
        <f>'[2]OR-Com-Existing Cust'!SU14+SUM('[2]OR-Com-Cust Growth'!SW$3:SW13)</f>
        <v>38180.90284417291</v>
      </c>
      <c r="AF12" s="4">
        <f>'[2]OR-Com-Existing Cust'!SV14+SUM('[2]OR-Com-Cust Growth'!SX$3:SX13)</f>
        <v>66869.845531976796</v>
      </c>
      <c r="AG12" s="4">
        <f>'[2]OR-Com-Existing Cust'!SW14+SUM('[2]OR-Com-Cust Growth'!SY$3:SY13)</f>
        <v>66869.845531976796</v>
      </c>
      <c r="AH12" s="4">
        <f>'[2]OR-Com-Existing Cust'!SX14+SUM('[2]OR-Com-Cust Growth'!SZ$3:SZ13)</f>
        <v>66869.845531976796</v>
      </c>
      <c r="AJ12">
        <v>2032</v>
      </c>
      <c r="AL12" s="4">
        <f>'[2]WA-Res-Existing Cust'!SO14+SUM('[2]WA-Res-Cust Growth'!SQ$3:SQ13)</f>
        <v>104273.66438332187</v>
      </c>
      <c r="AM12" s="4">
        <f>'[2]WA-Res-Existing Cust'!SP14+SUM('[2]WA-Res-Cust Growth'!SR$3:SR13)</f>
        <v>104273.66438332187</v>
      </c>
      <c r="AN12" s="4">
        <f>'[2]WA-Res-Existing Cust'!SQ14+SUM('[2]WA-Res-Cust Growth'!SS$3:SS13)</f>
        <v>104273.66438332187</v>
      </c>
      <c r="AO12" s="4">
        <f>'[2]WA-Res-Existing Cust'!SR14+SUM('[2]WA-Res-Cust Growth'!ST$3:ST13)</f>
        <v>104273.66438332187</v>
      </c>
      <c r="AP12" s="4">
        <f>'[2]WA-Res-Existing Cust'!SS14+SUM('[2]WA-Res-Cust Growth'!SU$3:SU13)</f>
        <v>89873.66438332187</v>
      </c>
      <c r="AQ12" s="4">
        <f>'[2]WA-Res-Existing Cust'!ST14+SUM('[2]WA-Res-Cust Growth'!SV$3:SV13)</f>
        <v>76997.488880425022</v>
      </c>
      <c r="AR12" s="4">
        <f>'[2]WA-Res-Existing Cust'!SU14+SUM('[2]WA-Res-Cust Growth'!SW$3:SW13)</f>
        <v>57180.367268270988</v>
      </c>
      <c r="AS12" s="4">
        <f>'[2]WA-Res-Existing Cust'!SV14+SUM('[2]WA-Res-Cust Growth'!SX$3:SX13)</f>
        <v>104273.66438332187</v>
      </c>
      <c r="AT12" s="4">
        <f>'[2]WA-Res-Existing Cust'!SW14+SUM('[2]WA-Res-Cust Growth'!SY$3:SY13)</f>
        <v>104273.66438332187</v>
      </c>
      <c r="AU12" s="4">
        <f>'[2]WA-Res-Existing Cust'!SX14+SUM('[2]WA-Res-Cust Growth'!SZ$3:SZ13)</f>
        <v>104273.66438332187</v>
      </c>
      <c r="AV12" s="4"/>
      <c r="AW12">
        <v>2032</v>
      </c>
      <c r="AX12" s="4">
        <f>'[2]WA-Com-Existing Cust'!SO14+SUM('[2]WA-Com-Cust Growth'!SQ$3:SQ13)</f>
        <v>9215.2924302063439</v>
      </c>
      <c r="AY12" s="4">
        <f>'[2]WA-Com-Existing Cust'!SP14+SUM('[2]WA-Com-Cust Growth'!SR$3:SR13)</f>
        <v>9215.2924302063439</v>
      </c>
      <c r="AZ12" s="4">
        <f>'[2]WA-Com-Existing Cust'!SQ14+SUM('[2]WA-Com-Cust Growth'!SS$3:SS13)</f>
        <v>9215.2924302063439</v>
      </c>
      <c r="BA12" s="4">
        <f>'[2]WA-Com-Existing Cust'!SR14+SUM('[2]WA-Com-Cust Growth'!ST$3:ST13)</f>
        <v>9215.2924302063439</v>
      </c>
      <c r="BB12" s="4">
        <f>'[2]WA-Com-Existing Cust'!SS14+SUM('[2]WA-Com-Cust Growth'!SU$3:SU13)</f>
        <v>7650.5597716528273</v>
      </c>
      <c r="BC12" s="4">
        <f>'[2]WA-Com-Existing Cust'!ST14+SUM('[2]WA-Com-Cust Growth'!SV$3:SV13)</f>
        <v>6625.6945462232043</v>
      </c>
      <c r="BD12" s="4">
        <f>'[2]WA-Com-Existing Cust'!SU14+SUM('[2]WA-Com-Cust Growth'!SW$3:SW13)</f>
        <v>4927.7042546486027</v>
      </c>
      <c r="BE12" s="4">
        <f>'[2]WA-Com-Existing Cust'!SV14+SUM('[2]WA-Com-Cust Growth'!SX$3:SX13)</f>
        <v>9215.2924302063439</v>
      </c>
      <c r="BF12" s="4">
        <f>'[2]WA-Com-Existing Cust'!SW14+SUM('[2]WA-Com-Cust Growth'!SY$3:SY13)</f>
        <v>9215.2924302063439</v>
      </c>
      <c r="BG12" s="4">
        <f>'[2]WA-Com-Existing Cust'!SX14+SUM('[2]WA-Com-Cust Growth'!SZ$3:SZ13)</f>
        <v>9215.2924302063439</v>
      </c>
    </row>
    <row r="13" spans="1:59" x14ac:dyDescent="0.3">
      <c r="B13">
        <v>2033</v>
      </c>
      <c r="C13" s="5">
        <v>738413.36241619033</v>
      </c>
      <c r="D13" s="5">
        <v>67465.619127801649</v>
      </c>
      <c r="E13" s="5">
        <f t="shared" si="0"/>
        <v>805878.98154399195</v>
      </c>
      <c r="F13" s="5">
        <v>106025.70546685754</v>
      </c>
      <c r="G13" s="5">
        <v>9389.062541529398</v>
      </c>
      <c r="H13" s="5">
        <f t="shared" si="1"/>
        <v>115414.76800838695</v>
      </c>
      <c r="I13" s="4">
        <f t="shared" si="2"/>
        <v>921293.7495523789</v>
      </c>
      <c r="K13">
        <v>2033</v>
      </c>
      <c r="M13" s="4">
        <f>'[2]OR-Res-Existing Cust'!SO15+SUM('[2]OR-Res-Cust Growth'!SQ$3:SQ14)</f>
        <v>738413.36241619033</v>
      </c>
      <c r="N13" s="4">
        <f>'[2]OR-Res-Existing Cust'!SP15+SUM('[2]OR-Res-Cust Growth'!SR$3:SR14)</f>
        <v>738413.36241619033</v>
      </c>
      <c r="O13" s="4">
        <f>'[2]OR-Res-Existing Cust'!SQ15+SUM('[2]OR-Res-Cust Growth'!SS$3:SS14)</f>
        <v>738413.36241619033</v>
      </c>
      <c r="P13" s="4">
        <f>'[2]OR-Res-Existing Cust'!SR15+SUM('[2]OR-Res-Cust Growth'!ST$3:ST14)</f>
        <v>738413.36241619033</v>
      </c>
      <c r="Q13" s="4">
        <f>'[2]OR-Res-Existing Cust'!SS15+SUM('[2]OR-Res-Cust Growth'!SU$3:SU14)</f>
        <v>643029.98539621942</v>
      </c>
      <c r="R13" s="4">
        <f>'[2]OR-Res-Existing Cust'!ST15+SUM('[2]OR-Res-Cust Growth'!SV$3:SV14)</f>
        <v>540941.09408388007</v>
      </c>
      <c r="S13" s="4">
        <f>'[2]OR-Res-Existing Cust'!SU15+SUM('[2]OR-Res-Cust Growth'!SW$3:SW14)</f>
        <v>381330.55577763723</v>
      </c>
      <c r="T13" s="4">
        <f>'[2]OR-Res-Existing Cust'!SV15+SUM('[2]OR-Res-Cust Growth'!SX$3:SX14)</f>
        <v>738413.36241619033</v>
      </c>
      <c r="U13" s="4">
        <f>'[2]OR-Res-Existing Cust'!SW15+SUM('[2]OR-Res-Cust Growth'!SY$3:SY14)</f>
        <v>738413.36241619033</v>
      </c>
      <c r="V13" s="4">
        <f>'[2]OR-Res-Existing Cust'!SX15+SUM('[2]OR-Res-Cust Growth'!SZ$3:SZ14)</f>
        <v>738413.36241619033</v>
      </c>
      <c r="W13" s="4"/>
      <c r="X13">
        <v>2033</v>
      </c>
      <c r="Y13" s="4">
        <f>'[2]OR-Com-Existing Cust'!SO15+SUM('[2]OR-Com-Cust Growth'!SQ$3:SQ14)</f>
        <v>67465.619127801649</v>
      </c>
      <c r="Z13" s="4">
        <f>'[2]OR-Com-Existing Cust'!SP15+SUM('[2]OR-Com-Cust Growth'!SR$3:SR14)</f>
        <v>67465.619127801649</v>
      </c>
      <c r="AA13" s="4">
        <f>'[2]OR-Com-Existing Cust'!SQ15+SUM('[2]OR-Com-Cust Growth'!SS$3:SS14)</f>
        <v>67465.619127801649</v>
      </c>
      <c r="AB13" s="4">
        <f>'[2]OR-Com-Existing Cust'!SR15+SUM('[2]OR-Com-Cust Growth'!ST$3:ST14)</f>
        <v>67465.619127801649</v>
      </c>
      <c r="AC13" s="4">
        <f>'[2]OR-Com-Existing Cust'!SS15+SUM('[2]OR-Com-Cust Growth'!SU$3:SU14)</f>
        <v>59693.793185789669</v>
      </c>
      <c r="AD13" s="4">
        <f>'[2]OR-Com-Existing Cust'!ST15+SUM('[2]OR-Com-Cust Growth'!SV$3:SV14)</f>
        <v>50818.369133099586</v>
      </c>
      <c r="AE13" s="4">
        <f>'[2]OR-Com-Existing Cust'!SU15+SUM('[2]OR-Com-Cust Growth'!SW$3:SW14)</f>
        <v>35815.937143184798</v>
      </c>
      <c r="AF13" s="4">
        <f>'[2]OR-Com-Existing Cust'!SV15+SUM('[2]OR-Com-Cust Growth'!SX$3:SX14)</f>
        <v>67465.619127801649</v>
      </c>
      <c r="AG13" s="4">
        <f>'[2]OR-Com-Existing Cust'!SW15+SUM('[2]OR-Com-Cust Growth'!SY$3:SY14)</f>
        <v>67465.619127801649</v>
      </c>
      <c r="AH13" s="4">
        <f>'[2]OR-Com-Existing Cust'!SX15+SUM('[2]OR-Com-Cust Growth'!SZ$3:SZ14)</f>
        <v>67465.619127801649</v>
      </c>
      <c r="AJ13">
        <v>2033</v>
      </c>
      <c r="AL13" s="4">
        <f>'[2]WA-Res-Existing Cust'!SO15+SUM('[2]WA-Res-Cust Growth'!SQ$3:SQ14)</f>
        <v>106025.70546685754</v>
      </c>
      <c r="AM13" s="4">
        <f>'[2]WA-Res-Existing Cust'!SP15+SUM('[2]WA-Res-Cust Growth'!SR$3:SR14)</f>
        <v>106025.70546685754</v>
      </c>
      <c r="AN13" s="4">
        <f>'[2]WA-Res-Existing Cust'!SQ15+SUM('[2]WA-Res-Cust Growth'!SS$3:SS14)</f>
        <v>106025.70546685754</v>
      </c>
      <c r="AO13" s="4">
        <f>'[2]WA-Res-Existing Cust'!SR15+SUM('[2]WA-Res-Cust Growth'!ST$3:ST14)</f>
        <v>106025.70546685754</v>
      </c>
      <c r="AP13" s="4">
        <f>'[2]WA-Res-Existing Cust'!SS15+SUM('[2]WA-Res-Cust Growth'!SU$3:SU14)</f>
        <v>89825.705466857544</v>
      </c>
      <c r="AQ13" s="4">
        <f>'[2]WA-Res-Existing Cust'!ST15+SUM('[2]WA-Res-Cust Growth'!SV$3:SV14)</f>
        <v>75341.266104205817</v>
      </c>
      <c r="AR13" s="4">
        <f>'[2]WA-Res-Existing Cust'!SU15+SUM('[2]WA-Res-Cust Growth'!SW$3:SW14)</f>
        <v>53864.084935667488</v>
      </c>
      <c r="AS13" s="4">
        <f>'[2]WA-Res-Existing Cust'!SV15+SUM('[2]WA-Res-Cust Growth'!SX$3:SX14)</f>
        <v>106025.70546685754</v>
      </c>
      <c r="AT13" s="4">
        <f>'[2]WA-Res-Existing Cust'!SW15+SUM('[2]WA-Res-Cust Growth'!SY$3:SY14)</f>
        <v>106025.70546685754</v>
      </c>
      <c r="AU13" s="4">
        <f>'[2]WA-Res-Existing Cust'!SX15+SUM('[2]WA-Res-Cust Growth'!SZ$3:SZ14)</f>
        <v>106025.70546685754</v>
      </c>
      <c r="AV13" s="4"/>
      <c r="AW13">
        <v>2033</v>
      </c>
      <c r="AX13" s="4">
        <f>'[2]WA-Com-Existing Cust'!SO15+SUM('[2]WA-Com-Cust Growth'!SQ$3:SQ14)</f>
        <v>9389.062541529398</v>
      </c>
      <c r="AY13" s="4">
        <f>'[2]WA-Com-Existing Cust'!SP15+SUM('[2]WA-Com-Cust Growth'!SR$3:SR14)</f>
        <v>9389.062541529398</v>
      </c>
      <c r="AZ13" s="4">
        <f>'[2]WA-Com-Existing Cust'!SQ15+SUM('[2]WA-Com-Cust Growth'!SS$3:SS14)</f>
        <v>9389.062541529398</v>
      </c>
      <c r="BA13" s="4">
        <f>'[2]WA-Com-Existing Cust'!SR15+SUM('[2]WA-Com-Cust Growth'!ST$3:ST14)</f>
        <v>9389.062541529398</v>
      </c>
      <c r="BB13" s="4">
        <f>'[2]WA-Com-Existing Cust'!SS15+SUM('[2]WA-Com-Cust Growth'!SU$3:SU14)</f>
        <v>7635.9120619074456</v>
      </c>
      <c r="BC13" s="4">
        <f>'[2]WA-Com-Existing Cust'!ST15+SUM('[2]WA-Com-Cust Growth'!SV$3:SV14)</f>
        <v>6482.269365604664</v>
      </c>
      <c r="BD13" s="4">
        <f>'[2]WA-Com-Existing Cust'!SU15+SUM('[2]WA-Com-Cust Growth'!SW$3:SW14)</f>
        <v>4639.313101688329</v>
      </c>
      <c r="BE13" s="4">
        <f>'[2]WA-Com-Existing Cust'!SV15+SUM('[2]WA-Com-Cust Growth'!SX$3:SX14)</f>
        <v>9389.062541529398</v>
      </c>
      <c r="BF13" s="4">
        <f>'[2]WA-Com-Existing Cust'!SW15+SUM('[2]WA-Com-Cust Growth'!SY$3:SY14)</f>
        <v>9389.062541529398</v>
      </c>
      <c r="BG13" s="4">
        <f>'[2]WA-Com-Existing Cust'!SX15+SUM('[2]WA-Com-Cust Growth'!SZ$3:SZ14)</f>
        <v>9389.062541529398</v>
      </c>
    </row>
    <row r="14" spans="1:59" x14ac:dyDescent="0.3">
      <c r="B14">
        <v>2034</v>
      </c>
      <c r="C14" s="5">
        <v>746019.19168541185</v>
      </c>
      <c r="D14" s="5">
        <v>68042.11994690694</v>
      </c>
      <c r="E14" s="5">
        <f t="shared" si="0"/>
        <v>814061.31163231877</v>
      </c>
      <c r="F14" s="5">
        <v>107777.12538484778</v>
      </c>
      <c r="G14" s="5">
        <v>9562.1468087782814</v>
      </c>
      <c r="H14" s="5">
        <f t="shared" si="1"/>
        <v>117339.27219362606</v>
      </c>
      <c r="I14" s="4">
        <f t="shared" si="2"/>
        <v>931400.58382594481</v>
      </c>
      <c r="K14">
        <v>2034</v>
      </c>
      <c r="M14" s="4">
        <f>'[2]OR-Res-Existing Cust'!SO16+SUM('[2]OR-Res-Cust Growth'!SQ$3:SQ15)</f>
        <v>746019.19168541185</v>
      </c>
      <c r="N14" s="4">
        <f>'[2]OR-Res-Existing Cust'!SP16+SUM('[2]OR-Res-Cust Growth'!SR$3:SR15)</f>
        <v>746019.19168541185</v>
      </c>
      <c r="O14" s="4">
        <f>'[2]OR-Res-Existing Cust'!SQ16+SUM('[2]OR-Res-Cust Growth'!SS$3:SS15)</f>
        <v>746019.19168541185</v>
      </c>
      <c r="P14" s="4">
        <f>'[2]OR-Res-Existing Cust'!SR16+SUM('[2]OR-Res-Cust Growth'!ST$3:ST15)</f>
        <v>746019.19168541185</v>
      </c>
      <c r="Q14" s="4">
        <f>'[2]OR-Res-Existing Cust'!SS16+SUM('[2]OR-Res-Cust Growth'!SU$3:SU15)</f>
        <v>642169.82359887194</v>
      </c>
      <c r="R14" s="4">
        <f>'[2]OR-Res-Existing Cust'!ST16+SUM('[2]OR-Res-Cust Growth'!SV$3:SV15)</f>
        <v>528571.26461715042</v>
      </c>
      <c r="S14" s="4">
        <f>'[2]OR-Res-Existing Cust'!SU16+SUM('[2]OR-Res-Cust Growth'!SW$3:SW15)</f>
        <v>356505.37936123181</v>
      </c>
      <c r="T14" s="4">
        <f>'[2]OR-Res-Existing Cust'!SV16+SUM('[2]OR-Res-Cust Growth'!SX$3:SX15)</f>
        <v>746019.19168541185</v>
      </c>
      <c r="U14" s="4">
        <f>'[2]OR-Res-Existing Cust'!SW16+SUM('[2]OR-Res-Cust Growth'!SY$3:SY15)</f>
        <v>746019.19168541185</v>
      </c>
      <c r="V14" s="4">
        <f>'[2]OR-Res-Existing Cust'!SX16+SUM('[2]OR-Res-Cust Growth'!SZ$3:SZ15)</f>
        <v>746019.19168541185</v>
      </c>
      <c r="W14" s="4"/>
      <c r="X14">
        <v>2034</v>
      </c>
      <c r="Y14" s="4">
        <f>'[2]OR-Com-Existing Cust'!SO16+SUM('[2]OR-Com-Cust Growth'!SQ$3:SQ15)</f>
        <v>68042.11994690694</v>
      </c>
      <c r="Z14" s="4">
        <f>'[2]OR-Com-Existing Cust'!SP16+SUM('[2]OR-Com-Cust Growth'!SR$3:SR15)</f>
        <v>68042.11994690694</v>
      </c>
      <c r="AA14" s="4">
        <f>'[2]OR-Com-Existing Cust'!SQ16+SUM('[2]OR-Com-Cust Growth'!SS$3:SS15)</f>
        <v>68042.11994690694</v>
      </c>
      <c r="AB14" s="4">
        <f>'[2]OR-Com-Existing Cust'!SR16+SUM('[2]OR-Com-Cust Growth'!ST$3:ST15)</f>
        <v>68042.11994690694</v>
      </c>
      <c r="AC14" s="4">
        <f>'[2]OR-Com-Existing Cust'!SS16+SUM('[2]OR-Com-Cust Growth'!SU$3:SU15)</f>
        <v>59535.500057509329</v>
      </c>
      <c r="AD14" s="4">
        <f>'[2]OR-Com-Existing Cust'!ST16+SUM('[2]OR-Com-Cust Growth'!SV$3:SV15)</f>
        <v>49644.906893983774</v>
      </c>
      <c r="AE14" s="4">
        <f>'[2]OR-Com-Existing Cust'!SU16+SUM('[2]OR-Com-Cust Growth'!SW$3:SW15)</f>
        <v>33450.971442196686</v>
      </c>
      <c r="AF14" s="4">
        <f>'[2]OR-Com-Existing Cust'!SV16+SUM('[2]OR-Com-Cust Growth'!SX$3:SX15)</f>
        <v>68042.11994690694</v>
      </c>
      <c r="AG14" s="4">
        <f>'[2]OR-Com-Existing Cust'!SW16+SUM('[2]OR-Com-Cust Growth'!SY$3:SY15)</f>
        <v>68042.11994690694</v>
      </c>
      <c r="AH14" s="4">
        <f>'[2]OR-Com-Existing Cust'!SX16+SUM('[2]OR-Com-Cust Growth'!SZ$3:SZ15)</f>
        <v>68042.11994690694</v>
      </c>
      <c r="AJ14">
        <v>2034</v>
      </c>
      <c r="AL14" s="4">
        <f>'[2]WA-Res-Existing Cust'!SO16+SUM('[2]WA-Res-Cust Growth'!SQ$3:SQ15)</f>
        <v>107777.12538484778</v>
      </c>
      <c r="AM14" s="4">
        <f>'[2]WA-Res-Existing Cust'!SP16+SUM('[2]WA-Res-Cust Growth'!SR$3:SR15)</f>
        <v>107777.12538484778</v>
      </c>
      <c r="AN14" s="4">
        <f>'[2]WA-Res-Existing Cust'!SQ16+SUM('[2]WA-Res-Cust Growth'!SS$3:SS15)</f>
        <v>107777.12538484778</v>
      </c>
      <c r="AO14" s="4">
        <f>'[2]WA-Res-Existing Cust'!SR16+SUM('[2]WA-Res-Cust Growth'!ST$3:ST15)</f>
        <v>107777.12538484778</v>
      </c>
      <c r="AP14" s="4">
        <f>'[2]WA-Res-Existing Cust'!SS16+SUM('[2]WA-Res-Cust Growth'!SU$3:SU15)</f>
        <v>89777.125384847779</v>
      </c>
      <c r="AQ14" s="4">
        <f>'[2]WA-Res-Existing Cust'!ST16+SUM('[2]WA-Res-Cust Growth'!SV$3:SV15)</f>
        <v>73685.043327986612</v>
      </c>
      <c r="AR14" s="4">
        <f>'[2]WA-Res-Existing Cust'!SU16+SUM('[2]WA-Res-Cust Growth'!SW$3:SW15)</f>
        <v>50547.802603063988</v>
      </c>
      <c r="AS14" s="4">
        <f>'[2]WA-Res-Existing Cust'!SV16+SUM('[2]WA-Res-Cust Growth'!SX$3:SX15)</f>
        <v>107777.12538484778</v>
      </c>
      <c r="AT14" s="4">
        <f>'[2]WA-Res-Existing Cust'!SW16+SUM('[2]WA-Res-Cust Growth'!SY$3:SY15)</f>
        <v>107777.12538484778</v>
      </c>
      <c r="AU14" s="4">
        <f>'[2]WA-Res-Existing Cust'!SX16+SUM('[2]WA-Res-Cust Growth'!SZ$3:SZ15)</f>
        <v>107777.12538484778</v>
      </c>
      <c r="AV14" s="4"/>
      <c r="AW14">
        <v>2034</v>
      </c>
      <c r="AX14" s="4">
        <f>'[2]WA-Com-Existing Cust'!SO16+SUM('[2]WA-Com-Cust Growth'!SQ$3:SQ15)</f>
        <v>9562.1468087782814</v>
      </c>
      <c r="AY14" s="4">
        <f>'[2]WA-Com-Existing Cust'!SP16+SUM('[2]WA-Com-Cust Growth'!SR$3:SR15)</f>
        <v>9562.1468087782814</v>
      </c>
      <c r="AZ14" s="4">
        <f>'[2]WA-Com-Existing Cust'!SQ16+SUM('[2]WA-Com-Cust Growth'!SS$3:SS15)</f>
        <v>9562.1468087782814</v>
      </c>
      <c r="BA14" s="4">
        <f>'[2]WA-Com-Existing Cust'!SR16+SUM('[2]WA-Com-Cust Growth'!ST$3:ST15)</f>
        <v>9562.1468087782814</v>
      </c>
      <c r="BB14" s="4">
        <f>'[2]WA-Com-Existing Cust'!SS16+SUM('[2]WA-Com-Cust Growth'!SU$3:SU15)</f>
        <v>7621.3224338655145</v>
      </c>
      <c r="BC14" s="4">
        <f>'[2]WA-Com-Existing Cust'!ST16+SUM('[2]WA-Com-Cust Growth'!SV$3:SV15)</f>
        <v>6338.8441849861238</v>
      </c>
      <c r="BD14" s="4">
        <f>'[2]WA-Com-Existing Cust'!SU16+SUM('[2]WA-Com-Cust Growth'!SW$3:SW15)</f>
        <v>4350.9219487280543</v>
      </c>
      <c r="BE14" s="4">
        <f>'[2]WA-Com-Existing Cust'!SV16+SUM('[2]WA-Com-Cust Growth'!SX$3:SX15)</f>
        <v>9562.1468087782814</v>
      </c>
      <c r="BF14" s="4">
        <f>'[2]WA-Com-Existing Cust'!SW16+SUM('[2]WA-Com-Cust Growth'!SY$3:SY15)</f>
        <v>9562.1468087782814</v>
      </c>
      <c r="BG14" s="4">
        <f>'[2]WA-Com-Existing Cust'!SX16+SUM('[2]WA-Com-Cust Growth'!SZ$3:SZ15)</f>
        <v>9562.1468087782814</v>
      </c>
    </row>
    <row r="15" spans="1:59" x14ac:dyDescent="0.3">
      <c r="B15">
        <v>2035</v>
      </c>
      <c r="C15" s="5">
        <v>753497.42487324821</v>
      </c>
      <c r="D15" s="5">
        <v>68618.620766011984</v>
      </c>
      <c r="E15" s="5">
        <f t="shared" si="0"/>
        <v>822116.04563926021</v>
      </c>
      <c r="F15" s="5">
        <v>109527.76569509745</v>
      </c>
      <c r="G15" s="5">
        <v>9735.3875018069084</v>
      </c>
      <c r="H15" s="5">
        <f t="shared" si="1"/>
        <v>119263.15319690436</v>
      </c>
      <c r="I15" s="4">
        <f t="shared" si="2"/>
        <v>941379.19883616455</v>
      </c>
      <c r="K15">
        <v>2035</v>
      </c>
      <c r="M15" s="4">
        <f>'[2]OR-Res-Existing Cust'!SO17+SUM('[2]OR-Res-Cust Growth'!SQ$3:SQ16)</f>
        <v>753497.42487324821</v>
      </c>
      <c r="N15" s="4">
        <f>'[2]OR-Res-Existing Cust'!SP17+SUM('[2]OR-Res-Cust Growth'!SR$3:SR16)</f>
        <v>753497.42487324821</v>
      </c>
      <c r="O15" s="4">
        <f>'[2]OR-Res-Existing Cust'!SQ17+SUM('[2]OR-Res-Cust Growth'!SS$3:SS16)</f>
        <v>753497.42487324821</v>
      </c>
      <c r="P15" s="4">
        <f>'[2]OR-Res-Existing Cust'!SR17+SUM('[2]OR-Res-Cust Growth'!ST$3:ST16)</f>
        <v>753497.42487324821</v>
      </c>
      <c r="Q15" s="4">
        <f>'[2]OR-Res-Existing Cust'!SS17+SUM('[2]OR-Res-Cust Growth'!SU$3:SU16)</f>
        <v>641306.30910950154</v>
      </c>
      <c r="R15" s="4">
        <f>'[2]OR-Res-Existing Cust'!ST17+SUM('[2]OR-Res-Cust Growth'!SV$3:SV16)</f>
        <v>516201.4351504207</v>
      </c>
      <c r="S15" s="4">
        <f>'[2]OR-Res-Existing Cust'!SU17+SUM('[2]OR-Res-Cust Growth'!SW$3:SW16)</f>
        <v>331680.20294482639</v>
      </c>
      <c r="T15" s="4">
        <f>'[2]OR-Res-Existing Cust'!SV17+SUM('[2]OR-Res-Cust Growth'!SX$3:SX16)</f>
        <v>753497.42487324821</v>
      </c>
      <c r="U15" s="4">
        <f>'[2]OR-Res-Existing Cust'!SW17+SUM('[2]OR-Res-Cust Growth'!SY$3:SY16)</f>
        <v>753497.42487324821</v>
      </c>
      <c r="V15" s="4">
        <f>'[2]OR-Res-Existing Cust'!SX17+SUM('[2]OR-Res-Cust Growth'!SZ$3:SZ16)</f>
        <v>753497.42487324821</v>
      </c>
      <c r="W15" s="4"/>
      <c r="X15">
        <v>2035</v>
      </c>
      <c r="Y15" s="4">
        <f>'[2]OR-Com-Existing Cust'!SO17+SUM('[2]OR-Com-Cust Growth'!SQ$3:SQ16)</f>
        <v>68618.620766011984</v>
      </c>
      <c r="Z15" s="4">
        <f>'[2]OR-Com-Existing Cust'!SP17+SUM('[2]OR-Com-Cust Growth'!SR$3:SR16)</f>
        <v>68618.620766011984</v>
      </c>
      <c r="AA15" s="4">
        <f>'[2]OR-Com-Existing Cust'!SQ17+SUM('[2]OR-Com-Cust Growth'!SS$3:SS16)</f>
        <v>68618.620766011984</v>
      </c>
      <c r="AB15" s="4">
        <f>'[2]OR-Com-Existing Cust'!SR17+SUM('[2]OR-Com-Cust Growth'!ST$3:ST16)</f>
        <v>68618.620766011984</v>
      </c>
      <c r="AC15" s="4">
        <f>'[2]OR-Com-Existing Cust'!SS17+SUM('[2]OR-Com-Cust Growth'!SU$3:SU16)</f>
        <v>59377.206929228945</v>
      </c>
      <c r="AD15" s="4">
        <f>'[2]OR-Com-Existing Cust'!ST17+SUM('[2]OR-Com-Cust Growth'!SV$3:SV16)</f>
        <v>48471.444654867963</v>
      </c>
      <c r="AE15" s="4">
        <f>'[2]OR-Com-Existing Cust'!SU17+SUM('[2]OR-Com-Cust Growth'!SW$3:SW16)</f>
        <v>31086.005741208573</v>
      </c>
      <c r="AF15" s="4">
        <f>'[2]OR-Com-Existing Cust'!SV17+SUM('[2]OR-Com-Cust Growth'!SX$3:SX16)</f>
        <v>68618.620766011984</v>
      </c>
      <c r="AG15" s="4">
        <f>'[2]OR-Com-Existing Cust'!SW17+SUM('[2]OR-Com-Cust Growth'!SY$3:SY16)</f>
        <v>68618.620766011984</v>
      </c>
      <c r="AH15" s="4">
        <f>'[2]OR-Com-Existing Cust'!SX17+SUM('[2]OR-Com-Cust Growth'!SZ$3:SZ16)</f>
        <v>68618.620766011984</v>
      </c>
      <c r="AJ15">
        <v>2035</v>
      </c>
      <c r="AL15" s="4">
        <f>'[2]WA-Res-Existing Cust'!SO17+SUM('[2]WA-Res-Cust Growth'!SQ$3:SQ16)</f>
        <v>109527.76569509745</v>
      </c>
      <c r="AM15" s="4">
        <f>'[2]WA-Res-Existing Cust'!SP17+SUM('[2]WA-Res-Cust Growth'!SR$3:SR16)</f>
        <v>109527.76569509745</v>
      </c>
      <c r="AN15" s="4">
        <f>'[2]WA-Res-Existing Cust'!SQ17+SUM('[2]WA-Res-Cust Growth'!SS$3:SS16)</f>
        <v>109527.76569509745</v>
      </c>
      <c r="AO15" s="4">
        <f>'[2]WA-Res-Existing Cust'!SR17+SUM('[2]WA-Res-Cust Growth'!ST$3:ST16)</f>
        <v>109527.76569509745</v>
      </c>
      <c r="AP15" s="4">
        <f>'[2]WA-Res-Existing Cust'!SS17+SUM('[2]WA-Res-Cust Growth'!SU$3:SU16)</f>
        <v>89727.765695097449</v>
      </c>
      <c r="AQ15" s="4">
        <f>'[2]WA-Res-Existing Cust'!ST17+SUM('[2]WA-Res-Cust Growth'!SV$3:SV16)</f>
        <v>72028.820551767407</v>
      </c>
      <c r="AR15" s="4">
        <f>'[2]WA-Res-Existing Cust'!SU17+SUM('[2]WA-Res-Cust Growth'!SW$3:SW16)</f>
        <v>47231.520270460489</v>
      </c>
      <c r="AS15" s="4">
        <f>'[2]WA-Res-Existing Cust'!SV17+SUM('[2]WA-Res-Cust Growth'!SX$3:SX16)</f>
        <v>109527.76569509745</v>
      </c>
      <c r="AT15" s="4">
        <f>'[2]WA-Res-Existing Cust'!SW17+SUM('[2]WA-Res-Cust Growth'!SY$3:SY16)</f>
        <v>109527.76569509745</v>
      </c>
      <c r="AU15" s="4">
        <f>'[2]WA-Res-Existing Cust'!SX17+SUM('[2]WA-Res-Cust Growth'!SZ$3:SZ16)</f>
        <v>109527.76569509745</v>
      </c>
      <c r="AV15" s="4"/>
      <c r="AW15">
        <v>2035</v>
      </c>
      <c r="AX15" s="4">
        <f>'[2]WA-Com-Existing Cust'!SO17+SUM('[2]WA-Com-Cust Growth'!SQ$3:SQ16)</f>
        <v>9735.3875018069084</v>
      </c>
      <c r="AY15" s="4">
        <f>'[2]WA-Com-Existing Cust'!SP17+SUM('[2]WA-Com-Cust Growth'!SR$3:SR16)</f>
        <v>9735.3875018069084</v>
      </c>
      <c r="AZ15" s="4">
        <f>'[2]WA-Com-Existing Cust'!SQ17+SUM('[2]WA-Com-Cust Growth'!SS$3:SS16)</f>
        <v>9735.3875018069084</v>
      </c>
      <c r="BA15" s="4">
        <f>'[2]WA-Com-Existing Cust'!SR17+SUM('[2]WA-Com-Cust Growth'!ST$3:ST16)</f>
        <v>9735.3875018069084</v>
      </c>
      <c r="BB15" s="4">
        <f>'[2]WA-Com-Existing Cust'!SS17+SUM('[2]WA-Com-Cust Growth'!SU$3:SU16)</f>
        <v>7606.7195443128312</v>
      </c>
      <c r="BC15" s="4">
        <f>'[2]WA-Com-Existing Cust'!ST17+SUM('[2]WA-Com-Cust Growth'!SV$3:SV16)</f>
        <v>6195.4190043675835</v>
      </c>
      <c r="BD15" s="4">
        <f>'[2]WA-Com-Existing Cust'!SU17+SUM('[2]WA-Com-Cust Growth'!SW$3:SW16)</f>
        <v>4062.5307957677801</v>
      </c>
      <c r="BE15" s="4">
        <f>'[2]WA-Com-Existing Cust'!SV17+SUM('[2]WA-Com-Cust Growth'!SX$3:SX16)</f>
        <v>9735.3875018069084</v>
      </c>
      <c r="BF15" s="4">
        <f>'[2]WA-Com-Existing Cust'!SW17+SUM('[2]WA-Com-Cust Growth'!SY$3:SY16)</f>
        <v>9735.3875018069084</v>
      </c>
      <c r="BG15" s="4">
        <f>'[2]WA-Com-Existing Cust'!SX17+SUM('[2]WA-Com-Cust Growth'!SZ$3:SZ16)</f>
        <v>9735.3875018069084</v>
      </c>
    </row>
    <row r="16" spans="1:59" x14ac:dyDescent="0.3">
      <c r="B16">
        <v>2036</v>
      </c>
      <c r="C16" s="5">
        <v>760748.40407268237</v>
      </c>
      <c r="D16" s="5">
        <v>69189.74350283356</v>
      </c>
      <c r="E16" s="5">
        <f t="shared" si="0"/>
        <v>829938.1475755159</v>
      </c>
      <c r="F16" s="5">
        <v>111277.67992723979</v>
      </c>
      <c r="G16" s="5">
        <v>9906.6846089702085</v>
      </c>
      <c r="H16" s="5">
        <f t="shared" si="1"/>
        <v>121184.36453620999</v>
      </c>
      <c r="I16" s="4">
        <f t="shared" si="2"/>
        <v>951122.51211172587</v>
      </c>
      <c r="K16">
        <v>2036</v>
      </c>
      <c r="M16" s="4">
        <f>'[2]OR-Res-Existing Cust'!SO18+SUM('[2]OR-Res-Cust Growth'!SQ$3:SQ17)</f>
        <v>760748.40407268237</v>
      </c>
      <c r="N16" s="4">
        <f>'[2]OR-Res-Existing Cust'!SP18+SUM('[2]OR-Res-Cust Growth'!SR$3:SR17)</f>
        <v>760748.40407268237</v>
      </c>
      <c r="O16" s="4">
        <f>'[2]OR-Res-Existing Cust'!SQ18+SUM('[2]OR-Res-Cust Growth'!SS$3:SS17)</f>
        <v>760748.40407268237</v>
      </c>
      <c r="P16" s="4">
        <f>'[2]OR-Res-Existing Cust'!SR18+SUM('[2]OR-Res-Cust Growth'!ST$3:ST17)</f>
        <v>760748.40407268237</v>
      </c>
      <c r="Q16" s="4">
        <f>'[2]OR-Res-Existing Cust'!SS18+SUM('[2]OR-Res-Cust Growth'!SU$3:SU17)</f>
        <v>640452.65188984456</v>
      </c>
      <c r="R16" s="4">
        <f>'[2]OR-Res-Existing Cust'!ST18+SUM('[2]OR-Res-Cust Growth'!SV$3:SV17)</f>
        <v>503831.60568369098</v>
      </c>
      <c r="S16" s="4">
        <f>'[2]OR-Res-Existing Cust'!SU18+SUM('[2]OR-Res-Cust Growth'!SW$3:SW17)</f>
        <v>306855.02652842097</v>
      </c>
      <c r="T16" s="4">
        <f>'[2]OR-Res-Existing Cust'!SV18+SUM('[2]OR-Res-Cust Growth'!SX$3:SX17)</f>
        <v>760748.40407268237</v>
      </c>
      <c r="U16" s="4">
        <f>'[2]OR-Res-Existing Cust'!SW18+SUM('[2]OR-Res-Cust Growth'!SY$3:SY17)</f>
        <v>760748.40407268237</v>
      </c>
      <c r="V16" s="4">
        <f>'[2]OR-Res-Existing Cust'!SX18+SUM('[2]OR-Res-Cust Growth'!SZ$3:SZ17)</f>
        <v>760748.40407268237</v>
      </c>
      <c r="W16" s="4"/>
      <c r="X16">
        <v>2036</v>
      </c>
      <c r="Y16" s="4">
        <f>'[2]OR-Com-Existing Cust'!SO18+SUM('[2]OR-Com-Cust Growth'!SQ$3:SQ17)</f>
        <v>69189.74350283356</v>
      </c>
      <c r="Z16" s="4">
        <f>'[2]OR-Com-Existing Cust'!SP18+SUM('[2]OR-Com-Cust Growth'!SR$3:SR17)</f>
        <v>69189.74350283356</v>
      </c>
      <c r="AA16" s="4">
        <f>'[2]OR-Com-Existing Cust'!SQ18+SUM('[2]OR-Com-Cust Growth'!SS$3:SS17)</f>
        <v>69189.74350283356</v>
      </c>
      <c r="AB16" s="4">
        <f>'[2]OR-Com-Existing Cust'!SR18+SUM('[2]OR-Com-Cust Growth'!ST$3:ST17)</f>
        <v>69189.74350283356</v>
      </c>
      <c r="AC16" s="4">
        <f>'[2]OR-Com-Existing Cust'!SS18+SUM('[2]OR-Com-Cust Growth'!SU$3:SU17)</f>
        <v>59220.33732089679</v>
      </c>
      <c r="AD16" s="4">
        <f>'[2]OR-Com-Existing Cust'!ST18+SUM('[2]OR-Com-Cust Growth'!SV$3:SV17)</f>
        <v>47297.982415752151</v>
      </c>
      <c r="AE16" s="4">
        <f>'[2]OR-Com-Existing Cust'!SU18+SUM('[2]OR-Com-Cust Growth'!SW$3:SW17)</f>
        <v>28721.040040220461</v>
      </c>
      <c r="AF16" s="4">
        <f>'[2]OR-Com-Existing Cust'!SV18+SUM('[2]OR-Com-Cust Growth'!SX$3:SX17)</f>
        <v>69189.74350283356</v>
      </c>
      <c r="AG16" s="4">
        <f>'[2]OR-Com-Existing Cust'!SW18+SUM('[2]OR-Com-Cust Growth'!SY$3:SY17)</f>
        <v>69189.74350283356</v>
      </c>
      <c r="AH16" s="4">
        <f>'[2]OR-Com-Existing Cust'!SX18+SUM('[2]OR-Com-Cust Growth'!SZ$3:SZ17)</f>
        <v>69189.74350283356</v>
      </c>
      <c r="AJ16">
        <v>2036</v>
      </c>
      <c r="AL16" s="4">
        <f>'[2]WA-Res-Existing Cust'!SO18+SUM('[2]WA-Res-Cust Growth'!SQ$3:SQ17)</f>
        <v>111277.67992723979</v>
      </c>
      <c r="AM16" s="4">
        <f>'[2]WA-Res-Existing Cust'!SP18+SUM('[2]WA-Res-Cust Growth'!SR$3:SR17)</f>
        <v>111277.67992723979</v>
      </c>
      <c r="AN16" s="4">
        <f>'[2]WA-Res-Existing Cust'!SQ18+SUM('[2]WA-Res-Cust Growth'!SS$3:SS17)</f>
        <v>111277.67992723979</v>
      </c>
      <c r="AO16" s="4">
        <f>'[2]WA-Res-Existing Cust'!SR18+SUM('[2]WA-Res-Cust Growth'!ST$3:ST17)</f>
        <v>111277.67992723979</v>
      </c>
      <c r="AP16" s="4">
        <f>'[2]WA-Res-Existing Cust'!SS18+SUM('[2]WA-Res-Cust Growth'!SU$3:SU17)</f>
        <v>89677.679927239791</v>
      </c>
      <c r="AQ16" s="4">
        <f>'[2]WA-Res-Existing Cust'!ST18+SUM('[2]WA-Res-Cust Growth'!SV$3:SV17)</f>
        <v>70372.597775548202</v>
      </c>
      <c r="AR16" s="4">
        <f>'[2]WA-Res-Existing Cust'!SU18+SUM('[2]WA-Res-Cust Growth'!SW$3:SW17)</f>
        <v>43915.237937856989</v>
      </c>
      <c r="AS16" s="4">
        <f>'[2]WA-Res-Existing Cust'!SV18+SUM('[2]WA-Res-Cust Growth'!SX$3:SX17)</f>
        <v>111277.67992723979</v>
      </c>
      <c r="AT16" s="4">
        <f>'[2]WA-Res-Existing Cust'!SW18+SUM('[2]WA-Res-Cust Growth'!SY$3:SY17)</f>
        <v>111277.67992723979</v>
      </c>
      <c r="AU16" s="4">
        <f>'[2]WA-Res-Existing Cust'!SX18+SUM('[2]WA-Res-Cust Growth'!SZ$3:SZ17)</f>
        <v>111277.67992723979</v>
      </c>
      <c r="AV16" s="4"/>
      <c r="AW16">
        <v>2036</v>
      </c>
      <c r="AX16" s="4">
        <f>'[2]WA-Com-Existing Cust'!SO18+SUM('[2]WA-Com-Cust Growth'!SQ$3:SQ17)</f>
        <v>9906.6846089702085</v>
      </c>
      <c r="AY16" s="4">
        <f>'[2]WA-Com-Existing Cust'!SP18+SUM('[2]WA-Com-Cust Growth'!SR$3:SR17)</f>
        <v>9906.6846089702085</v>
      </c>
      <c r="AZ16" s="4">
        <f>'[2]WA-Com-Existing Cust'!SQ18+SUM('[2]WA-Com-Cust Growth'!SS$3:SS17)</f>
        <v>9906.6846089702085</v>
      </c>
      <c r="BA16" s="4">
        <f>'[2]WA-Com-Existing Cust'!SR18+SUM('[2]WA-Com-Cust Growth'!ST$3:ST17)</f>
        <v>9906.6846089702085</v>
      </c>
      <c r="BB16" s="4">
        <f>'[2]WA-Com-Existing Cust'!SS18+SUM('[2]WA-Com-Cust Growth'!SU$3:SU17)</f>
        <v>7592.2813656669841</v>
      </c>
      <c r="BC16" s="4">
        <f>'[2]WA-Com-Existing Cust'!ST18+SUM('[2]WA-Com-Cust Growth'!SV$3:SV17)</f>
        <v>6051.9938237490433</v>
      </c>
      <c r="BD16" s="4">
        <f>'[2]WA-Com-Existing Cust'!SU18+SUM('[2]WA-Com-Cust Growth'!SW$3:SW17)</f>
        <v>3774.1396428075059</v>
      </c>
      <c r="BE16" s="4">
        <f>'[2]WA-Com-Existing Cust'!SV18+SUM('[2]WA-Com-Cust Growth'!SX$3:SX17)</f>
        <v>9906.6846089702085</v>
      </c>
      <c r="BF16" s="4">
        <f>'[2]WA-Com-Existing Cust'!SW18+SUM('[2]WA-Com-Cust Growth'!SY$3:SY17)</f>
        <v>9906.6846089702085</v>
      </c>
      <c r="BG16" s="4">
        <f>'[2]WA-Com-Existing Cust'!SX18+SUM('[2]WA-Com-Cust Growth'!SZ$3:SZ17)</f>
        <v>9906.6846089702085</v>
      </c>
    </row>
    <row r="17" spans="2:59" x14ac:dyDescent="0.3">
      <c r="B17">
        <v>2037</v>
      </c>
      <c r="C17" s="5">
        <v>767550.84932874993</v>
      </c>
      <c r="D17" s="5">
        <v>69727.726647005969</v>
      </c>
      <c r="E17" s="5">
        <f t="shared" si="0"/>
        <v>837278.57597575593</v>
      </c>
      <c r="F17" s="5">
        <v>113026.79631437478</v>
      </c>
      <c r="G17" s="5">
        <v>10073.648208944222</v>
      </c>
      <c r="H17" s="5">
        <f t="shared" si="1"/>
        <v>123100.44452331899</v>
      </c>
      <c r="I17" s="4">
        <f t="shared" si="2"/>
        <v>960379.02049907495</v>
      </c>
      <c r="K17">
        <v>2037</v>
      </c>
      <c r="M17" s="4">
        <f>'[2]OR-Res-Existing Cust'!SO19+SUM('[2]OR-Res-Cust Growth'!SQ$3:SQ18)</f>
        <v>767550.84932874993</v>
      </c>
      <c r="N17" s="4">
        <f>'[2]OR-Res-Existing Cust'!SP19+SUM('[2]OR-Res-Cust Growth'!SR$3:SR18)</f>
        <v>767550.84932874993</v>
      </c>
      <c r="O17" s="4">
        <f>'[2]OR-Res-Existing Cust'!SQ19+SUM('[2]OR-Res-Cust Growth'!SS$3:SS18)</f>
        <v>767550.84932874993</v>
      </c>
      <c r="P17" s="4">
        <f>'[2]OR-Res-Existing Cust'!SR19+SUM('[2]OR-Res-Cust Growth'!ST$3:ST18)</f>
        <v>767550.84932874993</v>
      </c>
      <c r="Q17" s="4">
        <f>'[2]OR-Res-Existing Cust'!SS19+SUM('[2]OR-Res-Cust Growth'!SU$3:SU18)</f>
        <v>639638.220992474</v>
      </c>
      <c r="R17" s="4">
        <f>'[2]OR-Res-Existing Cust'!ST19+SUM('[2]OR-Res-Cust Growth'!SV$3:SV18)</f>
        <v>491461.77621696127</v>
      </c>
      <c r="S17" s="4">
        <f>'[2]OR-Res-Existing Cust'!SU19+SUM('[2]OR-Res-Cust Growth'!SW$3:SW18)</f>
        <v>282029.8501120155</v>
      </c>
      <c r="T17" s="4">
        <f>'[2]OR-Res-Existing Cust'!SV19+SUM('[2]OR-Res-Cust Growth'!SX$3:SX18)</f>
        <v>767550.84932874993</v>
      </c>
      <c r="U17" s="4">
        <f>'[2]OR-Res-Existing Cust'!SW19+SUM('[2]OR-Res-Cust Growth'!SY$3:SY18)</f>
        <v>767550.84932874993</v>
      </c>
      <c r="V17" s="4">
        <f>'[2]OR-Res-Existing Cust'!SX19+SUM('[2]OR-Res-Cust Growth'!SZ$3:SZ18)</f>
        <v>767550.84932874993</v>
      </c>
      <c r="W17" s="4"/>
      <c r="X17">
        <v>2037</v>
      </c>
      <c r="Y17" s="4">
        <f>'[2]OR-Com-Existing Cust'!SO19+SUM('[2]OR-Com-Cust Growth'!SQ$3:SQ18)</f>
        <v>69727.726647005969</v>
      </c>
      <c r="Z17" s="4">
        <f>'[2]OR-Com-Existing Cust'!SP19+SUM('[2]OR-Com-Cust Growth'!SR$3:SR18)</f>
        <v>69727.726647005969</v>
      </c>
      <c r="AA17" s="4">
        <f>'[2]OR-Com-Existing Cust'!SQ19+SUM('[2]OR-Com-Cust Growth'!SS$3:SS18)</f>
        <v>69727.726647005969</v>
      </c>
      <c r="AB17" s="4">
        <f>'[2]OR-Com-Existing Cust'!SR19+SUM('[2]OR-Com-Cust Growth'!ST$3:ST18)</f>
        <v>69727.726647005969</v>
      </c>
      <c r="AC17" s="4">
        <f>'[2]OR-Com-Existing Cust'!SS19+SUM('[2]OR-Com-Cust Growth'!SU$3:SU18)</f>
        <v>59072.291695243519</v>
      </c>
      <c r="AD17" s="4">
        <f>'[2]OR-Com-Existing Cust'!ST19+SUM('[2]OR-Com-Cust Growth'!SV$3:SV18)</f>
        <v>46124.520176636339</v>
      </c>
      <c r="AE17" s="4">
        <f>'[2]OR-Com-Existing Cust'!SU19+SUM('[2]OR-Com-Cust Growth'!SW$3:SW18)</f>
        <v>26356.074339232349</v>
      </c>
      <c r="AF17" s="4">
        <f>'[2]OR-Com-Existing Cust'!SV19+SUM('[2]OR-Com-Cust Growth'!SX$3:SX18)</f>
        <v>69727.726647005969</v>
      </c>
      <c r="AG17" s="4">
        <f>'[2]OR-Com-Existing Cust'!SW19+SUM('[2]OR-Com-Cust Growth'!SY$3:SY18)</f>
        <v>69727.726647005969</v>
      </c>
      <c r="AH17" s="4">
        <f>'[2]OR-Com-Existing Cust'!SX19+SUM('[2]OR-Com-Cust Growth'!SZ$3:SZ18)</f>
        <v>69727.726647005969</v>
      </c>
      <c r="AJ17">
        <v>2037</v>
      </c>
      <c r="AL17" s="4">
        <f>'[2]WA-Res-Existing Cust'!SO19+SUM('[2]WA-Res-Cust Growth'!SQ$3:SQ18)</f>
        <v>113026.79631437478</v>
      </c>
      <c r="AM17" s="4">
        <f>'[2]WA-Res-Existing Cust'!SP19+SUM('[2]WA-Res-Cust Growth'!SR$3:SR18)</f>
        <v>113026.79631437478</v>
      </c>
      <c r="AN17" s="4">
        <f>'[2]WA-Res-Existing Cust'!SQ19+SUM('[2]WA-Res-Cust Growth'!SS$3:SS18)</f>
        <v>113026.79631437478</v>
      </c>
      <c r="AO17" s="4">
        <f>'[2]WA-Res-Existing Cust'!SR19+SUM('[2]WA-Res-Cust Growth'!ST$3:ST18)</f>
        <v>113026.79631437478</v>
      </c>
      <c r="AP17" s="4">
        <f>'[2]WA-Res-Existing Cust'!SS19+SUM('[2]WA-Res-Cust Growth'!SU$3:SU18)</f>
        <v>89626.796314374777</v>
      </c>
      <c r="AQ17" s="4">
        <f>'[2]WA-Res-Existing Cust'!ST19+SUM('[2]WA-Res-Cust Growth'!SV$3:SV18)</f>
        <v>68716.374999328997</v>
      </c>
      <c r="AR17" s="4">
        <f>'[2]WA-Res-Existing Cust'!SU19+SUM('[2]WA-Res-Cust Growth'!SW$3:SW18)</f>
        <v>40598.95560525349</v>
      </c>
      <c r="AS17" s="4">
        <f>'[2]WA-Res-Existing Cust'!SV19+SUM('[2]WA-Res-Cust Growth'!SX$3:SX18)</f>
        <v>113026.79631437478</v>
      </c>
      <c r="AT17" s="4">
        <f>'[2]WA-Res-Existing Cust'!SW19+SUM('[2]WA-Res-Cust Growth'!SY$3:SY18)</f>
        <v>113026.79631437478</v>
      </c>
      <c r="AU17" s="4">
        <f>'[2]WA-Res-Existing Cust'!SX19+SUM('[2]WA-Res-Cust Growth'!SZ$3:SZ18)</f>
        <v>113026.79631437478</v>
      </c>
      <c r="AV17" s="4"/>
      <c r="AW17">
        <v>2037</v>
      </c>
      <c r="AX17" s="4">
        <f>'[2]WA-Com-Existing Cust'!SO19+SUM('[2]WA-Com-Cust Growth'!SQ$3:SQ18)</f>
        <v>10073.648208944222</v>
      </c>
      <c r="AY17" s="4">
        <f>'[2]WA-Com-Existing Cust'!SP19+SUM('[2]WA-Com-Cust Growth'!SR$3:SR18)</f>
        <v>10073.648208944222</v>
      </c>
      <c r="AZ17" s="4">
        <f>'[2]WA-Com-Existing Cust'!SQ19+SUM('[2]WA-Com-Cust Growth'!SS$3:SS18)</f>
        <v>10073.648208944222</v>
      </c>
      <c r="BA17" s="4">
        <f>'[2]WA-Com-Existing Cust'!SR19+SUM('[2]WA-Com-Cust Growth'!ST$3:ST18)</f>
        <v>10073.648208944222</v>
      </c>
      <c r="BB17" s="4">
        <f>'[2]WA-Com-Existing Cust'!SS19+SUM('[2]WA-Com-Cust Growth'!SU$3:SU18)</f>
        <v>7578.210700342117</v>
      </c>
      <c r="BC17" s="4">
        <f>'[2]WA-Com-Existing Cust'!ST19+SUM('[2]WA-Com-Cust Growth'!SV$3:SV18)</f>
        <v>5908.568643130503</v>
      </c>
      <c r="BD17" s="4">
        <f>'[2]WA-Com-Existing Cust'!SU19+SUM('[2]WA-Com-Cust Growth'!SW$3:SW18)</f>
        <v>3485.7484898472317</v>
      </c>
      <c r="BE17" s="4">
        <f>'[2]WA-Com-Existing Cust'!SV19+SUM('[2]WA-Com-Cust Growth'!SX$3:SX18)</f>
        <v>10073.648208944222</v>
      </c>
      <c r="BF17" s="4">
        <f>'[2]WA-Com-Existing Cust'!SW19+SUM('[2]WA-Com-Cust Growth'!SY$3:SY18)</f>
        <v>10073.648208944222</v>
      </c>
      <c r="BG17" s="4">
        <f>'[2]WA-Com-Existing Cust'!SX19+SUM('[2]WA-Com-Cust Growth'!SZ$3:SZ18)</f>
        <v>10073.648208944222</v>
      </c>
    </row>
    <row r="18" spans="2:59" x14ac:dyDescent="0.3">
      <c r="B18">
        <v>2038</v>
      </c>
      <c r="C18" s="5">
        <v>773997.80276824476</v>
      </c>
      <c r="D18" s="5">
        <v>70234.65892679969</v>
      </c>
      <c r="E18" s="5">
        <f t="shared" si="0"/>
        <v>844232.46169504442</v>
      </c>
      <c r="F18" s="5">
        <v>114775.12457993196</v>
      </c>
      <c r="G18" s="5">
        <v>10235.822540370835</v>
      </c>
      <c r="H18" s="5">
        <f t="shared" si="1"/>
        <v>125010.94712030279</v>
      </c>
      <c r="I18" s="4">
        <f t="shared" si="2"/>
        <v>969243.40881534724</v>
      </c>
      <c r="K18">
        <v>2038</v>
      </c>
      <c r="M18" s="4">
        <f>'[2]OR-Res-Existing Cust'!SO20+SUM('[2]OR-Res-Cust Growth'!SQ$3:SQ19)</f>
        <v>773997.80276824476</v>
      </c>
      <c r="N18" s="4">
        <f>'[2]OR-Res-Existing Cust'!SP20+SUM('[2]OR-Res-Cust Growth'!SR$3:SR19)</f>
        <v>773997.80276824476</v>
      </c>
      <c r="O18" s="4">
        <f>'[2]OR-Res-Existing Cust'!SQ20+SUM('[2]OR-Res-Cust Growth'!SS$3:SS19)</f>
        <v>773997.80276824476</v>
      </c>
      <c r="P18" s="4">
        <f>'[2]OR-Res-Existing Cust'!SR20+SUM('[2]OR-Res-Cust Growth'!ST$3:ST19)</f>
        <v>773997.80276824476</v>
      </c>
      <c r="Q18" s="4">
        <f>'[2]OR-Res-Existing Cust'!SS20+SUM('[2]OR-Res-Cust Growth'!SU$3:SU19)</f>
        <v>638850.65497924795</v>
      </c>
      <c r="R18" s="4">
        <f>'[2]OR-Res-Existing Cust'!ST20+SUM('[2]OR-Res-Cust Growth'!SV$3:SV19)</f>
        <v>479091.94675023155</v>
      </c>
      <c r="S18" s="4">
        <f>'[2]OR-Res-Existing Cust'!SU20+SUM('[2]OR-Res-Cust Growth'!SW$3:SW19)</f>
        <v>257204.67369561008</v>
      </c>
      <c r="T18" s="4">
        <f>'[2]OR-Res-Existing Cust'!SV20+SUM('[2]OR-Res-Cust Growth'!SX$3:SX19)</f>
        <v>773997.80276824476</v>
      </c>
      <c r="U18" s="4">
        <f>'[2]OR-Res-Existing Cust'!SW20+SUM('[2]OR-Res-Cust Growth'!SY$3:SY19)</f>
        <v>773997.80276824476</v>
      </c>
      <c r="V18" s="4">
        <f>'[2]OR-Res-Existing Cust'!SX20+SUM('[2]OR-Res-Cust Growth'!SZ$3:SZ19)</f>
        <v>773997.80276824476</v>
      </c>
      <c r="W18" s="4"/>
      <c r="X18">
        <v>2038</v>
      </c>
      <c r="Y18" s="4">
        <f>'[2]OR-Com-Existing Cust'!SO20+SUM('[2]OR-Com-Cust Growth'!SQ$3:SQ19)</f>
        <v>70234.65892679969</v>
      </c>
      <c r="Z18" s="4">
        <f>'[2]OR-Com-Existing Cust'!SP20+SUM('[2]OR-Com-Cust Growth'!SR$3:SR19)</f>
        <v>70234.65892679969</v>
      </c>
      <c r="AA18" s="4">
        <f>'[2]OR-Com-Existing Cust'!SQ20+SUM('[2]OR-Com-Cust Growth'!SS$3:SS19)</f>
        <v>70234.65892679969</v>
      </c>
      <c r="AB18" s="4">
        <f>'[2]OR-Com-Existing Cust'!SR20+SUM('[2]OR-Com-Cust Growth'!ST$3:ST19)</f>
        <v>70234.65892679969</v>
      </c>
      <c r="AC18" s="4">
        <f>'[2]OR-Com-Existing Cust'!SS20+SUM('[2]OR-Com-Cust Growth'!SU$3:SU19)</f>
        <v>58932.495479747515</v>
      </c>
      <c r="AD18" s="4">
        <f>'[2]OR-Com-Existing Cust'!ST20+SUM('[2]OR-Com-Cust Growth'!SV$3:SV19)</f>
        <v>44951.057937520527</v>
      </c>
      <c r="AE18" s="4">
        <f>'[2]OR-Com-Existing Cust'!SU20+SUM('[2]OR-Com-Cust Growth'!SW$3:SW19)</f>
        <v>23991.108638244237</v>
      </c>
      <c r="AF18" s="4">
        <f>'[2]OR-Com-Existing Cust'!SV20+SUM('[2]OR-Com-Cust Growth'!SX$3:SX19)</f>
        <v>70234.65892679969</v>
      </c>
      <c r="AG18" s="4">
        <f>'[2]OR-Com-Existing Cust'!SW20+SUM('[2]OR-Com-Cust Growth'!SY$3:SY19)</f>
        <v>70234.65892679969</v>
      </c>
      <c r="AH18" s="4">
        <f>'[2]OR-Com-Existing Cust'!SX20+SUM('[2]OR-Com-Cust Growth'!SZ$3:SZ19)</f>
        <v>70234.65892679969</v>
      </c>
      <c r="AJ18">
        <v>2038</v>
      </c>
      <c r="AL18" s="4">
        <f>'[2]WA-Res-Existing Cust'!SO20+SUM('[2]WA-Res-Cust Growth'!SQ$3:SQ19)</f>
        <v>114775.12457993196</v>
      </c>
      <c r="AM18" s="4">
        <f>'[2]WA-Res-Existing Cust'!SP20+SUM('[2]WA-Res-Cust Growth'!SR$3:SR19)</f>
        <v>114775.12457993196</v>
      </c>
      <c r="AN18" s="4">
        <f>'[2]WA-Res-Existing Cust'!SQ20+SUM('[2]WA-Res-Cust Growth'!SS$3:SS19)</f>
        <v>114775.12457993196</v>
      </c>
      <c r="AO18" s="4">
        <f>'[2]WA-Res-Existing Cust'!SR20+SUM('[2]WA-Res-Cust Growth'!ST$3:ST19)</f>
        <v>114775.12457993196</v>
      </c>
      <c r="AP18" s="4">
        <f>'[2]WA-Res-Existing Cust'!SS20+SUM('[2]WA-Res-Cust Growth'!SU$3:SU19)</f>
        <v>89575.124579931959</v>
      </c>
      <c r="AQ18" s="4">
        <f>'[2]WA-Res-Existing Cust'!ST20+SUM('[2]WA-Res-Cust Growth'!SV$3:SV19)</f>
        <v>67060.152223109792</v>
      </c>
      <c r="AR18" s="4">
        <f>'[2]WA-Res-Existing Cust'!SU20+SUM('[2]WA-Res-Cust Growth'!SW$3:SW19)</f>
        <v>37282.673272649983</v>
      </c>
      <c r="AS18" s="4">
        <f>'[2]WA-Res-Existing Cust'!SV20+SUM('[2]WA-Res-Cust Growth'!SX$3:SX19)</f>
        <v>114775.12457993196</v>
      </c>
      <c r="AT18" s="4">
        <f>'[2]WA-Res-Existing Cust'!SW20+SUM('[2]WA-Res-Cust Growth'!SY$3:SY19)</f>
        <v>114775.12457993196</v>
      </c>
      <c r="AU18" s="4">
        <f>'[2]WA-Res-Existing Cust'!SX20+SUM('[2]WA-Res-Cust Growth'!SZ$3:SZ19)</f>
        <v>114775.12457993196</v>
      </c>
      <c r="AV18" s="4"/>
      <c r="AW18">
        <v>2038</v>
      </c>
      <c r="AX18" s="4">
        <f>'[2]WA-Com-Existing Cust'!SO20+SUM('[2]WA-Com-Cust Growth'!SQ$3:SQ19)</f>
        <v>10235.822540370835</v>
      </c>
      <c r="AY18" s="4">
        <f>'[2]WA-Com-Existing Cust'!SP20+SUM('[2]WA-Com-Cust Growth'!SR$3:SR19)</f>
        <v>10235.822540370835</v>
      </c>
      <c r="AZ18" s="4">
        <f>'[2]WA-Com-Existing Cust'!SQ20+SUM('[2]WA-Com-Cust Growth'!SS$3:SS19)</f>
        <v>10235.822540370835</v>
      </c>
      <c r="BA18" s="4">
        <f>'[2]WA-Com-Existing Cust'!SR20+SUM('[2]WA-Com-Cust Growth'!ST$3:ST19)</f>
        <v>10235.822540370835</v>
      </c>
      <c r="BB18" s="4">
        <f>'[2]WA-Com-Existing Cust'!SS20+SUM('[2]WA-Com-Cust Growth'!SU$3:SU19)</f>
        <v>7564.5459980472524</v>
      </c>
      <c r="BC18" s="4">
        <f>'[2]WA-Com-Existing Cust'!ST20+SUM('[2]WA-Com-Cust Growth'!SV$3:SV19)</f>
        <v>5765.1434625119628</v>
      </c>
      <c r="BD18" s="4">
        <f>'[2]WA-Com-Existing Cust'!SU20+SUM('[2]WA-Com-Cust Growth'!SW$3:SW19)</f>
        <v>3197.3573368869575</v>
      </c>
      <c r="BE18" s="4">
        <f>'[2]WA-Com-Existing Cust'!SV20+SUM('[2]WA-Com-Cust Growth'!SX$3:SX19)</f>
        <v>10235.822540370835</v>
      </c>
      <c r="BF18" s="4">
        <f>'[2]WA-Com-Existing Cust'!SW20+SUM('[2]WA-Com-Cust Growth'!SY$3:SY19)</f>
        <v>10235.822540370835</v>
      </c>
      <c r="BG18" s="4">
        <f>'[2]WA-Com-Existing Cust'!SX20+SUM('[2]WA-Com-Cust Growth'!SZ$3:SZ19)</f>
        <v>10235.822540370835</v>
      </c>
    </row>
    <row r="19" spans="2:59" x14ac:dyDescent="0.3">
      <c r="B19">
        <v>2039</v>
      </c>
      <c r="C19" s="5">
        <v>780308.14210873458</v>
      </c>
      <c r="D19" s="5">
        <v>70715.918424498333</v>
      </c>
      <c r="E19" s="5">
        <f t="shared" si="0"/>
        <v>851024.06053323287</v>
      </c>
      <c r="F19" s="5">
        <v>116522.50958380527</v>
      </c>
      <c r="G19" s="5">
        <v>10395.640909724156</v>
      </c>
      <c r="H19" s="5">
        <f t="shared" si="1"/>
        <v>126918.15049352942</v>
      </c>
      <c r="I19" s="4">
        <f t="shared" si="2"/>
        <v>977942.21102676226</v>
      </c>
      <c r="K19">
        <v>2039</v>
      </c>
      <c r="M19" s="4">
        <f>'[2]OR-Res-Existing Cust'!SO21+SUM('[2]OR-Res-Cust Growth'!SQ$3:SQ20)</f>
        <v>780308.14210873458</v>
      </c>
      <c r="N19" s="4">
        <f>'[2]OR-Res-Existing Cust'!SP21+SUM('[2]OR-Res-Cust Growth'!SR$3:SR20)</f>
        <v>780308.14210873458</v>
      </c>
      <c r="O19" s="4">
        <f>'[2]OR-Res-Existing Cust'!SQ21+SUM('[2]OR-Res-Cust Growth'!SS$3:SS20)</f>
        <v>780308.14210873458</v>
      </c>
      <c r="P19" s="4">
        <f>'[2]OR-Res-Existing Cust'!SR21+SUM('[2]OR-Res-Cust Growth'!ST$3:ST20)</f>
        <v>780308.14210873458</v>
      </c>
      <c r="Q19" s="4">
        <f>'[2]OR-Res-Existing Cust'!SS21+SUM('[2]OR-Res-Cust Growth'!SU$3:SU20)</f>
        <v>638060.93229367991</v>
      </c>
      <c r="R19" s="4">
        <f>'[2]OR-Res-Existing Cust'!ST21+SUM('[2]OR-Res-Cust Growth'!SV$3:SV20)</f>
        <v>466722.11728350184</v>
      </c>
      <c r="S19" s="4">
        <f>'[2]OR-Res-Existing Cust'!SU21+SUM('[2]OR-Res-Cust Growth'!SW$3:SW20)</f>
        <v>232379.49727920463</v>
      </c>
      <c r="T19" s="4">
        <f>'[2]OR-Res-Existing Cust'!SV21+SUM('[2]OR-Res-Cust Growth'!SX$3:SX20)</f>
        <v>780308.14210873458</v>
      </c>
      <c r="U19" s="4">
        <f>'[2]OR-Res-Existing Cust'!SW21+SUM('[2]OR-Res-Cust Growth'!SY$3:SY20)</f>
        <v>780308.14210873458</v>
      </c>
      <c r="V19" s="4">
        <f>'[2]OR-Res-Existing Cust'!SX21+SUM('[2]OR-Res-Cust Growth'!SZ$3:SZ20)</f>
        <v>780308.14210873458</v>
      </c>
      <c r="W19" s="4"/>
      <c r="X19">
        <v>2039</v>
      </c>
      <c r="Y19" s="4">
        <f>'[2]OR-Com-Existing Cust'!SO21+SUM('[2]OR-Com-Cust Growth'!SQ$3:SQ20)</f>
        <v>70715.918424498333</v>
      </c>
      <c r="Z19" s="4">
        <f>'[2]OR-Com-Existing Cust'!SP21+SUM('[2]OR-Com-Cust Growth'!SR$3:SR20)</f>
        <v>70715.918424498333</v>
      </c>
      <c r="AA19" s="4">
        <f>'[2]OR-Com-Existing Cust'!SQ21+SUM('[2]OR-Com-Cust Growth'!SS$3:SS20)</f>
        <v>70715.918424498333</v>
      </c>
      <c r="AB19" s="4">
        <f>'[2]OR-Com-Existing Cust'!SR21+SUM('[2]OR-Com-Cust Growth'!ST$3:ST20)</f>
        <v>70715.918424498333</v>
      </c>
      <c r="AC19" s="4">
        <f>'[2]OR-Com-Existing Cust'!SS21+SUM('[2]OR-Com-Cust Growth'!SU$3:SU20)</f>
        <v>58799.525154460462</v>
      </c>
      <c r="AD19" s="4">
        <f>'[2]OR-Com-Existing Cust'!ST21+SUM('[2]OR-Com-Cust Growth'!SV$3:SV20)</f>
        <v>43777.595698404715</v>
      </c>
      <c r="AE19" s="4">
        <f>'[2]OR-Com-Existing Cust'!SU21+SUM('[2]OR-Com-Cust Growth'!SW$3:SW20)</f>
        <v>21626.142937256125</v>
      </c>
      <c r="AF19" s="4">
        <f>'[2]OR-Com-Existing Cust'!SV21+SUM('[2]OR-Com-Cust Growth'!SX$3:SX20)</f>
        <v>70715.918424498333</v>
      </c>
      <c r="AG19" s="4">
        <f>'[2]OR-Com-Existing Cust'!SW21+SUM('[2]OR-Com-Cust Growth'!SY$3:SY20)</f>
        <v>70715.918424498333</v>
      </c>
      <c r="AH19" s="4">
        <f>'[2]OR-Com-Existing Cust'!SX21+SUM('[2]OR-Com-Cust Growth'!SZ$3:SZ20)</f>
        <v>70715.918424498333</v>
      </c>
      <c r="AJ19">
        <v>2039</v>
      </c>
      <c r="AL19" s="4">
        <f>'[2]WA-Res-Existing Cust'!SO21+SUM('[2]WA-Res-Cust Growth'!SQ$3:SQ20)</f>
        <v>116522.50958380527</v>
      </c>
      <c r="AM19" s="4">
        <f>'[2]WA-Res-Existing Cust'!SP21+SUM('[2]WA-Res-Cust Growth'!SR$3:SR20)</f>
        <v>116522.50958380527</v>
      </c>
      <c r="AN19" s="4">
        <f>'[2]WA-Res-Existing Cust'!SQ21+SUM('[2]WA-Res-Cust Growth'!SS$3:SS20)</f>
        <v>116522.50958380527</v>
      </c>
      <c r="AO19" s="4">
        <f>'[2]WA-Res-Existing Cust'!SR21+SUM('[2]WA-Res-Cust Growth'!ST$3:ST20)</f>
        <v>116522.50958380527</v>
      </c>
      <c r="AP19" s="4">
        <f>'[2]WA-Res-Existing Cust'!SS21+SUM('[2]WA-Res-Cust Growth'!SU$3:SU20)</f>
        <v>89522.509583805266</v>
      </c>
      <c r="AQ19" s="4">
        <f>'[2]WA-Res-Existing Cust'!ST21+SUM('[2]WA-Res-Cust Growth'!SV$3:SV20)</f>
        <v>65403.929446890586</v>
      </c>
      <c r="AR19" s="4">
        <f>'[2]WA-Res-Existing Cust'!SU21+SUM('[2]WA-Res-Cust Growth'!SW$3:SW20)</f>
        <v>33966.390940046484</v>
      </c>
      <c r="AS19" s="4">
        <f>'[2]WA-Res-Existing Cust'!SV21+SUM('[2]WA-Res-Cust Growth'!SX$3:SX20)</f>
        <v>116522.50958380527</v>
      </c>
      <c r="AT19" s="4">
        <f>'[2]WA-Res-Existing Cust'!SW21+SUM('[2]WA-Res-Cust Growth'!SY$3:SY20)</f>
        <v>116522.50958380527</v>
      </c>
      <c r="AU19" s="4">
        <f>'[2]WA-Res-Existing Cust'!SX21+SUM('[2]WA-Res-Cust Growth'!SZ$3:SZ20)</f>
        <v>116522.50958380527</v>
      </c>
      <c r="AV19" s="4"/>
      <c r="AW19">
        <v>2039</v>
      </c>
      <c r="AX19" s="4">
        <f>'[2]WA-Com-Existing Cust'!SO21+SUM('[2]WA-Com-Cust Growth'!SQ$3:SQ20)</f>
        <v>10395.640909724156</v>
      </c>
      <c r="AY19" s="4">
        <f>'[2]WA-Com-Existing Cust'!SP21+SUM('[2]WA-Com-Cust Growth'!SR$3:SR20)</f>
        <v>10395.640909724156</v>
      </c>
      <c r="AZ19" s="4">
        <f>'[2]WA-Com-Existing Cust'!SQ21+SUM('[2]WA-Com-Cust Growth'!SS$3:SS20)</f>
        <v>10395.640909724156</v>
      </c>
      <c r="BA19" s="4">
        <f>'[2]WA-Com-Existing Cust'!SR21+SUM('[2]WA-Com-Cust Growth'!ST$3:ST20)</f>
        <v>10395.640909724156</v>
      </c>
      <c r="BB19" s="4">
        <f>'[2]WA-Com-Existing Cust'!SS21+SUM('[2]WA-Com-Cust Growth'!SU$3:SU20)</f>
        <v>7551.0810301977681</v>
      </c>
      <c r="BC19" s="4">
        <f>'[2]WA-Com-Existing Cust'!ST21+SUM('[2]WA-Com-Cust Growth'!SV$3:SV20)</f>
        <v>5621.7182818934225</v>
      </c>
      <c r="BD19" s="4">
        <f>'[2]WA-Com-Existing Cust'!SU21+SUM('[2]WA-Com-Cust Growth'!SW$3:SW20)</f>
        <v>2908.9661839266832</v>
      </c>
      <c r="BE19" s="4">
        <f>'[2]WA-Com-Existing Cust'!SV21+SUM('[2]WA-Com-Cust Growth'!SX$3:SX20)</f>
        <v>10395.640909724156</v>
      </c>
      <c r="BF19" s="4">
        <f>'[2]WA-Com-Existing Cust'!SW21+SUM('[2]WA-Com-Cust Growth'!SY$3:SY20)</f>
        <v>10395.640909724156</v>
      </c>
      <c r="BG19" s="4">
        <f>'[2]WA-Com-Existing Cust'!SX21+SUM('[2]WA-Com-Cust Growth'!SZ$3:SZ20)</f>
        <v>10395.640909724156</v>
      </c>
    </row>
    <row r="20" spans="2:59" x14ac:dyDescent="0.3">
      <c r="B20">
        <v>2040</v>
      </c>
      <c r="C20" s="5">
        <v>786481.55094369501</v>
      </c>
      <c r="D20" s="5">
        <v>71197.793013810238</v>
      </c>
      <c r="E20" s="5">
        <f t="shared" si="0"/>
        <v>857679.34395750519</v>
      </c>
      <c r="F20" s="5">
        <v>118268.98661258715</v>
      </c>
      <c r="G20" s="5">
        <v>10555.874659440058</v>
      </c>
      <c r="H20" s="5">
        <f t="shared" si="1"/>
        <v>128824.86127202721</v>
      </c>
      <c r="I20" s="4">
        <f t="shared" si="2"/>
        <v>986504.20522953232</v>
      </c>
      <c r="K20">
        <v>2040</v>
      </c>
      <c r="M20" s="4">
        <f>'[2]OR-Res-Existing Cust'!SO22+SUM('[2]OR-Res-Cust Growth'!SQ$3:SQ21)</f>
        <v>786481.55094369501</v>
      </c>
      <c r="N20" s="4">
        <f>'[2]OR-Res-Existing Cust'!SP22+SUM('[2]OR-Res-Cust Growth'!SR$3:SR21)</f>
        <v>786481.55094369501</v>
      </c>
      <c r="O20" s="4">
        <f>'[2]OR-Res-Existing Cust'!SQ22+SUM('[2]OR-Res-Cust Growth'!SS$3:SS21)</f>
        <v>786481.55094369501</v>
      </c>
      <c r="P20" s="4">
        <f>'[2]OR-Res-Existing Cust'!SR22+SUM('[2]OR-Res-Cust Growth'!ST$3:ST21)</f>
        <v>786481.55094369501</v>
      </c>
      <c r="Q20" s="4">
        <f>'[2]OR-Res-Existing Cust'!SS22+SUM('[2]OR-Res-Cust Growth'!SU$3:SU21)</f>
        <v>637269.09390680457</v>
      </c>
      <c r="R20" s="4">
        <f>'[2]OR-Res-Existing Cust'!ST22+SUM('[2]OR-Res-Cust Growth'!SV$3:SV21)</f>
        <v>454352.28781677212</v>
      </c>
      <c r="S20" s="4">
        <f>'[2]OR-Res-Existing Cust'!SU22+SUM('[2]OR-Res-Cust Growth'!SW$3:SW21)</f>
        <v>207554.32086279918</v>
      </c>
      <c r="T20" s="4">
        <f>'[2]OR-Res-Existing Cust'!SV22+SUM('[2]OR-Res-Cust Growth'!SX$3:SX21)</f>
        <v>786481.55094369501</v>
      </c>
      <c r="U20" s="4">
        <f>'[2]OR-Res-Existing Cust'!SW22+SUM('[2]OR-Res-Cust Growth'!SY$3:SY21)</f>
        <v>786481.55094369501</v>
      </c>
      <c r="V20" s="4">
        <f>'[2]OR-Res-Existing Cust'!SX22+SUM('[2]OR-Res-Cust Growth'!SZ$3:SZ21)</f>
        <v>786481.55094369501</v>
      </c>
      <c r="W20" s="4"/>
      <c r="X20">
        <v>2040</v>
      </c>
      <c r="Y20" s="4">
        <f>'[2]OR-Com-Existing Cust'!SO22+SUM('[2]OR-Com-Cust Growth'!SQ$3:SQ21)</f>
        <v>71197.793013810238</v>
      </c>
      <c r="Z20" s="4">
        <f>'[2]OR-Com-Existing Cust'!SP22+SUM('[2]OR-Com-Cust Growth'!SR$3:SR21)</f>
        <v>71197.793013810238</v>
      </c>
      <c r="AA20" s="4">
        <f>'[2]OR-Com-Existing Cust'!SQ22+SUM('[2]OR-Com-Cust Growth'!SS$3:SS21)</f>
        <v>71197.793013810238</v>
      </c>
      <c r="AB20" s="4">
        <f>'[2]OR-Com-Existing Cust'!SR22+SUM('[2]OR-Com-Cust Growth'!ST$3:ST21)</f>
        <v>71197.793013810238</v>
      </c>
      <c r="AC20" s="4">
        <f>'[2]OR-Com-Existing Cust'!SS22+SUM('[2]OR-Com-Cust Growth'!SU$3:SU21)</f>
        <v>58666.384881500191</v>
      </c>
      <c r="AD20" s="4">
        <f>'[2]OR-Com-Existing Cust'!ST22+SUM('[2]OR-Com-Cust Growth'!SV$3:SV21)</f>
        <v>42604.133459288903</v>
      </c>
      <c r="AE20" s="4">
        <f>'[2]OR-Com-Existing Cust'!SU22+SUM('[2]OR-Com-Cust Growth'!SW$3:SW21)</f>
        <v>19261.177236268013</v>
      </c>
      <c r="AF20" s="4">
        <f>'[2]OR-Com-Existing Cust'!SV22+SUM('[2]OR-Com-Cust Growth'!SX$3:SX21)</f>
        <v>71197.793013810238</v>
      </c>
      <c r="AG20" s="4">
        <f>'[2]OR-Com-Existing Cust'!SW22+SUM('[2]OR-Com-Cust Growth'!SY$3:SY21)</f>
        <v>71197.793013810238</v>
      </c>
      <c r="AH20" s="4">
        <f>'[2]OR-Com-Existing Cust'!SX22+SUM('[2]OR-Com-Cust Growth'!SZ$3:SZ21)</f>
        <v>71197.793013810238</v>
      </c>
      <c r="AJ20">
        <v>2040</v>
      </c>
      <c r="AL20" s="4">
        <f>'[2]WA-Res-Existing Cust'!SO22+SUM('[2]WA-Res-Cust Growth'!SQ$3:SQ21)</f>
        <v>118268.98661258715</v>
      </c>
      <c r="AM20" s="4">
        <f>'[2]WA-Res-Existing Cust'!SP22+SUM('[2]WA-Res-Cust Growth'!SR$3:SR21)</f>
        <v>118268.98661258715</v>
      </c>
      <c r="AN20" s="4">
        <f>'[2]WA-Res-Existing Cust'!SQ22+SUM('[2]WA-Res-Cust Growth'!SS$3:SS21)</f>
        <v>118268.98661258715</v>
      </c>
      <c r="AO20" s="4">
        <f>'[2]WA-Res-Existing Cust'!SR22+SUM('[2]WA-Res-Cust Growth'!ST$3:ST21)</f>
        <v>118268.98661258715</v>
      </c>
      <c r="AP20" s="4">
        <f>'[2]WA-Res-Existing Cust'!SS22+SUM('[2]WA-Res-Cust Growth'!SU$3:SU21)</f>
        <v>89468.986612587149</v>
      </c>
      <c r="AQ20" s="4">
        <f>'[2]WA-Res-Existing Cust'!ST22+SUM('[2]WA-Res-Cust Growth'!SV$3:SV21)</f>
        <v>63747.706670671381</v>
      </c>
      <c r="AR20" s="4">
        <f>'[2]WA-Res-Existing Cust'!SU22+SUM('[2]WA-Res-Cust Growth'!SW$3:SW21)</f>
        <v>30650.10860744298</v>
      </c>
      <c r="AS20" s="4">
        <f>'[2]WA-Res-Existing Cust'!SV22+SUM('[2]WA-Res-Cust Growth'!SX$3:SX21)</f>
        <v>118268.98661258715</v>
      </c>
      <c r="AT20" s="4">
        <f>'[2]WA-Res-Existing Cust'!SW22+SUM('[2]WA-Res-Cust Growth'!SY$3:SY21)</f>
        <v>118268.98661258715</v>
      </c>
      <c r="AU20" s="4">
        <f>'[2]WA-Res-Existing Cust'!SX22+SUM('[2]WA-Res-Cust Growth'!SZ$3:SZ21)</f>
        <v>118268.98661258715</v>
      </c>
      <c r="AV20" s="4"/>
      <c r="AW20">
        <v>2040</v>
      </c>
      <c r="AX20" s="4">
        <f>'[2]WA-Com-Existing Cust'!SO22+SUM('[2]WA-Com-Cust Growth'!SQ$3:SQ21)</f>
        <v>10555.874659440058</v>
      </c>
      <c r="AY20" s="4">
        <f>'[2]WA-Com-Existing Cust'!SP22+SUM('[2]WA-Com-Cust Growth'!SR$3:SR21)</f>
        <v>10555.874659440058</v>
      </c>
      <c r="AZ20" s="4">
        <f>'[2]WA-Com-Existing Cust'!SQ22+SUM('[2]WA-Com-Cust Growth'!SS$3:SS21)</f>
        <v>10555.874659440058</v>
      </c>
      <c r="BA20" s="4">
        <f>'[2]WA-Com-Existing Cust'!SR22+SUM('[2]WA-Com-Cust Growth'!ST$3:ST21)</f>
        <v>10555.874659440058</v>
      </c>
      <c r="BB20" s="4">
        <f>'[2]WA-Com-Existing Cust'!SS22+SUM('[2]WA-Com-Cust Growth'!SU$3:SU21)</f>
        <v>7537.5807841226379</v>
      </c>
      <c r="BC20" s="4">
        <f>'[2]WA-Com-Existing Cust'!ST22+SUM('[2]WA-Com-Cust Growth'!SV$3:SV21)</f>
        <v>5478.2931012748822</v>
      </c>
      <c r="BD20" s="4">
        <f>'[2]WA-Com-Existing Cust'!SU22+SUM('[2]WA-Com-Cust Growth'!SW$3:SW21)</f>
        <v>2620.575030966409</v>
      </c>
      <c r="BE20" s="4">
        <f>'[2]WA-Com-Existing Cust'!SV22+SUM('[2]WA-Com-Cust Growth'!SX$3:SX21)</f>
        <v>10555.874659440058</v>
      </c>
      <c r="BF20" s="4">
        <f>'[2]WA-Com-Existing Cust'!SW22+SUM('[2]WA-Com-Cust Growth'!SY$3:SY21)</f>
        <v>10555.874659440058</v>
      </c>
      <c r="BG20" s="4">
        <f>'[2]WA-Com-Existing Cust'!SX22+SUM('[2]WA-Com-Cust Growth'!SZ$3:SZ21)</f>
        <v>10555.874659440058</v>
      </c>
    </row>
    <row r="21" spans="2:59" x14ac:dyDescent="0.3">
      <c r="B21">
        <v>2041</v>
      </c>
      <c r="C21" s="5">
        <v>792539.35371197574</v>
      </c>
      <c r="D21" s="5">
        <v>71679.604948335211</v>
      </c>
      <c r="E21" s="5">
        <f t="shared" si="0"/>
        <v>864218.95866031095</v>
      </c>
      <c r="F21" s="5">
        <v>120014.48056747977</v>
      </c>
      <c r="G21" s="5">
        <v>10717.36257940573</v>
      </c>
      <c r="H21" s="5">
        <f t="shared" si="1"/>
        <v>130731.8431468855</v>
      </c>
      <c r="I21" s="4">
        <f t="shared" si="2"/>
        <v>994950.80180719646</v>
      </c>
      <c r="K21">
        <v>2041</v>
      </c>
      <c r="M21" s="4">
        <f>'[2]OR-Res-Existing Cust'!SO23+SUM('[2]OR-Res-Cust Growth'!SQ$3:SQ22)</f>
        <v>792539.35371197574</v>
      </c>
      <c r="N21" s="4">
        <f>'[2]OR-Res-Existing Cust'!SP23+SUM('[2]OR-Res-Cust Growth'!SR$3:SR22)</f>
        <v>792539.35371197574</v>
      </c>
      <c r="O21" s="4">
        <f>'[2]OR-Res-Existing Cust'!SQ23+SUM('[2]OR-Res-Cust Growth'!SS$3:SS22)</f>
        <v>792539.35371197574</v>
      </c>
      <c r="P21" s="4">
        <f>'[2]OR-Res-Existing Cust'!SR23+SUM('[2]OR-Res-Cust Growth'!ST$3:ST22)</f>
        <v>792539.35371197574</v>
      </c>
      <c r="Q21" s="4">
        <f>'[2]OR-Res-Existing Cust'!SS23+SUM('[2]OR-Res-Cust Growth'!SU$3:SU22)</f>
        <v>636472.31463055464</v>
      </c>
      <c r="R21" s="4">
        <f>'[2]OR-Res-Existing Cust'!ST23+SUM('[2]OR-Res-Cust Growth'!SV$3:SV22)</f>
        <v>441982.45835004241</v>
      </c>
      <c r="S21" s="4">
        <f>'[2]OR-Res-Existing Cust'!SU23+SUM('[2]OR-Res-Cust Growth'!SW$3:SW22)</f>
        <v>182729.14444639374</v>
      </c>
      <c r="T21" s="4">
        <f>'[2]OR-Res-Existing Cust'!SV23+SUM('[2]OR-Res-Cust Growth'!SX$3:SX22)</f>
        <v>792539.35371197574</v>
      </c>
      <c r="U21" s="4">
        <f>'[2]OR-Res-Existing Cust'!SW23+SUM('[2]OR-Res-Cust Growth'!SY$3:SY22)</f>
        <v>792539.35371197574</v>
      </c>
      <c r="V21" s="4">
        <f>'[2]OR-Res-Existing Cust'!SX23+SUM('[2]OR-Res-Cust Growth'!SZ$3:SZ22)</f>
        <v>792539.35371197574</v>
      </c>
      <c r="W21" s="4"/>
      <c r="X21">
        <v>2041</v>
      </c>
      <c r="Y21" s="4">
        <f>'[2]OR-Com-Existing Cust'!SO23+SUM('[2]OR-Com-Cust Growth'!SQ$3:SQ22)</f>
        <v>71679.604948335211</v>
      </c>
      <c r="Z21" s="4">
        <f>'[2]OR-Com-Existing Cust'!SP23+SUM('[2]OR-Com-Cust Growth'!SR$3:SR22)</f>
        <v>71679.604948335211</v>
      </c>
      <c r="AA21" s="4">
        <f>'[2]OR-Com-Existing Cust'!SQ23+SUM('[2]OR-Com-Cust Growth'!SS$3:SS22)</f>
        <v>71679.604948335211</v>
      </c>
      <c r="AB21" s="4">
        <f>'[2]OR-Com-Existing Cust'!SR23+SUM('[2]OR-Com-Cust Growth'!ST$3:ST22)</f>
        <v>71679.604948335211</v>
      </c>
      <c r="AC21" s="4">
        <f>'[2]OR-Com-Existing Cust'!SS23+SUM('[2]OR-Com-Cust Growth'!SU$3:SU22)</f>
        <v>58533.274080929077</v>
      </c>
      <c r="AD21" s="4">
        <f>'[2]OR-Com-Existing Cust'!ST23+SUM('[2]OR-Com-Cust Growth'!SV$3:SV22)</f>
        <v>41430.671220173092</v>
      </c>
      <c r="AE21" s="4">
        <f>'[2]OR-Com-Existing Cust'!SU23+SUM('[2]OR-Com-Cust Growth'!SW$3:SW22)</f>
        <v>16896.211535279901</v>
      </c>
      <c r="AF21" s="4">
        <f>'[2]OR-Com-Existing Cust'!SV23+SUM('[2]OR-Com-Cust Growth'!SX$3:SX22)</f>
        <v>71679.604948335211</v>
      </c>
      <c r="AG21" s="4">
        <f>'[2]OR-Com-Existing Cust'!SW23+SUM('[2]OR-Com-Cust Growth'!SY$3:SY22)</f>
        <v>71679.604948335211</v>
      </c>
      <c r="AH21" s="4">
        <f>'[2]OR-Com-Existing Cust'!SX23+SUM('[2]OR-Com-Cust Growth'!SZ$3:SZ22)</f>
        <v>71679.604948335211</v>
      </c>
      <c r="AJ21">
        <v>2041</v>
      </c>
      <c r="AL21" s="4">
        <f>'[2]WA-Res-Existing Cust'!SO23+SUM('[2]WA-Res-Cust Growth'!SQ$3:SQ22)</f>
        <v>120014.48056747977</v>
      </c>
      <c r="AM21" s="4">
        <f>'[2]WA-Res-Existing Cust'!SP23+SUM('[2]WA-Res-Cust Growth'!SR$3:SR22)</f>
        <v>120014.48056747977</v>
      </c>
      <c r="AN21" s="4">
        <f>'[2]WA-Res-Existing Cust'!SQ23+SUM('[2]WA-Res-Cust Growth'!SS$3:SS22)</f>
        <v>120014.48056747977</v>
      </c>
      <c r="AO21" s="4">
        <f>'[2]WA-Res-Existing Cust'!SR23+SUM('[2]WA-Res-Cust Growth'!ST$3:ST22)</f>
        <v>120014.48056747977</v>
      </c>
      <c r="AP21" s="4">
        <f>'[2]WA-Res-Existing Cust'!SS23+SUM('[2]WA-Res-Cust Growth'!SU$3:SU22)</f>
        <v>89414.480567479768</v>
      </c>
      <c r="AQ21" s="4">
        <f>'[2]WA-Res-Existing Cust'!ST23+SUM('[2]WA-Res-Cust Growth'!SV$3:SV22)</f>
        <v>62091.483894452176</v>
      </c>
      <c r="AR21" s="4">
        <f>'[2]WA-Res-Existing Cust'!SU23+SUM('[2]WA-Res-Cust Growth'!SW$3:SW22)</f>
        <v>27333.826274839477</v>
      </c>
      <c r="AS21" s="4">
        <f>'[2]WA-Res-Existing Cust'!SV23+SUM('[2]WA-Res-Cust Growth'!SX$3:SX22)</f>
        <v>120014.48056747977</v>
      </c>
      <c r="AT21" s="4">
        <f>'[2]WA-Res-Existing Cust'!SW23+SUM('[2]WA-Res-Cust Growth'!SY$3:SY22)</f>
        <v>120014.48056747977</v>
      </c>
      <c r="AU21" s="4">
        <f>'[2]WA-Res-Existing Cust'!SX23+SUM('[2]WA-Res-Cust Growth'!SZ$3:SZ22)</f>
        <v>120014.48056747977</v>
      </c>
      <c r="AV21" s="4"/>
      <c r="AW21">
        <v>2041</v>
      </c>
      <c r="AX21" s="4">
        <f>'[2]WA-Com-Existing Cust'!SO23+SUM('[2]WA-Com-Cust Growth'!SQ$3:SQ22)</f>
        <v>10717.36257940573</v>
      </c>
      <c r="AY21" s="4">
        <f>'[2]WA-Com-Existing Cust'!SP23+SUM('[2]WA-Com-Cust Growth'!SR$3:SR22)</f>
        <v>10717.36257940573</v>
      </c>
      <c r="AZ21" s="4">
        <f>'[2]WA-Com-Existing Cust'!SQ23+SUM('[2]WA-Com-Cust Growth'!SS$3:SS22)</f>
        <v>10717.36257940573</v>
      </c>
      <c r="BA21" s="4">
        <f>'[2]WA-Com-Existing Cust'!SR23+SUM('[2]WA-Com-Cust Growth'!ST$3:ST22)</f>
        <v>10717.36257940573</v>
      </c>
      <c r="BB21" s="4">
        <f>'[2]WA-Com-Existing Cust'!SS23+SUM('[2]WA-Com-Cust Growth'!SU$3:SU22)</f>
        <v>7523.9743376075703</v>
      </c>
      <c r="BC21" s="4">
        <f>'[2]WA-Com-Existing Cust'!ST23+SUM('[2]WA-Com-Cust Growth'!SV$3:SV22)</f>
        <v>5334.867920656342</v>
      </c>
      <c r="BD21" s="4">
        <f>'[2]WA-Com-Existing Cust'!SU23+SUM('[2]WA-Com-Cust Growth'!SW$3:SW22)</f>
        <v>2332.1838780061348</v>
      </c>
      <c r="BE21" s="4">
        <f>'[2]WA-Com-Existing Cust'!SV23+SUM('[2]WA-Com-Cust Growth'!SX$3:SX22)</f>
        <v>10717.36257940573</v>
      </c>
      <c r="BF21" s="4">
        <f>'[2]WA-Com-Existing Cust'!SW23+SUM('[2]WA-Com-Cust Growth'!SY$3:SY22)</f>
        <v>10717.36257940573</v>
      </c>
      <c r="BG21" s="4">
        <f>'[2]WA-Com-Existing Cust'!SX23+SUM('[2]WA-Com-Cust Growth'!SZ$3:SZ22)</f>
        <v>10717.36257940573</v>
      </c>
    </row>
    <row r="22" spans="2:59" x14ac:dyDescent="0.3">
      <c r="B22">
        <v>2042</v>
      </c>
      <c r="C22" s="5">
        <v>798524.66911093018</v>
      </c>
      <c r="D22" s="5">
        <v>72168.133994072181</v>
      </c>
      <c r="E22" s="5">
        <f t="shared" si="0"/>
        <v>870692.80310500239</v>
      </c>
      <c r="F22" s="5">
        <v>121759.19225818776</v>
      </c>
      <c r="G22" s="5">
        <v>10880.338017510261</v>
      </c>
      <c r="H22" s="5">
        <f t="shared" si="1"/>
        <v>132639.53027569802</v>
      </c>
      <c r="I22" s="4">
        <f t="shared" si="2"/>
        <v>1003332.3333807004</v>
      </c>
      <c r="K22">
        <v>2042</v>
      </c>
      <c r="M22" s="4">
        <f>'[2]OR-Res-Existing Cust'!SO24+SUM('[2]OR-Res-Cust Growth'!SQ$3:SQ23)</f>
        <v>798524.66911093018</v>
      </c>
      <c r="N22" s="4">
        <f>'[2]OR-Res-Existing Cust'!SP24+SUM('[2]OR-Res-Cust Growth'!SR$3:SR23)</f>
        <v>798524.66911093018</v>
      </c>
      <c r="O22" s="4">
        <f>'[2]OR-Res-Existing Cust'!SQ24+SUM('[2]OR-Res-Cust Growth'!SS$3:SS23)</f>
        <v>798524.66911093018</v>
      </c>
      <c r="P22" s="4">
        <f>'[2]OR-Res-Existing Cust'!SR24+SUM('[2]OR-Res-Cust Growth'!ST$3:ST23)</f>
        <v>798524.66911093018</v>
      </c>
      <c r="Q22" s="4">
        <f>'[2]OR-Res-Existing Cust'!SS24+SUM('[2]OR-Res-Cust Growth'!SU$3:SU23)</f>
        <v>635664.87284563936</v>
      </c>
      <c r="R22" s="4">
        <f>'[2]OR-Res-Existing Cust'!ST24+SUM('[2]OR-Res-Cust Growth'!SV$3:SV23)</f>
        <v>429612.62888331269</v>
      </c>
      <c r="S22" s="4">
        <f>'[2]OR-Res-Existing Cust'!SU24+SUM('[2]OR-Res-Cust Growth'!SW$3:SW23)</f>
        <v>157903.96802998829</v>
      </c>
      <c r="T22" s="4">
        <f>'[2]OR-Res-Existing Cust'!SV24+SUM('[2]OR-Res-Cust Growth'!SX$3:SX23)</f>
        <v>798524.66911093018</v>
      </c>
      <c r="U22" s="4">
        <f>'[2]OR-Res-Existing Cust'!SW24+SUM('[2]OR-Res-Cust Growth'!SY$3:SY23)</f>
        <v>798524.66911093018</v>
      </c>
      <c r="V22" s="4">
        <f>'[2]OR-Res-Existing Cust'!SX24+SUM('[2]OR-Res-Cust Growth'!SZ$3:SZ23)</f>
        <v>798524.66911093018</v>
      </c>
      <c r="W22" s="4"/>
      <c r="X22">
        <v>2042</v>
      </c>
      <c r="Y22" s="4">
        <f>'[2]OR-Com-Existing Cust'!SO24+SUM('[2]OR-Com-Cust Growth'!SQ$3:SQ23)</f>
        <v>72168.133994072181</v>
      </c>
      <c r="Z22" s="4">
        <f>'[2]OR-Com-Existing Cust'!SP24+SUM('[2]OR-Com-Cust Growth'!SR$3:SR23)</f>
        <v>72168.133994072181</v>
      </c>
      <c r="AA22" s="4">
        <f>'[2]OR-Com-Existing Cust'!SQ24+SUM('[2]OR-Com-Cust Growth'!SS$3:SS23)</f>
        <v>72168.133994072181</v>
      </c>
      <c r="AB22" s="4">
        <f>'[2]OR-Com-Existing Cust'!SR24+SUM('[2]OR-Com-Cust Growth'!ST$3:ST23)</f>
        <v>72168.133994072181</v>
      </c>
      <c r="AC22" s="4">
        <f>'[2]OR-Com-Existing Cust'!SS24+SUM('[2]OR-Com-Cust Growth'!SU$3:SU23)</f>
        <v>58398.370925121599</v>
      </c>
      <c r="AD22" s="4">
        <f>'[2]OR-Com-Existing Cust'!ST24+SUM('[2]OR-Com-Cust Growth'!SV$3:SV23)</f>
        <v>40257.20898105728</v>
      </c>
      <c r="AE22" s="4">
        <f>'[2]OR-Com-Existing Cust'!SU24+SUM('[2]OR-Com-Cust Growth'!SW$3:SW23)</f>
        <v>14531.245834291789</v>
      </c>
      <c r="AF22" s="4">
        <f>'[2]OR-Com-Existing Cust'!SV24+SUM('[2]OR-Com-Cust Growth'!SX$3:SX23)</f>
        <v>72168.133994072181</v>
      </c>
      <c r="AG22" s="4">
        <f>'[2]OR-Com-Existing Cust'!SW24+SUM('[2]OR-Com-Cust Growth'!SY$3:SY23)</f>
        <v>72168.133994072181</v>
      </c>
      <c r="AH22" s="4">
        <f>'[2]OR-Com-Existing Cust'!SX24+SUM('[2]OR-Com-Cust Growth'!SZ$3:SZ23)</f>
        <v>72168.133994072181</v>
      </c>
      <c r="AJ22">
        <v>2042</v>
      </c>
      <c r="AL22" s="4">
        <f>'[2]WA-Res-Existing Cust'!SO24+SUM('[2]WA-Res-Cust Growth'!SQ$3:SQ23)</f>
        <v>121759.19225818776</v>
      </c>
      <c r="AM22" s="4">
        <f>'[2]WA-Res-Existing Cust'!SP24+SUM('[2]WA-Res-Cust Growth'!SR$3:SR23)</f>
        <v>121759.19225818776</v>
      </c>
      <c r="AN22" s="4">
        <f>'[2]WA-Res-Existing Cust'!SQ24+SUM('[2]WA-Res-Cust Growth'!SS$3:SS23)</f>
        <v>121759.19225818776</v>
      </c>
      <c r="AO22" s="4">
        <f>'[2]WA-Res-Existing Cust'!SR24+SUM('[2]WA-Res-Cust Growth'!ST$3:ST23)</f>
        <v>121759.19225818776</v>
      </c>
      <c r="AP22" s="4">
        <f>'[2]WA-Res-Existing Cust'!SS24+SUM('[2]WA-Res-Cust Growth'!SU$3:SU23)</f>
        <v>89359.192258187759</v>
      </c>
      <c r="AQ22" s="4">
        <f>'[2]WA-Res-Existing Cust'!ST24+SUM('[2]WA-Res-Cust Growth'!SV$3:SV23)</f>
        <v>60435.261118232971</v>
      </c>
      <c r="AR22" s="4">
        <f>'[2]WA-Res-Existing Cust'!SU24+SUM('[2]WA-Res-Cust Growth'!SW$3:SW23)</f>
        <v>24017.543942235974</v>
      </c>
      <c r="AS22" s="4">
        <f>'[2]WA-Res-Existing Cust'!SV24+SUM('[2]WA-Res-Cust Growth'!SX$3:SX23)</f>
        <v>121759.19225818776</v>
      </c>
      <c r="AT22" s="4">
        <f>'[2]WA-Res-Existing Cust'!SW24+SUM('[2]WA-Res-Cust Growth'!SY$3:SY23)</f>
        <v>121759.19225818776</v>
      </c>
      <c r="AU22" s="4">
        <f>'[2]WA-Res-Existing Cust'!SX24+SUM('[2]WA-Res-Cust Growth'!SZ$3:SZ23)</f>
        <v>121759.19225818776</v>
      </c>
      <c r="AV22" s="4"/>
      <c r="AW22">
        <v>2042</v>
      </c>
      <c r="AX22" s="4">
        <f>'[2]WA-Com-Existing Cust'!SO24+SUM('[2]WA-Com-Cust Growth'!SQ$3:SQ23)</f>
        <v>10880.338017510261</v>
      </c>
      <c r="AY22" s="4">
        <f>'[2]WA-Com-Existing Cust'!SP24+SUM('[2]WA-Com-Cust Growth'!SR$3:SR23)</f>
        <v>10880.338017510261</v>
      </c>
      <c r="AZ22" s="4">
        <f>'[2]WA-Com-Existing Cust'!SQ24+SUM('[2]WA-Com-Cust Growth'!SS$3:SS23)</f>
        <v>10880.338017510261</v>
      </c>
      <c r="BA22" s="4">
        <f>'[2]WA-Com-Existing Cust'!SR24+SUM('[2]WA-Com-Cust Growth'!ST$3:ST23)</f>
        <v>10880.338017510261</v>
      </c>
      <c r="BB22" s="4">
        <f>'[2]WA-Com-Existing Cust'!SS24+SUM('[2]WA-Com-Cust Growth'!SU$3:SU23)</f>
        <v>7510.2417188552026</v>
      </c>
      <c r="BC22" s="4">
        <f>'[2]WA-Com-Existing Cust'!ST24+SUM('[2]WA-Com-Cust Growth'!SV$3:SV23)</f>
        <v>5191.4427400378017</v>
      </c>
      <c r="BD22" s="4">
        <f>'[2]WA-Com-Existing Cust'!SU24+SUM('[2]WA-Com-Cust Growth'!SW$3:SW23)</f>
        <v>2043.7927250458606</v>
      </c>
      <c r="BE22" s="4">
        <f>'[2]WA-Com-Existing Cust'!SV24+SUM('[2]WA-Com-Cust Growth'!SX$3:SX23)</f>
        <v>10880.338017510261</v>
      </c>
      <c r="BF22" s="4">
        <f>'[2]WA-Com-Existing Cust'!SW24+SUM('[2]WA-Com-Cust Growth'!SY$3:SY23)</f>
        <v>10880.338017510261</v>
      </c>
      <c r="BG22" s="4">
        <f>'[2]WA-Com-Existing Cust'!SX24+SUM('[2]WA-Com-Cust Growth'!SZ$3:SZ23)</f>
        <v>10880.338017510261</v>
      </c>
    </row>
    <row r="23" spans="2:59" x14ac:dyDescent="0.3">
      <c r="B23">
        <v>2043</v>
      </c>
      <c r="C23" s="5">
        <v>804419.26577844226</v>
      </c>
      <c r="D23" s="5">
        <v>72662.765059408237</v>
      </c>
      <c r="E23" s="5">
        <f t="shared" si="0"/>
        <v>877082.03083785053</v>
      </c>
      <c r="F23" s="5">
        <v>123503.01546217939</v>
      </c>
      <c r="G23" s="5">
        <v>11044.940262089043</v>
      </c>
      <c r="H23" s="5">
        <f t="shared" si="1"/>
        <v>134547.95572426842</v>
      </c>
      <c r="I23" s="4">
        <f t="shared" si="2"/>
        <v>1011629.986562119</v>
      </c>
      <c r="K23">
        <v>2043</v>
      </c>
      <c r="M23" s="4">
        <f>'[2]OR-Res-Existing Cust'!SO25+SUM('[2]OR-Res-Cust Growth'!SQ$3:SQ24)</f>
        <v>804419.26577844226</v>
      </c>
      <c r="N23" s="4">
        <f>'[2]OR-Res-Existing Cust'!SP25+SUM('[2]OR-Res-Cust Growth'!SR$3:SR24)</f>
        <v>804419.26577844226</v>
      </c>
      <c r="O23" s="4">
        <f>'[2]OR-Res-Existing Cust'!SQ25+SUM('[2]OR-Res-Cust Growth'!SS$3:SS24)</f>
        <v>804419.26577844226</v>
      </c>
      <c r="P23" s="4">
        <f>'[2]OR-Res-Existing Cust'!SR25+SUM('[2]OR-Res-Cust Growth'!ST$3:ST24)</f>
        <v>804419.26577844226</v>
      </c>
      <c r="Q23" s="4">
        <f>'[2]OR-Res-Existing Cust'!SS25+SUM('[2]OR-Res-Cust Growth'!SU$3:SU24)</f>
        <v>634849.1874893253</v>
      </c>
      <c r="R23" s="4">
        <f>'[2]OR-Res-Existing Cust'!ST25+SUM('[2]OR-Res-Cust Growth'!SV$3:SV24)</f>
        <v>417242.79941658297</v>
      </c>
      <c r="S23" s="4">
        <f>'[2]OR-Res-Existing Cust'!SU25+SUM('[2]OR-Res-Cust Growth'!SW$3:SW24)</f>
        <v>133078.79161358287</v>
      </c>
      <c r="T23" s="4">
        <f>'[2]OR-Res-Existing Cust'!SV25+SUM('[2]OR-Res-Cust Growth'!SX$3:SX24)</f>
        <v>804419.26577844226</v>
      </c>
      <c r="U23" s="4">
        <f>'[2]OR-Res-Existing Cust'!SW25+SUM('[2]OR-Res-Cust Growth'!SY$3:SY24)</f>
        <v>804419.26577844226</v>
      </c>
      <c r="V23" s="4">
        <f>'[2]OR-Res-Existing Cust'!SX25+SUM('[2]OR-Res-Cust Growth'!SZ$3:SZ24)</f>
        <v>804419.26577844226</v>
      </c>
      <c r="W23" s="4"/>
      <c r="X23">
        <v>2043</v>
      </c>
      <c r="Y23" s="4">
        <f>'[2]OR-Com-Existing Cust'!SO25+SUM('[2]OR-Com-Cust Growth'!SQ$3:SQ24)</f>
        <v>72662.765059408237</v>
      </c>
      <c r="Z23" s="4">
        <f>'[2]OR-Com-Existing Cust'!SP25+SUM('[2]OR-Com-Cust Growth'!SR$3:SR24)</f>
        <v>72662.765059408237</v>
      </c>
      <c r="AA23" s="4">
        <f>'[2]OR-Com-Existing Cust'!SQ25+SUM('[2]OR-Com-Cust Growth'!SS$3:SS24)</f>
        <v>72662.765059408237</v>
      </c>
      <c r="AB23" s="4">
        <f>'[2]OR-Com-Existing Cust'!SR25+SUM('[2]OR-Com-Cust Growth'!ST$3:ST24)</f>
        <v>72662.765059408237</v>
      </c>
      <c r="AC23" s="4">
        <f>'[2]OR-Com-Existing Cust'!SS25+SUM('[2]OR-Com-Cust Growth'!SU$3:SU24)</f>
        <v>58261.845361751009</v>
      </c>
      <c r="AD23" s="4">
        <f>'[2]OR-Com-Existing Cust'!ST25+SUM('[2]OR-Com-Cust Growth'!SV$3:SV24)</f>
        <v>39083.746741941468</v>
      </c>
      <c r="AE23" s="4">
        <f>'[2]OR-Com-Existing Cust'!SU25+SUM('[2]OR-Com-Cust Growth'!SW$3:SW24)</f>
        <v>12166.280133303677</v>
      </c>
      <c r="AF23" s="4">
        <f>'[2]OR-Com-Existing Cust'!SV25+SUM('[2]OR-Com-Cust Growth'!SX$3:SX24)</f>
        <v>72662.765059408237</v>
      </c>
      <c r="AG23" s="4">
        <f>'[2]OR-Com-Existing Cust'!SW25+SUM('[2]OR-Com-Cust Growth'!SY$3:SY24)</f>
        <v>72662.765059408237</v>
      </c>
      <c r="AH23" s="4">
        <f>'[2]OR-Com-Existing Cust'!SX25+SUM('[2]OR-Com-Cust Growth'!SZ$3:SZ24)</f>
        <v>72662.765059408237</v>
      </c>
      <c r="AJ23">
        <v>2043</v>
      </c>
      <c r="AL23" s="4">
        <f>'[2]WA-Res-Existing Cust'!SO25+SUM('[2]WA-Res-Cust Growth'!SQ$3:SQ24)</f>
        <v>123503.01546217939</v>
      </c>
      <c r="AM23" s="4">
        <f>'[2]WA-Res-Existing Cust'!SP25+SUM('[2]WA-Res-Cust Growth'!SR$3:SR24)</f>
        <v>123503.01546217939</v>
      </c>
      <c r="AN23" s="4">
        <f>'[2]WA-Res-Existing Cust'!SQ25+SUM('[2]WA-Res-Cust Growth'!SS$3:SS24)</f>
        <v>123503.01546217939</v>
      </c>
      <c r="AO23" s="4">
        <f>'[2]WA-Res-Existing Cust'!SR25+SUM('[2]WA-Res-Cust Growth'!ST$3:ST24)</f>
        <v>123503.01546217939</v>
      </c>
      <c r="AP23" s="4">
        <f>'[2]WA-Res-Existing Cust'!SS25+SUM('[2]WA-Res-Cust Growth'!SU$3:SU24)</f>
        <v>89303.015462179392</v>
      </c>
      <c r="AQ23" s="4">
        <f>'[2]WA-Res-Existing Cust'!ST25+SUM('[2]WA-Res-Cust Growth'!SV$3:SV24)</f>
        <v>58779.038342013766</v>
      </c>
      <c r="AR23" s="4">
        <f>'[2]WA-Res-Existing Cust'!SU25+SUM('[2]WA-Res-Cust Growth'!SW$3:SW24)</f>
        <v>20701.261609632471</v>
      </c>
      <c r="AS23" s="4">
        <f>'[2]WA-Res-Existing Cust'!SV25+SUM('[2]WA-Res-Cust Growth'!SX$3:SX24)</f>
        <v>123503.01546217939</v>
      </c>
      <c r="AT23" s="4">
        <f>'[2]WA-Res-Existing Cust'!SW25+SUM('[2]WA-Res-Cust Growth'!SY$3:SY24)</f>
        <v>123503.01546217939</v>
      </c>
      <c r="AU23" s="4">
        <f>'[2]WA-Res-Existing Cust'!SX25+SUM('[2]WA-Res-Cust Growth'!SZ$3:SZ24)</f>
        <v>123503.01546217939</v>
      </c>
      <c r="AV23" s="4"/>
      <c r="AW23">
        <v>2043</v>
      </c>
      <c r="AX23" s="4">
        <f>'[2]WA-Com-Existing Cust'!SO25+SUM('[2]WA-Com-Cust Growth'!SQ$3:SQ24)</f>
        <v>11044.940262089043</v>
      </c>
      <c r="AY23" s="4">
        <f>'[2]WA-Com-Existing Cust'!SP25+SUM('[2]WA-Com-Cust Growth'!SR$3:SR24)</f>
        <v>11044.940262089043</v>
      </c>
      <c r="AZ23" s="4">
        <f>'[2]WA-Com-Existing Cust'!SQ25+SUM('[2]WA-Com-Cust Growth'!SS$3:SS24)</f>
        <v>11044.940262089043</v>
      </c>
      <c r="BA23" s="4">
        <f>'[2]WA-Com-Existing Cust'!SR25+SUM('[2]WA-Com-Cust Growth'!ST$3:ST24)</f>
        <v>11044.940262089043</v>
      </c>
      <c r="BB23" s="4">
        <f>'[2]WA-Com-Existing Cust'!SS25+SUM('[2]WA-Com-Cust Growth'!SU$3:SU24)</f>
        <v>7496.3711822252108</v>
      </c>
      <c r="BC23" s="4">
        <f>'[2]WA-Com-Existing Cust'!ST25+SUM('[2]WA-Com-Cust Growth'!SV$3:SV24)</f>
        <v>5048.0175594192615</v>
      </c>
      <c r="BD23" s="4">
        <f>'[2]WA-Com-Existing Cust'!SU25+SUM('[2]WA-Com-Cust Growth'!SW$3:SW24)</f>
        <v>1755.4015720855864</v>
      </c>
      <c r="BE23" s="4">
        <f>'[2]WA-Com-Existing Cust'!SV25+SUM('[2]WA-Com-Cust Growth'!SX$3:SX24)</f>
        <v>11044.940262089043</v>
      </c>
      <c r="BF23" s="4">
        <f>'[2]WA-Com-Existing Cust'!SW25+SUM('[2]WA-Com-Cust Growth'!SY$3:SY24)</f>
        <v>11044.940262089043</v>
      </c>
      <c r="BG23" s="4">
        <f>'[2]WA-Com-Existing Cust'!SX25+SUM('[2]WA-Com-Cust Growth'!SZ$3:SZ24)</f>
        <v>11044.940262089043</v>
      </c>
    </row>
    <row r="24" spans="2:59" x14ac:dyDescent="0.3">
      <c r="B24">
        <v>2044</v>
      </c>
      <c r="C24" s="5">
        <v>810179.42431593628</v>
      </c>
      <c r="D24" s="5">
        <v>73162.969104257048</v>
      </c>
      <c r="E24" s="5">
        <f t="shared" si="0"/>
        <v>883342.39342019334</v>
      </c>
      <c r="F24" s="5">
        <v>125245.92860090977</v>
      </c>
      <c r="G24" s="5">
        <v>11210.589916824843</v>
      </c>
      <c r="H24" s="5">
        <f t="shared" si="1"/>
        <v>136456.5185177346</v>
      </c>
      <c r="I24" s="4">
        <f t="shared" si="2"/>
        <v>1019798.9119379279</v>
      </c>
      <c r="K24">
        <v>2044</v>
      </c>
      <c r="M24" s="4">
        <f>'[2]OR-Res-Existing Cust'!SO26+SUM('[2]OR-Res-Cust Growth'!SQ$3:SQ25)</f>
        <v>810179.42431593628</v>
      </c>
      <c r="N24" s="4">
        <f>'[2]OR-Res-Existing Cust'!SP26+SUM('[2]OR-Res-Cust Growth'!SR$3:SR25)</f>
        <v>810179.42431593628</v>
      </c>
      <c r="O24" s="4">
        <f>'[2]OR-Res-Existing Cust'!SQ26+SUM('[2]OR-Res-Cust Growth'!SS$3:SS25)</f>
        <v>810179.42431593628</v>
      </c>
      <c r="P24" s="4">
        <f>'[2]OR-Res-Existing Cust'!SR26+SUM('[2]OR-Res-Cust Growth'!ST$3:ST25)</f>
        <v>810179.42431593628</v>
      </c>
      <c r="Q24" s="4">
        <f>'[2]OR-Res-Existing Cust'!SS26+SUM('[2]OR-Res-Cust Growth'!SU$3:SU25)</f>
        <v>634031.06211092696</v>
      </c>
      <c r="R24" s="4">
        <f>'[2]OR-Res-Existing Cust'!ST26+SUM('[2]OR-Res-Cust Growth'!SV$3:SV25)</f>
        <v>404872.96994985326</v>
      </c>
      <c r="S24" s="4">
        <f>'[2]OR-Res-Existing Cust'!SU26+SUM('[2]OR-Res-Cust Growth'!SW$3:SW25)</f>
        <v>108253.61519717742</v>
      </c>
      <c r="T24" s="4">
        <f>'[2]OR-Res-Existing Cust'!SV26+SUM('[2]OR-Res-Cust Growth'!SX$3:SX25)</f>
        <v>810179.42431593628</v>
      </c>
      <c r="U24" s="4">
        <f>'[2]OR-Res-Existing Cust'!SW26+SUM('[2]OR-Res-Cust Growth'!SY$3:SY25)</f>
        <v>810179.42431593628</v>
      </c>
      <c r="V24" s="4">
        <f>'[2]OR-Res-Existing Cust'!SX26+SUM('[2]OR-Res-Cust Growth'!SZ$3:SZ25)</f>
        <v>810179.42431593628</v>
      </c>
      <c r="W24" s="4"/>
      <c r="X24">
        <v>2044</v>
      </c>
      <c r="Y24" s="4">
        <f>'[2]OR-Com-Existing Cust'!SO26+SUM('[2]OR-Com-Cust Growth'!SQ$3:SQ25)</f>
        <v>73162.969104257048</v>
      </c>
      <c r="Z24" s="4">
        <f>'[2]OR-Com-Existing Cust'!SP26+SUM('[2]OR-Com-Cust Growth'!SR$3:SR25)</f>
        <v>73162.969104257048</v>
      </c>
      <c r="AA24" s="4">
        <f>'[2]OR-Com-Existing Cust'!SQ26+SUM('[2]OR-Com-Cust Growth'!SS$3:SS25)</f>
        <v>73162.969104257048</v>
      </c>
      <c r="AB24" s="4">
        <f>'[2]OR-Com-Existing Cust'!SR26+SUM('[2]OR-Com-Cust Growth'!ST$3:ST25)</f>
        <v>73162.969104257048</v>
      </c>
      <c r="AC24" s="4">
        <f>'[2]OR-Com-Existing Cust'!SS26+SUM('[2]OR-Com-Cust Growth'!SU$3:SU25)</f>
        <v>58123.831645366343</v>
      </c>
      <c r="AD24" s="4">
        <f>'[2]OR-Com-Existing Cust'!ST26+SUM('[2]OR-Com-Cust Growth'!SV$3:SV25)</f>
        <v>37910.284502825656</v>
      </c>
      <c r="AE24" s="4">
        <f>'[2]OR-Com-Existing Cust'!SU26+SUM('[2]OR-Com-Cust Growth'!SW$3:SW25)</f>
        <v>9801.3144323155648</v>
      </c>
      <c r="AF24" s="4">
        <f>'[2]OR-Com-Existing Cust'!SV26+SUM('[2]OR-Com-Cust Growth'!SX$3:SX25)</f>
        <v>73162.969104257048</v>
      </c>
      <c r="AG24" s="4">
        <f>'[2]OR-Com-Existing Cust'!SW26+SUM('[2]OR-Com-Cust Growth'!SY$3:SY25)</f>
        <v>73162.969104257048</v>
      </c>
      <c r="AH24" s="4">
        <f>'[2]OR-Com-Existing Cust'!SX26+SUM('[2]OR-Com-Cust Growth'!SZ$3:SZ25)</f>
        <v>73162.969104257048</v>
      </c>
      <c r="AJ24">
        <v>2044</v>
      </c>
      <c r="AL24" s="4">
        <f>'[2]WA-Res-Existing Cust'!SO26+SUM('[2]WA-Res-Cust Growth'!SQ$3:SQ25)</f>
        <v>125245.92860090977</v>
      </c>
      <c r="AM24" s="4">
        <f>'[2]WA-Res-Existing Cust'!SP26+SUM('[2]WA-Res-Cust Growth'!SR$3:SR25)</f>
        <v>125245.92860090977</v>
      </c>
      <c r="AN24" s="4">
        <f>'[2]WA-Res-Existing Cust'!SQ26+SUM('[2]WA-Res-Cust Growth'!SS$3:SS25)</f>
        <v>125245.92860090977</v>
      </c>
      <c r="AO24" s="4">
        <f>'[2]WA-Res-Existing Cust'!SR26+SUM('[2]WA-Res-Cust Growth'!ST$3:ST25)</f>
        <v>125245.92860090977</v>
      </c>
      <c r="AP24" s="4">
        <f>'[2]WA-Res-Existing Cust'!SS26+SUM('[2]WA-Res-Cust Growth'!SU$3:SU25)</f>
        <v>89245.92860090977</v>
      </c>
      <c r="AQ24" s="4">
        <f>'[2]WA-Res-Existing Cust'!ST26+SUM('[2]WA-Res-Cust Growth'!SV$3:SV25)</f>
        <v>57122.815565794561</v>
      </c>
      <c r="AR24" s="4">
        <f>'[2]WA-Res-Existing Cust'!SU26+SUM('[2]WA-Res-Cust Growth'!SW$3:SW25)</f>
        <v>17384.979277028968</v>
      </c>
      <c r="AS24" s="4">
        <f>'[2]WA-Res-Existing Cust'!SV26+SUM('[2]WA-Res-Cust Growth'!SX$3:SX25)</f>
        <v>125245.92860090977</v>
      </c>
      <c r="AT24" s="4">
        <f>'[2]WA-Res-Existing Cust'!SW26+SUM('[2]WA-Res-Cust Growth'!SY$3:SY25)</f>
        <v>125245.92860090977</v>
      </c>
      <c r="AU24" s="4">
        <f>'[2]WA-Res-Existing Cust'!SX26+SUM('[2]WA-Res-Cust Growth'!SZ$3:SZ25)</f>
        <v>125245.92860090977</v>
      </c>
      <c r="AV24" s="4"/>
      <c r="AW24">
        <v>2044</v>
      </c>
      <c r="AX24" s="4">
        <f>'[2]WA-Com-Existing Cust'!SO26+SUM('[2]WA-Com-Cust Growth'!SQ$3:SQ25)</f>
        <v>11210.589916824843</v>
      </c>
      <c r="AY24" s="4">
        <f>'[2]WA-Com-Existing Cust'!SP26+SUM('[2]WA-Com-Cust Growth'!SR$3:SR25)</f>
        <v>11210.589916824843</v>
      </c>
      <c r="AZ24" s="4">
        <f>'[2]WA-Com-Existing Cust'!SQ26+SUM('[2]WA-Com-Cust Growth'!SS$3:SS25)</f>
        <v>11210.589916824843</v>
      </c>
      <c r="BA24" s="4">
        <f>'[2]WA-Com-Existing Cust'!SR26+SUM('[2]WA-Com-Cust Growth'!ST$3:ST25)</f>
        <v>11210.589916824843</v>
      </c>
      <c r="BB24" s="4">
        <f>'[2]WA-Com-Existing Cust'!SS26+SUM('[2]WA-Com-Cust Growth'!SU$3:SU25)</f>
        <v>7482.4117849618424</v>
      </c>
      <c r="BC24" s="4">
        <f>'[2]WA-Com-Existing Cust'!ST26+SUM('[2]WA-Com-Cust Growth'!SV$3:SV25)</f>
        <v>4904.5923788007212</v>
      </c>
      <c r="BD24" s="4">
        <f>'[2]WA-Com-Existing Cust'!SU26+SUM('[2]WA-Com-Cust Growth'!SW$3:SW25)</f>
        <v>1467.0104191253122</v>
      </c>
      <c r="BE24" s="4">
        <f>'[2]WA-Com-Existing Cust'!SV26+SUM('[2]WA-Com-Cust Growth'!SX$3:SX25)</f>
        <v>11210.589916824843</v>
      </c>
      <c r="BF24" s="4">
        <f>'[2]WA-Com-Existing Cust'!SW26+SUM('[2]WA-Com-Cust Growth'!SY$3:SY25)</f>
        <v>11210.589916824843</v>
      </c>
      <c r="BG24" s="4">
        <f>'[2]WA-Com-Existing Cust'!SX26+SUM('[2]WA-Com-Cust Growth'!SZ$3:SZ25)</f>
        <v>11210.589916824843</v>
      </c>
    </row>
    <row r="25" spans="2:59" x14ac:dyDescent="0.3">
      <c r="B25">
        <v>2045</v>
      </c>
      <c r="C25" s="5">
        <v>815806.62736868463</v>
      </c>
      <c r="D25" s="5">
        <v>73661.896172399982</v>
      </c>
      <c r="E25" s="5">
        <f t="shared" si="0"/>
        <v>889468.52354108461</v>
      </c>
      <c r="F25" s="5">
        <v>126987.79213073768</v>
      </c>
      <c r="G25" s="5">
        <v>11377.089106794414</v>
      </c>
      <c r="H25" s="5">
        <f t="shared" si="1"/>
        <v>138364.8812375321</v>
      </c>
      <c r="I25" s="4">
        <f t="shared" si="2"/>
        <v>1027833.4047786167</v>
      </c>
      <c r="K25">
        <v>2045</v>
      </c>
      <c r="M25" s="4">
        <f>'[2]OR-Res-Existing Cust'!SO27+SUM('[2]OR-Res-Cust Growth'!SQ$3:SQ26)</f>
        <v>815806.62736868463</v>
      </c>
      <c r="N25" s="4">
        <f>'[2]OR-Res-Existing Cust'!SP27+SUM('[2]OR-Res-Cust Growth'!SR$3:SR26)</f>
        <v>815806.62736868463</v>
      </c>
      <c r="O25" s="4">
        <f>'[2]OR-Res-Existing Cust'!SQ27+SUM('[2]OR-Res-Cust Growth'!SS$3:SS26)</f>
        <v>815806.62736868463</v>
      </c>
      <c r="P25" s="4">
        <f>'[2]OR-Res-Existing Cust'!SR27+SUM('[2]OR-Res-Cust Growth'!ST$3:ST26)</f>
        <v>815806.62736868463</v>
      </c>
      <c r="Q25" s="4">
        <f>'[2]OR-Res-Existing Cust'!SS27+SUM('[2]OR-Res-Cust Growth'!SU$3:SU26)</f>
        <v>633210.28435565846</v>
      </c>
      <c r="R25" s="4">
        <f>'[2]OR-Res-Existing Cust'!ST27+SUM('[2]OR-Res-Cust Growth'!SV$3:SV26)</f>
        <v>392503.14048312354</v>
      </c>
      <c r="S25" s="4">
        <f>'[2]OR-Res-Existing Cust'!SU27+SUM('[2]OR-Res-Cust Growth'!SW$3:SW26)</f>
        <v>83428.438780772005</v>
      </c>
      <c r="T25" s="4">
        <f>'[2]OR-Res-Existing Cust'!SV27+SUM('[2]OR-Res-Cust Growth'!SX$3:SX26)</f>
        <v>815806.62736868463</v>
      </c>
      <c r="U25" s="4">
        <f>'[2]OR-Res-Existing Cust'!SW27+SUM('[2]OR-Res-Cust Growth'!SY$3:SY26)</f>
        <v>815806.62736868463</v>
      </c>
      <c r="V25" s="4">
        <f>'[2]OR-Res-Existing Cust'!SX27+SUM('[2]OR-Res-Cust Growth'!SZ$3:SZ26)</f>
        <v>815806.62736868463</v>
      </c>
      <c r="W25" s="4"/>
      <c r="X25">
        <v>2045</v>
      </c>
      <c r="Y25" s="4">
        <f>'[2]OR-Com-Existing Cust'!SO27+SUM('[2]OR-Com-Cust Growth'!SQ$3:SQ26)</f>
        <v>73661.896172399982</v>
      </c>
      <c r="Z25" s="4">
        <f>'[2]OR-Com-Existing Cust'!SP27+SUM('[2]OR-Com-Cust Growth'!SR$3:SR26)</f>
        <v>73661.896172399982</v>
      </c>
      <c r="AA25" s="4">
        <f>'[2]OR-Com-Existing Cust'!SQ27+SUM('[2]OR-Com-Cust Growth'!SS$3:SS26)</f>
        <v>73661.896172399982</v>
      </c>
      <c r="AB25" s="4">
        <f>'[2]OR-Com-Existing Cust'!SR27+SUM('[2]OR-Com-Cust Growth'!ST$3:ST26)</f>
        <v>73661.896172399982</v>
      </c>
      <c r="AC25" s="4">
        <f>'[2]OR-Com-Existing Cust'!SS27+SUM('[2]OR-Com-Cust Growth'!SU$3:SU26)</f>
        <v>57986.170265798486</v>
      </c>
      <c r="AD25" s="4">
        <f>'[2]OR-Com-Existing Cust'!ST27+SUM('[2]OR-Com-Cust Growth'!SV$3:SV26)</f>
        <v>36736.822263709844</v>
      </c>
      <c r="AE25" s="4">
        <f>'[2]OR-Com-Existing Cust'!SU27+SUM('[2]OR-Com-Cust Growth'!SW$3:SW26)</f>
        <v>7436.3487313274527</v>
      </c>
      <c r="AF25" s="4">
        <f>'[2]OR-Com-Existing Cust'!SV27+SUM('[2]OR-Com-Cust Growth'!SX$3:SX26)</f>
        <v>73661.896172399982</v>
      </c>
      <c r="AG25" s="4">
        <f>'[2]OR-Com-Existing Cust'!SW27+SUM('[2]OR-Com-Cust Growth'!SY$3:SY26)</f>
        <v>73661.896172399982</v>
      </c>
      <c r="AH25" s="4">
        <f>'[2]OR-Com-Existing Cust'!SX27+SUM('[2]OR-Com-Cust Growth'!SZ$3:SZ26)</f>
        <v>73661.896172399982</v>
      </c>
      <c r="AJ25">
        <v>2045</v>
      </c>
      <c r="AL25" s="4">
        <f>'[2]WA-Res-Existing Cust'!SO27+SUM('[2]WA-Res-Cust Growth'!SQ$3:SQ26)</f>
        <v>126987.79213073768</v>
      </c>
      <c r="AM25" s="4">
        <f>'[2]WA-Res-Existing Cust'!SP27+SUM('[2]WA-Res-Cust Growth'!SR$3:SR26)</f>
        <v>126987.79213073768</v>
      </c>
      <c r="AN25" s="4">
        <f>'[2]WA-Res-Existing Cust'!SQ27+SUM('[2]WA-Res-Cust Growth'!SS$3:SS26)</f>
        <v>126987.79213073768</v>
      </c>
      <c r="AO25" s="4">
        <f>'[2]WA-Res-Existing Cust'!SR27+SUM('[2]WA-Res-Cust Growth'!ST$3:ST26)</f>
        <v>126987.79213073768</v>
      </c>
      <c r="AP25" s="4">
        <f>'[2]WA-Res-Existing Cust'!SS27+SUM('[2]WA-Res-Cust Growth'!SU$3:SU26)</f>
        <v>89187.792130737682</v>
      </c>
      <c r="AQ25" s="4">
        <f>'[2]WA-Res-Existing Cust'!ST27+SUM('[2]WA-Res-Cust Growth'!SV$3:SV26)</f>
        <v>55466.592789575356</v>
      </c>
      <c r="AR25" s="4">
        <f>'[2]WA-Res-Existing Cust'!SU27+SUM('[2]WA-Res-Cust Growth'!SW$3:SW26)</f>
        <v>14068.696944425465</v>
      </c>
      <c r="AS25" s="4">
        <f>'[2]WA-Res-Existing Cust'!SV27+SUM('[2]WA-Res-Cust Growth'!SX$3:SX26)</f>
        <v>126987.79213073768</v>
      </c>
      <c r="AT25" s="4">
        <f>'[2]WA-Res-Existing Cust'!SW27+SUM('[2]WA-Res-Cust Growth'!SY$3:SY26)</f>
        <v>126987.79213073768</v>
      </c>
      <c r="AU25" s="4">
        <f>'[2]WA-Res-Existing Cust'!SX27+SUM('[2]WA-Res-Cust Growth'!SZ$3:SZ26)</f>
        <v>126987.79213073768</v>
      </c>
      <c r="AV25" s="4"/>
      <c r="AW25">
        <v>2045</v>
      </c>
      <c r="AX25" s="4">
        <f>'[2]WA-Com-Existing Cust'!SO27+SUM('[2]WA-Com-Cust Growth'!SQ$3:SQ26)</f>
        <v>11377.089106794414</v>
      </c>
      <c r="AY25" s="4">
        <f>'[2]WA-Com-Existing Cust'!SP27+SUM('[2]WA-Com-Cust Growth'!SR$3:SR26)</f>
        <v>11377.089106794414</v>
      </c>
      <c r="AZ25" s="4">
        <f>'[2]WA-Com-Existing Cust'!SQ27+SUM('[2]WA-Com-Cust Growth'!SS$3:SS26)</f>
        <v>11377.089106794414</v>
      </c>
      <c r="BA25" s="4">
        <f>'[2]WA-Com-Existing Cust'!SR27+SUM('[2]WA-Com-Cust Growth'!ST$3:ST26)</f>
        <v>11377.089106794414</v>
      </c>
      <c r="BB25" s="4">
        <f>'[2]WA-Com-Existing Cust'!SS27+SUM('[2]WA-Com-Cust Growth'!SU$3:SU26)</f>
        <v>7468.3804915248866</v>
      </c>
      <c r="BC25" s="4">
        <f>'[2]WA-Com-Existing Cust'!ST27+SUM('[2]WA-Com-Cust Growth'!SV$3:SV26)</f>
        <v>4761.167198182181</v>
      </c>
      <c r="BD25" s="4">
        <f>'[2]WA-Com-Existing Cust'!SU27+SUM('[2]WA-Com-Cust Growth'!SW$3:SW26)</f>
        <v>1178.619266165038</v>
      </c>
      <c r="BE25" s="4">
        <f>'[2]WA-Com-Existing Cust'!SV27+SUM('[2]WA-Com-Cust Growth'!SX$3:SX26)</f>
        <v>11377.089106794414</v>
      </c>
      <c r="BF25" s="4">
        <f>'[2]WA-Com-Existing Cust'!SW27+SUM('[2]WA-Com-Cust Growth'!SY$3:SY26)</f>
        <v>11377.089106794414</v>
      </c>
      <c r="BG25" s="4">
        <f>'[2]WA-Com-Existing Cust'!SX27+SUM('[2]WA-Com-Cust Growth'!SZ$3:SZ26)</f>
        <v>11377.089106794414</v>
      </c>
    </row>
    <row r="26" spans="2:59" x14ac:dyDescent="0.3">
      <c r="B26">
        <v>2046</v>
      </c>
      <c r="C26" s="5">
        <v>821299.74555369909</v>
      </c>
      <c r="D26" s="5">
        <v>74161.46172889584</v>
      </c>
      <c r="E26" s="5">
        <f t="shared" si="0"/>
        <v>895461.20728259487</v>
      </c>
      <c r="F26" s="5">
        <v>128728.77883077625</v>
      </c>
      <c r="G26" s="5">
        <v>11544.069281173732</v>
      </c>
      <c r="H26" s="5">
        <f t="shared" si="1"/>
        <v>140272.84811194998</v>
      </c>
      <c r="I26" s="4">
        <f t="shared" si="2"/>
        <v>1035734.0553945448</v>
      </c>
      <c r="K26">
        <v>2046</v>
      </c>
      <c r="M26" s="4">
        <f>'[2]OR-Res-Existing Cust'!SO28+SUM('[2]OR-Res-Cust Growth'!SQ$3:SQ27)</f>
        <v>821299.74555369909</v>
      </c>
      <c r="N26" s="4">
        <f>'[2]OR-Res-Existing Cust'!SP28+SUM('[2]OR-Res-Cust Growth'!SR$3:SR27)</f>
        <v>821299.74555369909</v>
      </c>
      <c r="O26" s="4">
        <f>'[2]OR-Res-Existing Cust'!SQ28+SUM('[2]OR-Res-Cust Growth'!SS$3:SS27)</f>
        <v>821299.74555369909</v>
      </c>
      <c r="P26" s="4">
        <f>'[2]OR-Res-Existing Cust'!SR28+SUM('[2]OR-Res-Cust Growth'!ST$3:ST27)</f>
        <v>821299.74555369909</v>
      </c>
      <c r="Q26" s="4">
        <f>'[2]OR-Res-Existing Cust'!SS28+SUM('[2]OR-Res-Cust Growth'!SU$3:SU27)</f>
        <v>632387.01972669561</v>
      </c>
      <c r="R26" s="4">
        <f>'[2]OR-Res-Existing Cust'!ST28+SUM('[2]OR-Res-Cust Growth'!SV$3:SV27)</f>
        <v>380133.31101639383</v>
      </c>
      <c r="S26" s="4">
        <f>'[2]OR-Res-Existing Cust'!SU28+SUM('[2]OR-Res-Cust Growth'!SW$3:SW27)</f>
        <v>64809.556468467927</v>
      </c>
      <c r="T26" s="4">
        <f>'[2]OR-Res-Existing Cust'!SV28+SUM('[2]OR-Res-Cust Growth'!SX$3:SX27)</f>
        <v>821299.74555369909</v>
      </c>
      <c r="U26" s="4">
        <f>'[2]OR-Res-Existing Cust'!SW28+SUM('[2]OR-Res-Cust Growth'!SY$3:SY27)</f>
        <v>821299.74555369909</v>
      </c>
      <c r="V26" s="4">
        <f>'[2]OR-Res-Existing Cust'!SX28+SUM('[2]OR-Res-Cust Growth'!SZ$3:SZ27)</f>
        <v>821299.74555369909</v>
      </c>
      <c r="W26" s="4"/>
      <c r="X26">
        <v>2046</v>
      </c>
      <c r="Y26" s="4">
        <f>'[2]OR-Com-Existing Cust'!SO28+SUM('[2]OR-Com-Cust Growth'!SQ$3:SQ27)</f>
        <v>74161.46172889584</v>
      </c>
      <c r="Z26" s="4">
        <f>'[2]OR-Com-Existing Cust'!SP28+SUM('[2]OR-Com-Cust Growth'!SR$3:SR27)</f>
        <v>74161.46172889584</v>
      </c>
      <c r="AA26" s="4">
        <f>'[2]OR-Com-Existing Cust'!SQ28+SUM('[2]OR-Com-Cust Growth'!SS$3:SS27)</f>
        <v>74161.46172889584</v>
      </c>
      <c r="AB26" s="4">
        <f>'[2]OR-Com-Existing Cust'!SR28+SUM('[2]OR-Com-Cust Growth'!ST$3:ST27)</f>
        <v>74161.46172889584</v>
      </c>
      <c r="AC26" s="4">
        <f>'[2]OR-Com-Existing Cust'!SS28+SUM('[2]OR-Com-Cust Growth'!SU$3:SU27)</f>
        <v>57848.332717822246</v>
      </c>
      <c r="AD26" s="4">
        <f>'[2]OR-Com-Existing Cust'!ST28+SUM('[2]OR-Com-Cust Growth'!SV$3:SV27)</f>
        <v>35563.360024594032</v>
      </c>
      <c r="AE26" s="4">
        <f>'[2]OR-Com-Existing Cust'!SU28+SUM('[2]OR-Com-Cust Growth'!SW$3:SW27)</f>
        <v>5662.6244555863614</v>
      </c>
      <c r="AF26" s="4">
        <f>'[2]OR-Com-Existing Cust'!SV28+SUM('[2]OR-Com-Cust Growth'!SX$3:SX27)</f>
        <v>74161.46172889584</v>
      </c>
      <c r="AG26" s="4">
        <f>'[2]OR-Com-Existing Cust'!SW28+SUM('[2]OR-Com-Cust Growth'!SY$3:SY27)</f>
        <v>74161.46172889584</v>
      </c>
      <c r="AH26" s="4">
        <f>'[2]OR-Com-Existing Cust'!SX28+SUM('[2]OR-Com-Cust Growth'!SZ$3:SZ27)</f>
        <v>74161.46172889584</v>
      </c>
      <c r="AJ26">
        <v>2046</v>
      </c>
      <c r="AL26" s="4">
        <f>'[2]WA-Res-Existing Cust'!SO28+SUM('[2]WA-Res-Cust Growth'!SQ$3:SQ27)</f>
        <v>128728.77883077625</v>
      </c>
      <c r="AM26" s="4">
        <f>'[2]WA-Res-Existing Cust'!SP28+SUM('[2]WA-Res-Cust Growth'!SR$3:SR27)</f>
        <v>128728.77883077625</v>
      </c>
      <c r="AN26" s="4">
        <f>'[2]WA-Res-Existing Cust'!SQ28+SUM('[2]WA-Res-Cust Growth'!SS$3:SS27)</f>
        <v>128728.77883077625</v>
      </c>
      <c r="AO26" s="4">
        <f>'[2]WA-Res-Existing Cust'!SR28+SUM('[2]WA-Res-Cust Growth'!ST$3:ST27)</f>
        <v>128728.77883077625</v>
      </c>
      <c r="AP26" s="4">
        <f>'[2]WA-Res-Existing Cust'!SS28+SUM('[2]WA-Res-Cust Growth'!SU$3:SU27)</f>
        <v>89128.778830776253</v>
      </c>
      <c r="AQ26" s="4">
        <f>'[2]WA-Res-Existing Cust'!ST28+SUM('[2]WA-Res-Cust Growth'!SV$3:SV27)</f>
        <v>53810.370013356151</v>
      </c>
      <c r="AR26" s="4">
        <f>'[2]WA-Res-Existing Cust'!SU28+SUM('[2]WA-Res-Cust Growth'!SW$3:SW27)</f>
        <v>11581.4851949728</v>
      </c>
      <c r="AS26" s="4">
        <f>'[2]WA-Res-Existing Cust'!SV28+SUM('[2]WA-Res-Cust Growth'!SX$3:SX27)</f>
        <v>128728.77883077625</v>
      </c>
      <c r="AT26" s="4">
        <f>'[2]WA-Res-Existing Cust'!SW28+SUM('[2]WA-Res-Cust Growth'!SY$3:SY27)</f>
        <v>128728.77883077625</v>
      </c>
      <c r="AU26" s="4">
        <f>'[2]WA-Res-Existing Cust'!SX28+SUM('[2]WA-Res-Cust Growth'!SZ$3:SZ27)</f>
        <v>128728.77883077625</v>
      </c>
      <c r="AV26" s="4"/>
      <c r="AW26">
        <v>2046</v>
      </c>
      <c r="AX26" s="4">
        <f>'[2]WA-Com-Existing Cust'!SO28+SUM('[2]WA-Com-Cust Growth'!SQ$3:SQ27)</f>
        <v>11544.069281173732</v>
      </c>
      <c r="AY26" s="4">
        <f>'[2]WA-Com-Existing Cust'!SP28+SUM('[2]WA-Com-Cust Growth'!SR$3:SR27)</f>
        <v>11544.069281173732</v>
      </c>
      <c r="AZ26" s="4">
        <f>'[2]WA-Com-Existing Cust'!SQ28+SUM('[2]WA-Com-Cust Growth'!SS$3:SS27)</f>
        <v>11544.069281173732</v>
      </c>
      <c r="BA26" s="4">
        <f>'[2]WA-Com-Existing Cust'!SR28+SUM('[2]WA-Com-Cust Growth'!ST$3:ST27)</f>
        <v>11544.069281173732</v>
      </c>
      <c r="BB26" s="4">
        <f>'[2]WA-Com-Existing Cust'!SS28+SUM('[2]WA-Com-Cust Growth'!SU$3:SU27)</f>
        <v>7454.308358063081</v>
      </c>
      <c r="BC26" s="4">
        <f>'[2]WA-Com-Existing Cust'!ST28+SUM('[2]WA-Com-Cust Growth'!SV$3:SV27)</f>
        <v>4617.7420175636398</v>
      </c>
      <c r="BD26" s="4">
        <f>'[2]WA-Com-Existing Cust'!SU28+SUM('[2]WA-Com-Cust Growth'!SW$3:SW27)</f>
        <v>962.32590144483561</v>
      </c>
      <c r="BE26" s="4">
        <f>'[2]WA-Com-Existing Cust'!SV28+SUM('[2]WA-Com-Cust Growth'!SX$3:SX27)</f>
        <v>11544.069281173732</v>
      </c>
      <c r="BF26" s="4">
        <f>'[2]WA-Com-Existing Cust'!SW28+SUM('[2]WA-Com-Cust Growth'!SY$3:SY27)</f>
        <v>11544.069281173732</v>
      </c>
      <c r="BG26" s="4">
        <f>'[2]WA-Com-Existing Cust'!SX28+SUM('[2]WA-Com-Cust Growth'!SZ$3:SZ27)</f>
        <v>11544.069281173732</v>
      </c>
    </row>
    <row r="27" spans="2:59" x14ac:dyDescent="0.3">
      <c r="B27">
        <v>2047</v>
      </c>
      <c r="C27" s="5">
        <v>826659.39299408044</v>
      </c>
      <c r="D27" s="5">
        <v>74661.027285391654</v>
      </c>
      <c r="E27" s="5">
        <f t="shared" si="0"/>
        <v>901320.42027947214</v>
      </c>
      <c r="F27" s="5">
        <v>130468.87679407564</v>
      </c>
      <c r="G27" s="5">
        <v>11711.659180249841</v>
      </c>
      <c r="H27" s="5">
        <f t="shared" si="1"/>
        <v>142180.53597432547</v>
      </c>
      <c r="I27" s="4">
        <f t="shared" si="2"/>
        <v>1043500.9562537975</v>
      </c>
      <c r="K27">
        <v>2047</v>
      </c>
      <c r="M27" s="4">
        <f>'[2]OR-Res-Existing Cust'!SO29+SUM('[2]OR-Res-Cust Growth'!SQ$3:SQ28)</f>
        <v>826659.39299408044</v>
      </c>
      <c r="N27" s="4">
        <f>'[2]OR-Res-Existing Cust'!SP29+SUM('[2]OR-Res-Cust Growth'!SR$3:SR28)</f>
        <v>826659.39299408044</v>
      </c>
      <c r="O27" s="4">
        <f>'[2]OR-Res-Existing Cust'!SQ29+SUM('[2]OR-Res-Cust Growth'!SS$3:SS28)</f>
        <v>826659.39299408044</v>
      </c>
      <c r="P27" s="4">
        <f>'[2]OR-Res-Existing Cust'!SR29+SUM('[2]OR-Res-Cust Growth'!ST$3:ST28)</f>
        <v>826659.39299408044</v>
      </c>
      <c r="Q27" s="4">
        <f>'[2]OR-Res-Existing Cust'!SS29+SUM('[2]OR-Res-Cust Growth'!SU$3:SU28)</f>
        <v>631561.18153624306</v>
      </c>
      <c r="R27" s="4">
        <f>'[2]OR-Res-Existing Cust'!ST29+SUM('[2]OR-Res-Cust Growth'!SV$3:SV28)</f>
        <v>367763.48154966411</v>
      </c>
      <c r="S27" s="4">
        <f>'[2]OR-Res-Existing Cust'!SU29+SUM('[2]OR-Res-Cust Growth'!SW$3:SW28)</f>
        <v>64809.556468467927</v>
      </c>
      <c r="T27" s="4">
        <f>'[2]OR-Res-Existing Cust'!SV29+SUM('[2]OR-Res-Cust Growth'!SX$3:SX28)</f>
        <v>826659.39299408044</v>
      </c>
      <c r="U27" s="4">
        <f>'[2]OR-Res-Existing Cust'!SW29+SUM('[2]OR-Res-Cust Growth'!SY$3:SY28)</f>
        <v>826659.39299408044</v>
      </c>
      <c r="V27" s="4">
        <f>'[2]OR-Res-Existing Cust'!SX29+SUM('[2]OR-Res-Cust Growth'!SZ$3:SZ28)</f>
        <v>826659.39299408044</v>
      </c>
      <c r="W27" s="4"/>
      <c r="X27">
        <v>2047</v>
      </c>
      <c r="Y27" s="4">
        <f>'[2]OR-Com-Existing Cust'!SO29+SUM('[2]OR-Com-Cust Growth'!SQ$3:SQ28)</f>
        <v>74661.027285391654</v>
      </c>
      <c r="Z27" s="4">
        <f>'[2]OR-Com-Existing Cust'!SP29+SUM('[2]OR-Com-Cust Growth'!SR$3:SR28)</f>
        <v>74661.027285391654</v>
      </c>
      <c r="AA27" s="4">
        <f>'[2]OR-Com-Existing Cust'!SQ29+SUM('[2]OR-Com-Cust Growth'!SS$3:SS28)</f>
        <v>74661.027285391654</v>
      </c>
      <c r="AB27" s="4">
        <f>'[2]OR-Com-Existing Cust'!SR29+SUM('[2]OR-Com-Cust Growth'!ST$3:ST28)</f>
        <v>74661.027285391654</v>
      </c>
      <c r="AC27" s="4">
        <f>'[2]OR-Com-Existing Cust'!SS29+SUM('[2]OR-Com-Cust Growth'!SU$3:SU28)</f>
        <v>57710.49516984597</v>
      </c>
      <c r="AD27" s="4">
        <f>'[2]OR-Com-Existing Cust'!ST29+SUM('[2]OR-Com-Cust Growth'!SV$3:SV28)</f>
        <v>34389.897785478221</v>
      </c>
      <c r="AE27" s="4">
        <f>'[2]OR-Com-Existing Cust'!SU29+SUM('[2]OR-Com-Cust Growth'!SW$3:SW28)</f>
        <v>5662.6244555863614</v>
      </c>
      <c r="AF27" s="4">
        <f>'[2]OR-Com-Existing Cust'!SV29+SUM('[2]OR-Com-Cust Growth'!SX$3:SX28)</f>
        <v>74661.027285391654</v>
      </c>
      <c r="AG27" s="4">
        <f>'[2]OR-Com-Existing Cust'!SW29+SUM('[2]OR-Com-Cust Growth'!SY$3:SY28)</f>
        <v>74661.027285391654</v>
      </c>
      <c r="AH27" s="4">
        <f>'[2]OR-Com-Existing Cust'!SX29+SUM('[2]OR-Com-Cust Growth'!SZ$3:SZ28)</f>
        <v>74661.027285391654</v>
      </c>
      <c r="AJ27">
        <v>2047</v>
      </c>
      <c r="AL27" s="4">
        <f>'[2]WA-Res-Existing Cust'!SO29+SUM('[2]WA-Res-Cust Growth'!SQ$3:SQ28)</f>
        <v>130468.87679407564</v>
      </c>
      <c r="AM27" s="4">
        <f>'[2]WA-Res-Existing Cust'!SP29+SUM('[2]WA-Res-Cust Growth'!SR$3:SR28)</f>
        <v>130468.87679407564</v>
      </c>
      <c r="AN27" s="4">
        <f>'[2]WA-Res-Existing Cust'!SQ29+SUM('[2]WA-Res-Cust Growth'!SS$3:SS28)</f>
        <v>130468.87679407564</v>
      </c>
      <c r="AO27" s="4">
        <f>'[2]WA-Res-Existing Cust'!SR29+SUM('[2]WA-Res-Cust Growth'!ST$3:ST28)</f>
        <v>130468.87679407564</v>
      </c>
      <c r="AP27" s="4">
        <f>'[2]WA-Res-Existing Cust'!SS29+SUM('[2]WA-Res-Cust Growth'!SU$3:SU28)</f>
        <v>89068.876794075637</v>
      </c>
      <c r="AQ27" s="4">
        <f>'[2]WA-Res-Existing Cust'!ST29+SUM('[2]WA-Res-Cust Growth'!SV$3:SV28)</f>
        <v>52154.147237136945</v>
      </c>
      <c r="AR27" s="4">
        <f>'[2]WA-Res-Existing Cust'!SU29+SUM('[2]WA-Res-Cust Growth'!SW$3:SW28)</f>
        <v>11581.4851949728</v>
      </c>
      <c r="AS27" s="4">
        <f>'[2]WA-Res-Existing Cust'!SV29+SUM('[2]WA-Res-Cust Growth'!SX$3:SX28)</f>
        <v>130468.87679407564</v>
      </c>
      <c r="AT27" s="4">
        <f>'[2]WA-Res-Existing Cust'!SW29+SUM('[2]WA-Res-Cust Growth'!SY$3:SY28)</f>
        <v>130468.87679407564</v>
      </c>
      <c r="AU27" s="4">
        <f>'[2]WA-Res-Existing Cust'!SX29+SUM('[2]WA-Res-Cust Growth'!SZ$3:SZ28)</f>
        <v>130468.87679407564</v>
      </c>
      <c r="AV27" s="4"/>
      <c r="AW27">
        <v>2047</v>
      </c>
      <c r="AX27" s="4">
        <f>'[2]WA-Com-Existing Cust'!SO29+SUM('[2]WA-Com-Cust Growth'!SQ$3:SQ28)</f>
        <v>11711.659180249841</v>
      </c>
      <c r="AY27" s="4">
        <f>'[2]WA-Com-Existing Cust'!SP29+SUM('[2]WA-Com-Cust Growth'!SR$3:SR28)</f>
        <v>11711.659180249841</v>
      </c>
      <c r="AZ27" s="4">
        <f>'[2]WA-Com-Existing Cust'!SQ29+SUM('[2]WA-Com-Cust Growth'!SS$3:SS28)</f>
        <v>11711.659180249841</v>
      </c>
      <c r="BA27" s="4">
        <f>'[2]WA-Com-Existing Cust'!SR29+SUM('[2]WA-Com-Cust Growth'!ST$3:ST28)</f>
        <v>11711.659180249841</v>
      </c>
      <c r="BB27" s="4">
        <f>'[2]WA-Com-Existing Cust'!SS29+SUM('[2]WA-Com-Cust Growth'!SU$3:SU28)</f>
        <v>7440.1845331816412</v>
      </c>
      <c r="BC27" s="4">
        <f>'[2]WA-Com-Existing Cust'!ST29+SUM('[2]WA-Com-Cust Growth'!SV$3:SV28)</f>
        <v>4474.3168369450996</v>
      </c>
      <c r="BD27" s="4">
        <f>'[2]WA-Com-Existing Cust'!SU29+SUM('[2]WA-Com-Cust Growth'!SW$3:SW28)</f>
        <v>962.32590144483561</v>
      </c>
      <c r="BE27" s="4">
        <f>'[2]WA-Com-Existing Cust'!SV29+SUM('[2]WA-Com-Cust Growth'!SX$3:SX28)</f>
        <v>11711.659180249841</v>
      </c>
      <c r="BF27" s="4">
        <f>'[2]WA-Com-Existing Cust'!SW29+SUM('[2]WA-Com-Cust Growth'!SY$3:SY28)</f>
        <v>11711.659180249841</v>
      </c>
      <c r="BG27" s="4">
        <f>'[2]WA-Com-Existing Cust'!SX29+SUM('[2]WA-Com-Cust Growth'!SZ$3:SZ28)</f>
        <v>11711.659180249841</v>
      </c>
    </row>
    <row r="28" spans="2:59" x14ac:dyDescent="0.3">
      <c r="B28">
        <v>2048</v>
      </c>
      <c r="C28" s="5">
        <v>831885.35502739507</v>
      </c>
      <c r="D28" s="5">
        <v>75161.231330240422</v>
      </c>
      <c r="E28" s="5">
        <f t="shared" si="0"/>
        <v>907046.58635763545</v>
      </c>
      <c r="F28" s="5">
        <v>132208.10950408014</v>
      </c>
      <c r="G28" s="5">
        <v>11879.737121132002</v>
      </c>
      <c r="H28" s="5">
        <f t="shared" si="1"/>
        <v>144087.84662521214</v>
      </c>
      <c r="I28" s="4">
        <f t="shared" si="2"/>
        <v>1051134.4329828476</v>
      </c>
      <c r="K28">
        <v>2048</v>
      </c>
      <c r="M28" s="4">
        <f>'[2]OR-Res-Existing Cust'!SO30+SUM('[2]OR-Res-Cust Growth'!SQ$3:SQ29)</f>
        <v>831885.35502739507</v>
      </c>
      <c r="N28" s="4">
        <f>'[2]OR-Res-Existing Cust'!SP30+SUM('[2]OR-Res-Cust Growth'!SR$3:SR29)</f>
        <v>831885.35502739507</v>
      </c>
      <c r="O28" s="4">
        <f>'[2]OR-Res-Existing Cust'!SQ30+SUM('[2]OR-Res-Cust Growth'!SS$3:SS29)</f>
        <v>831885.35502739507</v>
      </c>
      <c r="P28" s="4">
        <f>'[2]OR-Res-Existing Cust'!SR30+SUM('[2]OR-Res-Cust Growth'!ST$3:ST29)</f>
        <v>831885.35502739507</v>
      </c>
      <c r="Q28" s="4">
        <f>'[2]OR-Res-Existing Cust'!SS30+SUM('[2]OR-Res-Cust Growth'!SU$3:SU29)</f>
        <v>630732.80972533615</v>
      </c>
      <c r="R28" s="4">
        <f>'[2]OR-Res-Existing Cust'!ST30+SUM('[2]OR-Res-Cust Growth'!SV$3:SV29)</f>
        <v>355393.65208293439</v>
      </c>
      <c r="S28" s="4">
        <f>'[2]OR-Res-Existing Cust'!SU30+SUM('[2]OR-Res-Cust Growth'!SW$3:SW29)</f>
        <v>64809.556468467927</v>
      </c>
      <c r="T28" s="4">
        <f>'[2]OR-Res-Existing Cust'!SV30+SUM('[2]OR-Res-Cust Growth'!SX$3:SX29)</f>
        <v>831885.35502739507</v>
      </c>
      <c r="U28" s="4">
        <f>'[2]OR-Res-Existing Cust'!SW30+SUM('[2]OR-Res-Cust Growth'!SY$3:SY29)</f>
        <v>831885.35502739507</v>
      </c>
      <c r="V28" s="4">
        <f>'[2]OR-Res-Existing Cust'!SX30+SUM('[2]OR-Res-Cust Growth'!SZ$3:SZ29)</f>
        <v>831885.35502739507</v>
      </c>
      <c r="W28" s="4"/>
      <c r="X28">
        <v>2048</v>
      </c>
      <c r="Y28" s="4">
        <f>'[2]OR-Com-Existing Cust'!SO30+SUM('[2]OR-Com-Cust Growth'!SQ$3:SQ29)</f>
        <v>75161.231330240422</v>
      </c>
      <c r="Z28" s="4">
        <f>'[2]OR-Com-Existing Cust'!SP30+SUM('[2]OR-Com-Cust Growth'!SR$3:SR29)</f>
        <v>75161.231330240422</v>
      </c>
      <c r="AA28" s="4">
        <f>'[2]OR-Com-Existing Cust'!SQ30+SUM('[2]OR-Com-Cust Growth'!SS$3:SS29)</f>
        <v>75161.231330240422</v>
      </c>
      <c r="AB28" s="4">
        <f>'[2]OR-Com-Existing Cust'!SR30+SUM('[2]OR-Com-Cust Growth'!ST$3:ST29)</f>
        <v>75161.231330240422</v>
      </c>
      <c r="AC28" s="4">
        <f>'[2]OR-Com-Existing Cust'!SS30+SUM('[2]OR-Com-Cust Growth'!SU$3:SU29)</f>
        <v>57572.481453461296</v>
      </c>
      <c r="AD28" s="4">
        <f>'[2]OR-Com-Existing Cust'!ST30+SUM('[2]OR-Com-Cust Growth'!SV$3:SV29)</f>
        <v>33216.435546362409</v>
      </c>
      <c r="AE28" s="4">
        <f>'[2]OR-Com-Existing Cust'!SU30+SUM('[2]OR-Com-Cust Growth'!SW$3:SW29)</f>
        <v>5662.6244555863614</v>
      </c>
      <c r="AF28" s="4">
        <f>'[2]OR-Com-Existing Cust'!SV30+SUM('[2]OR-Com-Cust Growth'!SX$3:SX29)</f>
        <v>75161.231330240422</v>
      </c>
      <c r="AG28" s="4">
        <f>'[2]OR-Com-Existing Cust'!SW30+SUM('[2]OR-Com-Cust Growth'!SY$3:SY29)</f>
        <v>75161.231330240422</v>
      </c>
      <c r="AH28" s="4">
        <f>'[2]OR-Com-Existing Cust'!SX30+SUM('[2]OR-Com-Cust Growth'!SZ$3:SZ29)</f>
        <v>75161.231330240422</v>
      </c>
      <c r="AJ28">
        <v>2048</v>
      </c>
      <c r="AL28" s="4">
        <f>'[2]WA-Res-Existing Cust'!SO30+SUM('[2]WA-Res-Cust Growth'!SQ$3:SQ29)</f>
        <v>132208.10950408014</v>
      </c>
      <c r="AM28" s="4">
        <f>'[2]WA-Res-Existing Cust'!SP30+SUM('[2]WA-Res-Cust Growth'!SR$3:SR29)</f>
        <v>132208.10950408014</v>
      </c>
      <c r="AN28" s="4">
        <f>'[2]WA-Res-Existing Cust'!SQ30+SUM('[2]WA-Res-Cust Growth'!SS$3:SS29)</f>
        <v>132208.10950408014</v>
      </c>
      <c r="AO28" s="4">
        <f>'[2]WA-Res-Existing Cust'!SR30+SUM('[2]WA-Res-Cust Growth'!ST$3:ST29)</f>
        <v>132208.10950408014</v>
      </c>
      <c r="AP28" s="4">
        <f>'[2]WA-Res-Existing Cust'!SS30+SUM('[2]WA-Res-Cust Growth'!SU$3:SU29)</f>
        <v>89008.109504080159</v>
      </c>
      <c r="AQ28" s="4">
        <f>'[2]WA-Res-Existing Cust'!ST30+SUM('[2]WA-Res-Cust Growth'!SV$3:SV29)</f>
        <v>50497.92446091774</v>
      </c>
      <c r="AR28" s="4">
        <f>'[2]WA-Res-Existing Cust'!SU30+SUM('[2]WA-Res-Cust Growth'!SW$3:SW29)</f>
        <v>11581.4851949728</v>
      </c>
      <c r="AS28" s="4">
        <f>'[2]WA-Res-Existing Cust'!SV30+SUM('[2]WA-Res-Cust Growth'!SX$3:SX29)</f>
        <v>132208.10950408014</v>
      </c>
      <c r="AT28" s="4">
        <f>'[2]WA-Res-Existing Cust'!SW30+SUM('[2]WA-Res-Cust Growth'!SY$3:SY29)</f>
        <v>132208.10950408014</v>
      </c>
      <c r="AU28" s="4">
        <f>'[2]WA-Res-Existing Cust'!SX30+SUM('[2]WA-Res-Cust Growth'!SZ$3:SZ29)</f>
        <v>132208.10950408014</v>
      </c>
      <c r="AV28" s="4"/>
      <c r="AW28">
        <v>2048</v>
      </c>
      <c r="AX28" s="4">
        <f>'[2]WA-Com-Existing Cust'!SO30+SUM('[2]WA-Com-Cust Growth'!SQ$3:SQ29)</f>
        <v>11879.737121132002</v>
      </c>
      <c r="AY28" s="4">
        <f>'[2]WA-Com-Existing Cust'!SP30+SUM('[2]WA-Com-Cust Growth'!SR$3:SR29)</f>
        <v>11879.737121132002</v>
      </c>
      <c r="AZ28" s="4">
        <f>'[2]WA-Com-Existing Cust'!SQ30+SUM('[2]WA-Com-Cust Growth'!SS$3:SS29)</f>
        <v>11879.737121132002</v>
      </c>
      <c r="BA28" s="4">
        <f>'[2]WA-Com-Existing Cust'!SR30+SUM('[2]WA-Com-Cust Growth'!ST$3:ST29)</f>
        <v>11879.737121132002</v>
      </c>
      <c r="BB28" s="4">
        <f>'[2]WA-Com-Existing Cust'!SS30+SUM('[2]WA-Com-Cust Growth'!SU$3:SU29)</f>
        <v>7426.0192699613408</v>
      </c>
      <c r="BC28" s="4">
        <f>'[2]WA-Com-Existing Cust'!ST30+SUM('[2]WA-Com-Cust Growth'!SV$3:SV29)</f>
        <v>4330.8916563265593</v>
      </c>
      <c r="BD28" s="4">
        <f>'[2]WA-Com-Existing Cust'!SU30+SUM('[2]WA-Com-Cust Growth'!SW$3:SW29)</f>
        <v>962.32590144483561</v>
      </c>
      <c r="BE28" s="4">
        <f>'[2]WA-Com-Existing Cust'!SV30+SUM('[2]WA-Com-Cust Growth'!SX$3:SX29)</f>
        <v>11879.737121132002</v>
      </c>
      <c r="BF28" s="4">
        <f>'[2]WA-Com-Existing Cust'!SW30+SUM('[2]WA-Com-Cust Growth'!SY$3:SY29)</f>
        <v>11879.737121132002</v>
      </c>
      <c r="BG28" s="4">
        <f>'[2]WA-Com-Existing Cust'!SX30+SUM('[2]WA-Com-Cust Growth'!SZ$3:SZ29)</f>
        <v>11879.737121132002</v>
      </c>
    </row>
    <row r="29" spans="2:59" x14ac:dyDescent="0.3">
      <c r="B29">
        <v>2049</v>
      </c>
      <c r="C29" s="5">
        <v>836978.99646084977</v>
      </c>
      <c r="D29" s="5">
        <v>75660.158398383239</v>
      </c>
      <c r="E29" s="5">
        <f t="shared" si="0"/>
        <v>912639.15485923295</v>
      </c>
      <c r="F29" s="5">
        <v>133946.29627760703</v>
      </c>
      <c r="G29" s="5">
        <v>12048.686016670676</v>
      </c>
      <c r="H29" s="5">
        <f t="shared" si="1"/>
        <v>145994.9822942777</v>
      </c>
      <c r="I29" s="4">
        <f t="shared" si="2"/>
        <v>1058634.1371535107</v>
      </c>
      <c r="K29">
        <v>2049</v>
      </c>
      <c r="M29" s="4">
        <f>'[2]OR-Res-Existing Cust'!SO31+SUM('[2]OR-Res-Cust Growth'!SQ$3:SQ30)</f>
        <v>836978.99646084977</v>
      </c>
      <c r="N29" s="4">
        <f>'[2]OR-Res-Existing Cust'!SP31+SUM('[2]OR-Res-Cust Growth'!SR$3:SR30)</f>
        <v>836978.99646084977</v>
      </c>
      <c r="O29" s="4">
        <f>'[2]OR-Res-Existing Cust'!SQ31+SUM('[2]OR-Res-Cust Growth'!SS$3:SS30)</f>
        <v>836978.99646084977</v>
      </c>
      <c r="P29" s="4">
        <f>'[2]OR-Res-Existing Cust'!SR31+SUM('[2]OR-Res-Cust Growth'!ST$3:ST30)</f>
        <v>836978.99646084977</v>
      </c>
      <c r="Q29" s="4">
        <f>'[2]OR-Res-Existing Cust'!SS31+SUM('[2]OR-Res-Cust Growth'!SU$3:SU30)</f>
        <v>629901.68887171999</v>
      </c>
      <c r="R29" s="4">
        <f>'[2]OR-Res-Existing Cust'!ST31+SUM('[2]OR-Res-Cust Growth'!SV$3:SV30)</f>
        <v>343023.82261620468</v>
      </c>
      <c r="S29" s="4">
        <f>'[2]OR-Res-Existing Cust'!SU31+SUM('[2]OR-Res-Cust Growth'!SW$3:SW30)</f>
        <v>64809.556468467927</v>
      </c>
      <c r="T29" s="4">
        <f>'[2]OR-Res-Existing Cust'!SV31+SUM('[2]OR-Res-Cust Growth'!SX$3:SX30)</f>
        <v>836978.99646084977</v>
      </c>
      <c r="U29" s="4">
        <f>'[2]OR-Res-Existing Cust'!SW31+SUM('[2]OR-Res-Cust Growth'!SY$3:SY30)</f>
        <v>836978.99646084977</v>
      </c>
      <c r="V29" s="4">
        <f>'[2]OR-Res-Existing Cust'!SX31+SUM('[2]OR-Res-Cust Growth'!SZ$3:SZ30)</f>
        <v>836978.99646084977</v>
      </c>
      <c r="W29" s="4"/>
      <c r="X29">
        <v>2049</v>
      </c>
      <c r="Y29" s="4">
        <f>'[2]OR-Com-Existing Cust'!SO31+SUM('[2]OR-Com-Cust Growth'!SQ$3:SQ30)</f>
        <v>75660.158398383239</v>
      </c>
      <c r="Z29" s="4">
        <f>'[2]OR-Com-Existing Cust'!SP31+SUM('[2]OR-Com-Cust Growth'!SR$3:SR30)</f>
        <v>75660.158398383239</v>
      </c>
      <c r="AA29" s="4">
        <f>'[2]OR-Com-Existing Cust'!SQ31+SUM('[2]OR-Com-Cust Growth'!SS$3:SS30)</f>
        <v>75660.158398383239</v>
      </c>
      <c r="AB29" s="4">
        <f>'[2]OR-Com-Existing Cust'!SR31+SUM('[2]OR-Com-Cust Growth'!ST$3:ST30)</f>
        <v>75660.158398383239</v>
      </c>
      <c r="AC29" s="4">
        <f>'[2]OR-Com-Existing Cust'!SS31+SUM('[2]OR-Com-Cust Growth'!SU$3:SU30)</f>
        <v>57434.820073893439</v>
      </c>
      <c r="AD29" s="4">
        <f>'[2]OR-Com-Existing Cust'!ST31+SUM('[2]OR-Com-Cust Growth'!SV$3:SV30)</f>
        <v>32042.973307246597</v>
      </c>
      <c r="AE29" s="4">
        <f>'[2]OR-Com-Existing Cust'!SU31+SUM('[2]OR-Com-Cust Growth'!SW$3:SW30)</f>
        <v>5662.6244555863614</v>
      </c>
      <c r="AF29" s="4">
        <f>'[2]OR-Com-Existing Cust'!SV31+SUM('[2]OR-Com-Cust Growth'!SX$3:SX30)</f>
        <v>75660.158398383239</v>
      </c>
      <c r="AG29" s="4">
        <f>'[2]OR-Com-Existing Cust'!SW31+SUM('[2]OR-Com-Cust Growth'!SY$3:SY30)</f>
        <v>75660.158398383239</v>
      </c>
      <c r="AH29" s="4">
        <f>'[2]OR-Com-Existing Cust'!SX31+SUM('[2]OR-Com-Cust Growth'!SZ$3:SZ30)</f>
        <v>75660.158398383239</v>
      </c>
      <c r="AJ29">
        <v>2049</v>
      </c>
      <c r="AL29" s="4">
        <f>'[2]WA-Res-Existing Cust'!SO31+SUM('[2]WA-Res-Cust Growth'!SQ$3:SQ30)</f>
        <v>133946.29627760703</v>
      </c>
      <c r="AM29" s="4">
        <f>'[2]WA-Res-Existing Cust'!SP31+SUM('[2]WA-Res-Cust Growth'!SR$3:SR30)</f>
        <v>133946.29627760703</v>
      </c>
      <c r="AN29" s="4">
        <f>'[2]WA-Res-Existing Cust'!SQ31+SUM('[2]WA-Res-Cust Growth'!SS$3:SS30)</f>
        <v>133946.29627760703</v>
      </c>
      <c r="AO29" s="4">
        <f>'[2]WA-Res-Existing Cust'!SR31+SUM('[2]WA-Res-Cust Growth'!ST$3:ST30)</f>
        <v>133946.29627760703</v>
      </c>
      <c r="AP29" s="4">
        <f>'[2]WA-Res-Existing Cust'!SS31+SUM('[2]WA-Res-Cust Growth'!SU$3:SU30)</f>
        <v>88946.296277607049</v>
      </c>
      <c r="AQ29" s="4">
        <f>'[2]WA-Res-Existing Cust'!ST31+SUM('[2]WA-Res-Cust Growth'!SV$3:SV30)</f>
        <v>48841.701684698535</v>
      </c>
      <c r="AR29" s="4">
        <f>'[2]WA-Res-Existing Cust'!SU31+SUM('[2]WA-Res-Cust Growth'!SW$3:SW30)</f>
        <v>11581.4851949728</v>
      </c>
      <c r="AS29" s="4">
        <f>'[2]WA-Res-Existing Cust'!SV31+SUM('[2]WA-Res-Cust Growth'!SX$3:SX30)</f>
        <v>133946.29627760703</v>
      </c>
      <c r="AT29" s="4">
        <f>'[2]WA-Res-Existing Cust'!SW31+SUM('[2]WA-Res-Cust Growth'!SY$3:SY30)</f>
        <v>133946.29627760703</v>
      </c>
      <c r="AU29" s="4">
        <f>'[2]WA-Res-Existing Cust'!SX31+SUM('[2]WA-Res-Cust Growth'!SZ$3:SZ30)</f>
        <v>133946.29627760703</v>
      </c>
      <c r="AV29" s="4"/>
      <c r="AW29">
        <v>2049</v>
      </c>
      <c r="AX29" s="4">
        <f>'[2]WA-Com-Existing Cust'!SO31+SUM('[2]WA-Com-Cust Growth'!SQ$3:SQ30)</f>
        <v>12048.686016670676</v>
      </c>
      <c r="AY29" s="4">
        <f>'[2]WA-Com-Existing Cust'!SP31+SUM('[2]WA-Com-Cust Growth'!SR$3:SR30)</f>
        <v>12048.686016670676</v>
      </c>
      <c r="AZ29" s="4">
        <f>'[2]WA-Com-Existing Cust'!SQ31+SUM('[2]WA-Com-Cust Growth'!SS$3:SS30)</f>
        <v>12048.686016670676</v>
      </c>
      <c r="BA29" s="4">
        <f>'[2]WA-Com-Existing Cust'!SR31+SUM('[2]WA-Com-Cust Growth'!ST$3:ST30)</f>
        <v>12048.686016670676</v>
      </c>
      <c r="BB29" s="4">
        <f>'[2]WA-Com-Existing Cust'!SS31+SUM('[2]WA-Com-Cust Growth'!SU$3:SU30)</f>
        <v>7411.7802946653374</v>
      </c>
      <c r="BC29" s="4">
        <f>'[2]WA-Com-Existing Cust'!ST31+SUM('[2]WA-Com-Cust Growth'!SV$3:SV30)</f>
        <v>4187.4664757080182</v>
      </c>
      <c r="BD29" s="4">
        <f>'[2]WA-Com-Existing Cust'!SU31+SUM('[2]WA-Com-Cust Growth'!SW$3:SW30)</f>
        <v>962.32590144483561</v>
      </c>
      <c r="BE29" s="4">
        <f>'[2]WA-Com-Existing Cust'!SV31+SUM('[2]WA-Com-Cust Growth'!SX$3:SX30)</f>
        <v>12048.686016670676</v>
      </c>
      <c r="BF29" s="4">
        <f>'[2]WA-Com-Existing Cust'!SW31+SUM('[2]WA-Com-Cust Growth'!SY$3:SY30)</f>
        <v>12048.686016670676</v>
      </c>
      <c r="BG29" s="4">
        <f>'[2]WA-Com-Existing Cust'!SX31+SUM('[2]WA-Com-Cust Growth'!SZ$3:SZ30)</f>
        <v>12048.686016670676</v>
      </c>
    </row>
    <row r="30" spans="2:59" x14ac:dyDescent="0.3">
      <c r="B30">
        <v>2050</v>
      </c>
      <c r="C30" s="5">
        <v>841939.3161946421</v>
      </c>
      <c r="D30" s="5">
        <v>76159.723954879039</v>
      </c>
      <c r="E30" s="5">
        <f t="shared" si="0"/>
        <v>918099.04014952108</v>
      </c>
      <c r="F30" s="5">
        <v>135683.59020130089</v>
      </c>
      <c r="G30" s="5">
        <v>12218.13196782564</v>
      </c>
      <c r="H30" s="5">
        <f t="shared" si="1"/>
        <v>147901.72216912653</v>
      </c>
      <c r="I30" s="4">
        <f t="shared" si="2"/>
        <v>1066000.7623186475</v>
      </c>
      <c r="K30">
        <v>2050</v>
      </c>
      <c r="M30" s="4">
        <f>'[2]OR-Res-Existing Cust'!SO32+SUM('[2]OR-Res-Cust Growth'!SQ$3:SQ31)</f>
        <v>841939.3161946421</v>
      </c>
      <c r="N30" s="4">
        <f>'[2]OR-Res-Existing Cust'!SP32+SUM('[2]OR-Res-Cust Growth'!SR$3:SR31)</f>
        <v>841939.3161946421</v>
      </c>
      <c r="O30" s="4">
        <f>'[2]OR-Res-Existing Cust'!SQ32+SUM('[2]OR-Res-Cust Growth'!SS$3:SS31)</f>
        <v>841939.3161946421</v>
      </c>
      <c r="P30" s="4">
        <f>'[2]OR-Res-Existing Cust'!SR32+SUM('[2]OR-Res-Cust Growth'!ST$3:ST31)</f>
        <v>841939.3161946421</v>
      </c>
      <c r="Q30" s="4">
        <f>'[2]OR-Res-Existing Cust'!SS32+SUM('[2]OR-Res-Cust Growth'!SU$3:SU31)</f>
        <v>629067.98616074945</v>
      </c>
      <c r="R30" s="4">
        <f>'[2]OR-Res-Existing Cust'!ST32+SUM('[2]OR-Res-Cust Growth'!SV$3:SV31)</f>
        <v>330653.99314947496</v>
      </c>
      <c r="S30" s="4">
        <f>'[2]OR-Res-Existing Cust'!SU32+SUM('[2]OR-Res-Cust Growth'!SW$3:SW31)</f>
        <v>64809.556468467927</v>
      </c>
      <c r="T30" s="4">
        <f>'[2]OR-Res-Existing Cust'!SV32+SUM('[2]OR-Res-Cust Growth'!SX$3:SX31)</f>
        <v>841939.3161946421</v>
      </c>
      <c r="U30" s="4">
        <f>'[2]OR-Res-Existing Cust'!SW32+SUM('[2]OR-Res-Cust Growth'!SY$3:SY31)</f>
        <v>841939.3161946421</v>
      </c>
      <c r="V30" s="4">
        <f>'[2]OR-Res-Existing Cust'!SX32+SUM('[2]OR-Res-Cust Growth'!SZ$3:SZ31)</f>
        <v>841939.3161946421</v>
      </c>
      <c r="W30" s="4"/>
      <c r="X30">
        <v>2050</v>
      </c>
      <c r="Y30" s="4">
        <f>'[2]OR-Com-Existing Cust'!SO32+SUM('[2]OR-Com-Cust Growth'!SQ$3:SQ31)</f>
        <v>76159.723954879039</v>
      </c>
      <c r="Z30" s="4">
        <f>'[2]OR-Com-Existing Cust'!SP32+SUM('[2]OR-Com-Cust Growth'!SR$3:SR31)</f>
        <v>76159.723954879039</v>
      </c>
      <c r="AA30" s="4">
        <f>'[2]OR-Com-Existing Cust'!SQ32+SUM('[2]OR-Com-Cust Growth'!SS$3:SS31)</f>
        <v>76159.723954879039</v>
      </c>
      <c r="AB30" s="4">
        <f>'[2]OR-Com-Existing Cust'!SR32+SUM('[2]OR-Com-Cust Growth'!ST$3:ST31)</f>
        <v>76159.723954879039</v>
      </c>
      <c r="AC30" s="4">
        <f>'[2]OR-Com-Existing Cust'!SS32+SUM('[2]OR-Com-Cust Growth'!SU$3:SU31)</f>
        <v>57296.982525917185</v>
      </c>
      <c r="AD30" s="4">
        <f>'[2]OR-Com-Existing Cust'!ST32+SUM('[2]OR-Com-Cust Growth'!SV$3:SV31)</f>
        <v>30869.511068130785</v>
      </c>
      <c r="AE30" s="4">
        <f>'[2]OR-Com-Existing Cust'!SU32+SUM('[2]OR-Com-Cust Growth'!SW$3:SW31)</f>
        <v>5662.6244555863614</v>
      </c>
      <c r="AF30" s="4">
        <f>'[2]OR-Com-Existing Cust'!SV32+SUM('[2]OR-Com-Cust Growth'!SX$3:SX31)</f>
        <v>76159.723954879039</v>
      </c>
      <c r="AG30" s="4">
        <f>'[2]OR-Com-Existing Cust'!SW32+SUM('[2]OR-Com-Cust Growth'!SY$3:SY31)</f>
        <v>76159.723954879039</v>
      </c>
      <c r="AH30" s="4">
        <f>'[2]OR-Com-Existing Cust'!SX32+SUM('[2]OR-Com-Cust Growth'!SZ$3:SZ31)</f>
        <v>76159.723954879039</v>
      </c>
      <c r="AJ30">
        <v>2050</v>
      </c>
      <c r="AL30" s="4">
        <f>'[2]WA-Res-Existing Cust'!SO32+SUM('[2]WA-Res-Cust Growth'!SQ$3:SQ31)</f>
        <v>135683.59020130089</v>
      </c>
      <c r="AM30" s="4">
        <f>'[2]WA-Res-Existing Cust'!SP32+SUM('[2]WA-Res-Cust Growth'!SR$3:SR31)</f>
        <v>135683.59020130089</v>
      </c>
      <c r="AN30" s="4">
        <f>'[2]WA-Res-Existing Cust'!SQ32+SUM('[2]WA-Res-Cust Growth'!SS$3:SS31)</f>
        <v>135683.59020130089</v>
      </c>
      <c r="AO30" s="4">
        <f>'[2]WA-Res-Existing Cust'!SR32+SUM('[2]WA-Res-Cust Growth'!ST$3:ST31)</f>
        <v>135683.59020130089</v>
      </c>
      <c r="AP30" s="4">
        <f>'[2]WA-Res-Existing Cust'!SS32+SUM('[2]WA-Res-Cust Growth'!SU$3:SU31)</f>
        <v>88883.590201300889</v>
      </c>
      <c r="AQ30" s="4">
        <f>'[2]WA-Res-Existing Cust'!ST32+SUM('[2]WA-Res-Cust Growth'!SV$3:SV31)</f>
        <v>47185.47890847933</v>
      </c>
      <c r="AR30" s="4">
        <f>'[2]WA-Res-Existing Cust'!SU32+SUM('[2]WA-Res-Cust Growth'!SW$3:SW31)</f>
        <v>11581.4851949728</v>
      </c>
      <c r="AS30" s="4">
        <f>'[2]WA-Res-Existing Cust'!SV32+SUM('[2]WA-Res-Cust Growth'!SX$3:SX31)</f>
        <v>135683.59020130089</v>
      </c>
      <c r="AT30" s="4">
        <f>'[2]WA-Res-Existing Cust'!SW32+SUM('[2]WA-Res-Cust Growth'!SY$3:SY31)</f>
        <v>135683.59020130089</v>
      </c>
      <c r="AU30" s="4">
        <f>'[2]WA-Res-Existing Cust'!SX32+SUM('[2]WA-Res-Cust Growth'!SZ$3:SZ31)</f>
        <v>135683.59020130089</v>
      </c>
      <c r="AV30" s="4"/>
      <c r="AW30">
        <v>2050</v>
      </c>
      <c r="AX30" s="4">
        <f>'[2]WA-Com-Existing Cust'!SO32+SUM('[2]WA-Com-Cust Growth'!SQ$3:SQ31)</f>
        <v>12218.13196782564</v>
      </c>
      <c r="AY30" s="4">
        <f>'[2]WA-Com-Existing Cust'!SP32+SUM('[2]WA-Com-Cust Growth'!SR$3:SR31)</f>
        <v>12218.13196782564</v>
      </c>
      <c r="AZ30" s="4">
        <f>'[2]WA-Com-Existing Cust'!SQ32+SUM('[2]WA-Com-Cust Growth'!SS$3:SS31)</f>
        <v>12218.13196782564</v>
      </c>
      <c r="BA30" s="4">
        <f>'[2]WA-Com-Existing Cust'!SR32+SUM('[2]WA-Com-Cust Growth'!ST$3:ST31)</f>
        <v>12218.13196782564</v>
      </c>
      <c r="BB30" s="4">
        <f>'[2]WA-Com-Existing Cust'!SS32+SUM('[2]WA-Com-Cust Growth'!SU$3:SU31)</f>
        <v>7397.4991168550232</v>
      </c>
      <c r="BC30" s="4">
        <f>'[2]WA-Com-Existing Cust'!ST32+SUM('[2]WA-Com-Cust Growth'!SV$3:SV31)</f>
        <v>4044.0412950894774</v>
      </c>
      <c r="BD30" s="4">
        <f>'[2]WA-Com-Existing Cust'!SU32+SUM('[2]WA-Com-Cust Growth'!SW$3:SW31)</f>
        <v>962.32590144483561</v>
      </c>
      <c r="BE30" s="4">
        <f>'[2]WA-Com-Existing Cust'!SV32+SUM('[2]WA-Com-Cust Growth'!SX$3:SX31)</f>
        <v>12218.13196782564</v>
      </c>
      <c r="BF30" s="4">
        <f>'[2]WA-Com-Existing Cust'!SW32+SUM('[2]WA-Com-Cust Growth'!SY$3:SY31)</f>
        <v>12218.13196782564</v>
      </c>
      <c r="BG30" s="4">
        <f>'[2]WA-Com-Existing Cust'!SX32+SUM('[2]WA-Com-Cust Growth'!SZ$3:SZ31)</f>
        <v>12218.13196782564</v>
      </c>
    </row>
    <row r="31" spans="2:59" x14ac:dyDescent="0.3">
      <c r="N31" s="4"/>
      <c r="AM31" s="4"/>
    </row>
    <row r="32" spans="2:59" x14ac:dyDescent="0.3">
      <c r="N32" s="4"/>
      <c r="AM3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C77E-29FB-42A7-9008-6EF57E14D4F5}">
  <dimension ref="A1:AI60"/>
  <sheetViews>
    <sheetView topLeftCell="A25" workbookViewId="0">
      <selection activeCell="B53" sqref="B53"/>
    </sheetView>
  </sheetViews>
  <sheetFormatPr defaultRowHeight="14.4" x14ac:dyDescent="0.3"/>
  <cols>
    <col min="1" max="1" width="9.77734375" customWidth="1"/>
    <col min="2" max="2" width="9" customWidth="1"/>
    <col min="3" max="5" width="9" style="2" customWidth="1"/>
  </cols>
  <sheetData>
    <row r="1" spans="1:35" x14ac:dyDescent="0.3">
      <c r="A1" t="s">
        <v>17</v>
      </c>
      <c r="B1" t="s">
        <v>0</v>
      </c>
      <c r="C1" s="2" t="s">
        <v>1</v>
      </c>
      <c r="D1" s="2" t="s">
        <v>6</v>
      </c>
      <c r="E1" s="2" t="s">
        <v>26</v>
      </c>
      <c r="F1" t="s">
        <v>1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 t="s">
        <v>3</v>
      </c>
      <c r="Q1">
        <v>1</v>
      </c>
      <c r="R1">
        <v>2</v>
      </c>
      <c r="S1">
        <v>3</v>
      </c>
      <c r="T1">
        <v>4</v>
      </c>
      <c r="U1">
        <v>5</v>
      </c>
      <c r="V1">
        <v>6</v>
      </c>
      <c r="W1">
        <v>7</v>
      </c>
      <c r="X1">
        <v>8</v>
      </c>
      <c r="Y1">
        <v>9</v>
      </c>
      <c r="Z1" t="s">
        <v>2</v>
      </c>
      <c r="AA1">
        <v>1</v>
      </c>
      <c r="AB1">
        <v>2</v>
      </c>
      <c r="AC1">
        <v>3</v>
      </c>
      <c r="AD1">
        <v>4</v>
      </c>
      <c r="AE1">
        <v>5</v>
      </c>
      <c r="AF1">
        <v>6</v>
      </c>
      <c r="AG1">
        <v>7</v>
      </c>
      <c r="AH1">
        <v>8</v>
      </c>
      <c r="AI1">
        <v>9</v>
      </c>
    </row>
    <row r="2" spans="1:35" x14ac:dyDescent="0.3">
      <c r="A2">
        <f>IF(Graphs!$B$1="Scenario 1- Balanced Decarbonization",1,IF(Graphs!$B$1="Scenario 2- Carbon Neutral",2,IF(Graphs!$B$1="Scenario 3- Dual-Fuel Heating",3,IF(Graphs!$B$1="Scenario 4- New Gas Customer Moratorium",4,IF(Graphs!$B$1="Scenario 5- Aggressive Building Electrification",5,IF(Graphs!$B$1="Scenario 6- Full Building Electrification",6,IF(Graphs!$B$1="Scenario 7- RNG and H2 Support",7,IF(Graphs!$B$1="Scenario 8- Limited RNG",8,9))))))))</f>
        <v>8</v>
      </c>
      <c r="B2">
        <v>2022</v>
      </c>
      <c r="C2" s="2">
        <f t="array" ref="C2">INDEX($G$2:$O$30,$B2-2022,$A$2)</f>
        <v>0</v>
      </c>
      <c r="D2" s="2">
        <f t="array" ref="D2:D30">INDEX($Q$2:$Y$30,$B2-2022,$A$2)</f>
        <v>0</v>
      </c>
      <c r="E2" s="2">
        <f t="array" ref="E2:E30">INDEX($AA$2:$AI$30,$B2-2022,$A$2)</f>
        <v>1</v>
      </c>
      <c r="F2" t="s">
        <v>4</v>
      </c>
      <c r="G2" s="1">
        <f>'[1]Gas Heat Pumps-Installs'!SQ37</f>
        <v>0</v>
      </c>
      <c r="H2" s="1">
        <f>'[1]Gas Heat Pumps-Installs'!SR37</f>
        <v>0</v>
      </c>
      <c r="I2" s="1">
        <f>'[1]Gas Heat Pumps-Installs'!SS37</f>
        <v>0</v>
      </c>
      <c r="J2" s="1">
        <f>'[1]Gas Heat Pumps-Installs'!ST37</f>
        <v>0</v>
      </c>
      <c r="K2" s="1">
        <f>'[1]Gas Heat Pumps-Installs'!SU37</f>
        <v>0</v>
      </c>
      <c r="L2" s="1">
        <f>'[1]Gas Heat Pumps-Installs'!SV37</f>
        <v>0</v>
      </c>
      <c r="M2" s="1">
        <f>'[1]Gas Heat Pumps-Installs'!SW37</f>
        <v>0</v>
      </c>
      <c r="N2" s="1">
        <f>'[1]Gas Heat Pumps-Installs'!SX37</f>
        <v>0</v>
      </c>
      <c r="O2" s="1">
        <f>'[1]Gas Heat Pumps-Installs'!SY37</f>
        <v>0</v>
      </c>
      <c r="P2" t="s">
        <v>4</v>
      </c>
      <c r="Q2" s="1">
        <f>'[1]Dual-Source-Installs'!SQ37</f>
        <v>0</v>
      </c>
      <c r="R2" s="1">
        <f>'[1]Dual-Source-Installs'!SR37</f>
        <v>0</v>
      </c>
      <c r="S2" s="1">
        <f>'[1]Dual-Source-Installs'!SS37</f>
        <v>0</v>
      </c>
      <c r="T2" s="1">
        <f>'[1]Dual-Source-Installs'!ST37</f>
        <v>0</v>
      </c>
      <c r="U2" s="1">
        <f>'[1]Dual-Source-Installs'!SU37</f>
        <v>0</v>
      </c>
      <c r="V2" s="1">
        <f>'[1]Dual-Source-Installs'!SV37</f>
        <v>0</v>
      </c>
      <c r="W2" s="1">
        <f>'[1]Dual-Source-Installs'!SW37</f>
        <v>0</v>
      </c>
      <c r="X2" s="1">
        <f>'[1]Dual-Source-Installs'!SX37</f>
        <v>0</v>
      </c>
      <c r="Y2" s="1">
        <f>'[1]Dual-Source-Installs'!SY37</f>
        <v>0</v>
      </c>
      <c r="Z2" t="s">
        <v>4</v>
      </c>
      <c r="AA2" s="1">
        <f>'[1]Furnace-Installs'!SO2</f>
        <v>1</v>
      </c>
      <c r="AB2" s="1">
        <f>'[1]Furnace-Installs'!SP2</f>
        <v>1</v>
      </c>
      <c r="AC2" s="1">
        <f>'[1]Furnace-Installs'!SQ2</f>
        <v>1</v>
      </c>
      <c r="AD2" s="1">
        <f>'[1]Furnace-Installs'!SR2</f>
        <v>1</v>
      </c>
      <c r="AE2" s="1">
        <f>'[1]Furnace-Installs'!SS2</f>
        <v>1</v>
      </c>
      <c r="AF2" s="1">
        <f>'[1]Furnace-Installs'!ST2</f>
        <v>1</v>
      </c>
      <c r="AG2" s="1">
        <f>'[1]Furnace-Installs'!SU2</f>
        <v>1</v>
      </c>
      <c r="AH2" s="1">
        <f>'[1]Furnace-Installs'!SV2</f>
        <v>1</v>
      </c>
      <c r="AI2" s="1">
        <f>'[1]Furnace-Installs'!SW2</f>
        <v>1</v>
      </c>
    </row>
    <row r="3" spans="1:35" x14ac:dyDescent="0.3">
      <c r="B3">
        <v>2023</v>
      </c>
      <c r="C3" s="2">
        <f t="array" ref="C3">INDEX($G$2:$O$30,$B3-2021,$A$2)</f>
        <v>0</v>
      </c>
      <c r="D3" s="2">
        <v>0</v>
      </c>
      <c r="E3" s="2">
        <v>1</v>
      </c>
      <c r="G3" s="1">
        <f>'[1]Gas Heat Pumps-Installs'!SQ38</f>
        <v>0</v>
      </c>
      <c r="H3" s="1">
        <f>'[1]Gas Heat Pumps-Installs'!SR38</f>
        <v>0</v>
      </c>
      <c r="I3" s="1">
        <f>'[1]Gas Heat Pumps-Installs'!SS38</f>
        <v>0</v>
      </c>
      <c r="J3" s="1">
        <f>'[1]Gas Heat Pumps-Installs'!ST38</f>
        <v>0</v>
      </c>
      <c r="K3" s="1">
        <f>'[1]Gas Heat Pumps-Installs'!SU38</f>
        <v>0</v>
      </c>
      <c r="L3" s="1">
        <f>'[1]Gas Heat Pumps-Installs'!SV38</f>
        <v>0</v>
      </c>
      <c r="M3" s="1">
        <f>'[1]Gas Heat Pumps-Installs'!SW38</f>
        <v>0</v>
      </c>
      <c r="N3" s="1">
        <f>'[1]Gas Heat Pumps-Installs'!SX38</f>
        <v>0</v>
      </c>
      <c r="O3" s="1">
        <f>'[1]Gas Heat Pumps-Installs'!SY38</f>
        <v>0</v>
      </c>
      <c r="P3" s="1"/>
      <c r="Q3" s="1">
        <f>'[1]Dual-Source-Installs'!SQ38</f>
        <v>0</v>
      </c>
      <c r="R3" s="1">
        <f>'[1]Dual-Source-Installs'!SR38</f>
        <v>0</v>
      </c>
      <c r="S3" s="1">
        <f>'[1]Dual-Source-Installs'!SS38</f>
        <v>0.15</v>
      </c>
      <c r="T3" s="1">
        <f>'[1]Dual-Source-Installs'!ST38</f>
        <v>0</v>
      </c>
      <c r="U3" s="1">
        <f>'[1]Dual-Source-Installs'!SU38</f>
        <v>0</v>
      </c>
      <c r="V3" s="1">
        <f>'[1]Dual-Source-Installs'!SV38</f>
        <v>0</v>
      </c>
      <c r="W3" s="1">
        <f>'[1]Dual-Source-Installs'!SW38</f>
        <v>0</v>
      </c>
      <c r="X3" s="1">
        <f>'[1]Dual-Source-Installs'!SX38</f>
        <v>0</v>
      </c>
      <c r="Y3" s="1">
        <f>'[1]Dual-Source-Installs'!SY38</f>
        <v>0</v>
      </c>
      <c r="AA3" s="1">
        <f>'[1]Furnace-Installs'!SO3</f>
        <v>1</v>
      </c>
      <c r="AB3" s="1">
        <f>'[1]Furnace-Installs'!SP3</f>
        <v>1</v>
      </c>
      <c r="AC3" s="1">
        <f>'[1]Furnace-Installs'!SQ3</f>
        <v>0.85</v>
      </c>
      <c r="AD3" s="1">
        <f>'[1]Furnace-Installs'!SR3</f>
        <v>1</v>
      </c>
      <c r="AE3" s="1">
        <f>'[1]Furnace-Installs'!SS3</f>
        <v>1</v>
      </c>
      <c r="AF3" s="1">
        <f>'[1]Furnace-Installs'!ST3</f>
        <v>1</v>
      </c>
      <c r="AG3" s="1">
        <f>'[1]Furnace-Installs'!SU3</f>
        <v>1</v>
      </c>
      <c r="AH3" s="1">
        <f>'[1]Furnace-Installs'!SV3</f>
        <v>1</v>
      </c>
      <c r="AI3" s="1">
        <f>'[1]Furnace-Installs'!SW3</f>
        <v>1</v>
      </c>
    </row>
    <row r="4" spans="1:35" x14ac:dyDescent="0.3">
      <c r="B4">
        <v>2024</v>
      </c>
      <c r="C4" s="2">
        <f t="array" ref="C4">INDEX($G$2:$O$30,$B4-2021,$A$2)</f>
        <v>0</v>
      </c>
      <c r="D4" s="2">
        <v>0</v>
      </c>
      <c r="E4" s="2">
        <v>1</v>
      </c>
      <c r="G4" s="1">
        <f>'[1]Gas Heat Pumps-Installs'!SQ39</f>
        <v>0</v>
      </c>
      <c r="H4" s="1">
        <f>'[1]Gas Heat Pumps-Installs'!SR39</f>
        <v>0</v>
      </c>
      <c r="I4" s="1">
        <f>'[1]Gas Heat Pumps-Installs'!SS39</f>
        <v>0</v>
      </c>
      <c r="J4" s="1">
        <f>'[1]Gas Heat Pumps-Installs'!ST39</f>
        <v>0</v>
      </c>
      <c r="K4" s="1">
        <f>'[1]Gas Heat Pumps-Installs'!SU39</f>
        <v>0</v>
      </c>
      <c r="L4" s="1">
        <f>'[1]Gas Heat Pumps-Installs'!SV39</f>
        <v>0</v>
      </c>
      <c r="M4" s="1">
        <f>'[1]Gas Heat Pumps-Installs'!SW39</f>
        <v>0</v>
      </c>
      <c r="N4" s="1">
        <f>'[1]Gas Heat Pumps-Installs'!SX39</f>
        <v>0</v>
      </c>
      <c r="O4" s="1">
        <f>'[1]Gas Heat Pumps-Installs'!SY39</f>
        <v>0</v>
      </c>
      <c r="P4" s="1"/>
      <c r="Q4" s="1">
        <f>'[1]Dual-Source-Installs'!SQ39</f>
        <v>0</v>
      </c>
      <c r="R4" s="1">
        <f>'[1]Dual-Source-Installs'!SR39</f>
        <v>0</v>
      </c>
      <c r="S4" s="1">
        <f>'[1]Dual-Source-Installs'!SS39</f>
        <v>0.3</v>
      </c>
      <c r="T4" s="1">
        <f>'[1]Dual-Source-Installs'!ST39</f>
        <v>0</v>
      </c>
      <c r="U4" s="1">
        <f>'[1]Dual-Source-Installs'!SU39</f>
        <v>0</v>
      </c>
      <c r="V4" s="1">
        <f>'[1]Dual-Source-Installs'!SV39</f>
        <v>0</v>
      </c>
      <c r="W4" s="1">
        <f>'[1]Dual-Source-Installs'!SW39</f>
        <v>0</v>
      </c>
      <c r="X4" s="1">
        <f>'[1]Dual-Source-Installs'!SX39</f>
        <v>0</v>
      </c>
      <c r="Y4" s="1">
        <f>'[1]Dual-Source-Installs'!SY39</f>
        <v>0</v>
      </c>
      <c r="AA4" s="1">
        <f>'[1]Furnace-Installs'!SO4</f>
        <v>1</v>
      </c>
      <c r="AB4" s="1">
        <f>'[1]Furnace-Installs'!SP4</f>
        <v>1</v>
      </c>
      <c r="AC4" s="1">
        <f>'[1]Furnace-Installs'!SQ4</f>
        <v>0.7</v>
      </c>
      <c r="AD4" s="1">
        <f>'[1]Furnace-Installs'!SR4</f>
        <v>1</v>
      </c>
      <c r="AE4" s="1">
        <f>'[1]Furnace-Installs'!SS4</f>
        <v>1</v>
      </c>
      <c r="AF4" s="1">
        <f>'[1]Furnace-Installs'!ST4</f>
        <v>1</v>
      </c>
      <c r="AG4" s="1">
        <f>'[1]Furnace-Installs'!SU4</f>
        <v>1</v>
      </c>
      <c r="AH4" s="1">
        <f>'[1]Furnace-Installs'!SV4</f>
        <v>1</v>
      </c>
      <c r="AI4" s="1">
        <f>'[1]Furnace-Installs'!SW4</f>
        <v>1</v>
      </c>
    </row>
    <row r="5" spans="1:35" x14ac:dyDescent="0.3">
      <c r="B5">
        <v>2025</v>
      </c>
      <c r="C5" s="2">
        <f t="array" ref="C5">INDEX($G$2:$O$30,$B5-2021,$A$2)</f>
        <v>0.05</v>
      </c>
      <c r="D5" s="2">
        <v>0.05</v>
      </c>
      <c r="E5" s="2">
        <v>0.89999999999999991</v>
      </c>
      <c r="G5" s="1">
        <f>'[1]Gas Heat Pumps-Installs'!SQ40</f>
        <v>0.05</v>
      </c>
      <c r="H5" s="1">
        <f>'[1]Gas Heat Pumps-Installs'!SR40</f>
        <v>0.02</v>
      </c>
      <c r="I5" s="1">
        <f>'[1]Gas Heat Pumps-Installs'!SS40</f>
        <v>0</v>
      </c>
      <c r="J5" s="1">
        <f>'[1]Gas Heat Pumps-Installs'!ST40</f>
        <v>0.05</v>
      </c>
      <c r="K5" s="1">
        <f>'[1]Gas Heat Pumps-Installs'!SU40</f>
        <v>0</v>
      </c>
      <c r="L5" s="1">
        <f>'[1]Gas Heat Pumps-Installs'!SV40</f>
        <v>0</v>
      </c>
      <c r="M5" s="1">
        <f>'[1]Gas Heat Pumps-Installs'!SW40</f>
        <v>0.05</v>
      </c>
      <c r="N5" s="1">
        <f>'[1]Gas Heat Pumps-Installs'!SX40</f>
        <v>0.05</v>
      </c>
      <c r="O5" s="1">
        <f>'[1]Gas Heat Pumps-Installs'!SY40</f>
        <v>0</v>
      </c>
      <c r="P5" s="1"/>
      <c r="Q5" s="1">
        <f>'[1]Dual-Source-Installs'!SQ40</f>
        <v>0.3</v>
      </c>
      <c r="R5" s="1">
        <f>'[1]Dual-Source-Installs'!SR40</f>
        <v>0.1</v>
      </c>
      <c r="S5" s="1">
        <f>'[1]Dual-Source-Installs'!SS40</f>
        <v>0.5</v>
      </c>
      <c r="T5" s="1">
        <f>'[1]Dual-Source-Installs'!ST40</f>
        <v>0.3</v>
      </c>
      <c r="U5" s="1">
        <f>'[1]Dual-Source-Installs'!SU40</f>
        <v>0</v>
      </c>
      <c r="V5" s="1">
        <f>'[1]Dual-Source-Installs'!SV40</f>
        <v>0</v>
      </c>
      <c r="W5" s="1">
        <f>'[1]Dual-Source-Installs'!SW40</f>
        <v>0.05</v>
      </c>
      <c r="X5" s="1">
        <f>'[1]Dual-Source-Installs'!SX40</f>
        <v>0.05</v>
      </c>
      <c r="Y5" s="1">
        <f>'[1]Dual-Source-Installs'!SY40</f>
        <v>0.1</v>
      </c>
      <c r="AA5" s="1">
        <f>'[1]Furnace-Installs'!SO5</f>
        <v>0.64999999999999991</v>
      </c>
      <c r="AB5" s="1">
        <f>'[1]Furnace-Installs'!SP5</f>
        <v>0.88</v>
      </c>
      <c r="AC5" s="1">
        <f>'[1]Furnace-Installs'!SQ5</f>
        <v>0.5</v>
      </c>
      <c r="AD5" s="1">
        <f>'[1]Furnace-Installs'!SR5</f>
        <v>0.64999999999999991</v>
      </c>
      <c r="AE5" s="1">
        <f>'[1]Furnace-Installs'!SS5</f>
        <v>1</v>
      </c>
      <c r="AF5" s="1">
        <f>'[1]Furnace-Installs'!ST5</f>
        <v>1</v>
      </c>
      <c r="AG5" s="1">
        <f>'[1]Furnace-Installs'!SU5</f>
        <v>0.89999999999999991</v>
      </c>
      <c r="AH5" s="1">
        <f>'[1]Furnace-Installs'!SV5</f>
        <v>0.89999999999999991</v>
      </c>
      <c r="AI5" s="1">
        <f>'[1]Furnace-Installs'!SW5</f>
        <v>0.9</v>
      </c>
    </row>
    <row r="6" spans="1:35" x14ac:dyDescent="0.3">
      <c r="B6">
        <v>2026</v>
      </c>
      <c r="C6" s="2">
        <f t="array" ref="C6">INDEX($G$2:$O$30,$B6-2021,$A$2)</f>
        <v>0.1</v>
      </c>
      <c r="D6" s="2">
        <v>0.1</v>
      </c>
      <c r="E6" s="2">
        <v>0.8</v>
      </c>
      <c r="G6" s="1">
        <f>'[1]Gas Heat Pumps-Installs'!SQ41</f>
        <v>0.1</v>
      </c>
      <c r="H6" s="1">
        <f>'[1]Gas Heat Pumps-Installs'!SR41</f>
        <v>0.04</v>
      </c>
      <c r="I6" s="1">
        <f>'[1]Gas Heat Pumps-Installs'!SS41</f>
        <v>0</v>
      </c>
      <c r="J6" s="1">
        <f>'[1]Gas Heat Pumps-Installs'!ST41</f>
        <v>0.1</v>
      </c>
      <c r="K6" s="1">
        <f>'[1]Gas Heat Pumps-Installs'!SU41</f>
        <v>0</v>
      </c>
      <c r="L6" s="1">
        <f>'[1]Gas Heat Pumps-Installs'!SV41</f>
        <v>0</v>
      </c>
      <c r="M6" s="1">
        <f>'[1]Gas Heat Pumps-Installs'!SW41</f>
        <v>0.1</v>
      </c>
      <c r="N6" s="1">
        <f>'[1]Gas Heat Pumps-Installs'!SX41</f>
        <v>0.1</v>
      </c>
      <c r="O6" s="1">
        <f>'[1]Gas Heat Pumps-Installs'!SY41</f>
        <v>0</v>
      </c>
      <c r="P6" s="1"/>
      <c r="Q6" s="1">
        <f>'[1]Dual-Source-Installs'!SQ41</f>
        <v>0.3</v>
      </c>
      <c r="R6" s="1">
        <f>'[1]Dual-Source-Installs'!SR41</f>
        <v>0.1</v>
      </c>
      <c r="S6" s="1">
        <f>'[1]Dual-Source-Installs'!SS41</f>
        <v>0.75</v>
      </c>
      <c r="T6" s="1">
        <f>'[1]Dual-Source-Installs'!ST41</f>
        <v>0.3</v>
      </c>
      <c r="U6" s="1">
        <f>'[1]Dual-Source-Installs'!SU41</f>
        <v>0</v>
      </c>
      <c r="V6" s="1">
        <f>'[1]Dual-Source-Installs'!SV41</f>
        <v>0</v>
      </c>
      <c r="W6" s="1">
        <f>'[1]Dual-Source-Installs'!SW41</f>
        <v>0.1</v>
      </c>
      <c r="X6" s="1">
        <f>'[1]Dual-Source-Installs'!SX41</f>
        <v>0.1</v>
      </c>
      <c r="Y6" s="1">
        <f>'[1]Dual-Source-Installs'!SY41</f>
        <v>0.15</v>
      </c>
      <c r="AA6" s="1">
        <f>'[1]Furnace-Installs'!SO6</f>
        <v>0.60000000000000009</v>
      </c>
      <c r="AB6" s="1">
        <f>'[1]Furnace-Installs'!SP6</f>
        <v>0.86</v>
      </c>
      <c r="AC6" s="1">
        <f>'[1]Furnace-Installs'!SQ6</f>
        <v>0.25</v>
      </c>
      <c r="AD6" s="1">
        <f>'[1]Furnace-Installs'!SR6</f>
        <v>0.60000000000000009</v>
      </c>
      <c r="AE6" s="1">
        <f>'[1]Furnace-Installs'!SS6</f>
        <v>1</v>
      </c>
      <c r="AF6" s="1">
        <f>'[1]Furnace-Installs'!ST6</f>
        <v>1</v>
      </c>
      <c r="AG6" s="1">
        <f>'[1]Furnace-Installs'!SU6</f>
        <v>0.8</v>
      </c>
      <c r="AH6" s="1">
        <f>'[1]Furnace-Installs'!SV6</f>
        <v>0.8</v>
      </c>
      <c r="AI6" s="1">
        <f>'[1]Furnace-Installs'!SW6</f>
        <v>0.85</v>
      </c>
    </row>
    <row r="7" spans="1:35" x14ac:dyDescent="0.3">
      <c r="B7">
        <v>2027</v>
      </c>
      <c r="C7" s="2">
        <f t="array" ref="C7">INDEX($G$2:$O$30,$B7-2021,$A$2)</f>
        <v>0.15</v>
      </c>
      <c r="D7" s="2">
        <v>0.15</v>
      </c>
      <c r="E7" s="2">
        <v>0.7</v>
      </c>
      <c r="G7" s="1">
        <f>'[1]Gas Heat Pumps-Installs'!SQ42</f>
        <v>0.15</v>
      </c>
      <c r="H7" s="1">
        <f>'[1]Gas Heat Pumps-Installs'!SR42</f>
        <v>7.0000000000000007E-2</v>
      </c>
      <c r="I7" s="1">
        <f>'[1]Gas Heat Pumps-Installs'!SS42</f>
        <v>0</v>
      </c>
      <c r="J7" s="1">
        <f>'[1]Gas Heat Pumps-Installs'!ST42</f>
        <v>0.15</v>
      </c>
      <c r="K7" s="1">
        <f>'[1]Gas Heat Pumps-Installs'!SU42</f>
        <v>0</v>
      </c>
      <c r="L7" s="1">
        <f>'[1]Gas Heat Pumps-Installs'!SV42</f>
        <v>0</v>
      </c>
      <c r="M7" s="1">
        <f>'[1]Gas Heat Pumps-Installs'!SW42</f>
        <v>0.15</v>
      </c>
      <c r="N7" s="1">
        <f>'[1]Gas Heat Pumps-Installs'!SX42</f>
        <v>0.15</v>
      </c>
      <c r="O7" s="1">
        <f>'[1]Gas Heat Pumps-Installs'!SY42</f>
        <v>0</v>
      </c>
      <c r="P7" s="1"/>
      <c r="Q7" s="1">
        <f>'[1]Dual-Source-Installs'!SQ42</f>
        <v>0.3</v>
      </c>
      <c r="R7" s="1">
        <f>'[1]Dual-Source-Installs'!SR42</f>
        <v>0.1</v>
      </c>
      <c r="S7" s="1">
        <f>'[1]Dual-Source-Installs'!SS42</f>
        <v>0.9</v>
      </c>
      <c r="T7" s="1">
        <f>'[1]Dual-Source-Installs'!ST42</f>
        <v>0.3</v>
      </c>
      <c r="U7" s="1">
        <f>'[1]Dual-Source-Installs'!SU42</f>
        <v>0</v>
      </c>
      <c r="V7" s="1">
        <f>'[1]Dual-Source-Installs'!SV42</f>
        <v>0</v>
      </c>
      <c r="W7" s="1">
        <f>'[1]Dual-Source-Installs'!SW42</f>
        <v>0.15</v>
      </c>
      <c r="X7" s="1">
        <f>'[1]Dual-Source-Installs'!SX42</f>
        <v>0.15</v>
      </c>
      <c r="Y7" s="1">
        <f>'[1]Dual-Source-Installs'!SY42</f>
        <v>0.2</v>
      </c>
      <c r="AA7" s="1">
        <f>'[1]Furnace-Installs'!SO7</f>
        <v>0.55000000000000004</v>
      </c>
      <c r="AB7" s="1">
        <f>'[1]Furnace-Installs'!SP7</f>
        <v>0.83</v>
      </c>
      <c r="AC7" s="1">
        <f>'[1]Furnace-Installs'!SQ7</f>
        <v>9.9999999999999978E-2</v>
      </c>
      <c r="AD7" s="1">
        <f>'[1]Furnace-Installs'!SR7</f>
        <v>0.55000000000000004</v>
      </c>
      <c r="AE7" s="1">
        <f>'[1]Furnace-Installs'!SS7</f>
        <v>1</v>
      </c>
      <c r="AF7" s="1">
        <f>'[1]Furnace-Installs'!ST7</f>
        <v>1</v>
      </c>
      <c r="AG7" s="1">
        <f>'[1]Furnace-Installs'!SU7</f>
        <v>0.7</v>
      </c>
      <c r="AH7" s="1">
        <f>'[1]Furnace-Installs'!SV7</f>
        <v>0.7</v>
      </c>
      <c r="AI7" s="1">
        <f>'[1]Furnace-Installs'!SW7</f>
        <v>0.8</v>
      </c>
    </row>
    <row r="8" spans="1:35" x14ac:dyDescent="0.3">
      <c r="B8">
        <v>2028</v>
      </c>
      <c r="C8" s="2">
        <f t="array" ref="C8">INDEX($G$2:$O$30,$B8-2021,$A$2)</f>
        <v>0.2</v>
      </c>
      <c r="D8" s="2">
        <v>0.2</v>
      </c>
      <c r="E8" s="2">
        <v>0.60000000000000009</v>
      </c>
      <c r="G8" s="1">
        <f>'[1]Gas Heat Pumps-Installs'!SQ43</f>
        <v>0.2</v>
      </c>
      <c r="H8" s="1">
        <f>'[1]Gas Heat Pumps-Installs'!SR43</f>
        <v>0.1</v>
      </c>
      <c r="I8" s="1">
        <f>'[1]Gas Heat Pumps-Installs'!SS43</f>
        <v>0</v>
      </c>
      <c r="J8" s="1">
        <f>'[1]Gas Heat Pumps-Installs'!ST43</f>
        <v>0.2</v>
      </c>
      <c r="K8" s="1">
        <f>'[1]Gas Heat Pumps-Installs'!SU43</f>
        <v>0</v>
      </c>
      <c r="L8" s="1">
        <f>'[1]Gas Heat Pumps-Installs'!SV43</f>
        <v>0</v>
      </c>
      <c r="M8" s="1">
        <f>'[1]Gas Heat Pumps-Installs'!SW43</f>
        <v>0.2</v>
      </c>
      <c r="N8" s="1">
        <f>'[1]Gas Heat Pumps-Installs'!SX43</f>
        <v>0.2</v>
      </c>
      <c r="O8" s="1">
        <f>'[1]Gas Heat Pumps-Installs'!SY43</f>
        <v>0</v>
      </c>
      <c r="P8" s="1"/>
      <c r="Q8" s="1">
        <f>'[1]Dual-Source-Installs'!SQ43</f>
        <v>0.3</v>
      </c>
      <c r="R8" s="1">
        <f>'[1]Dual-Source-Installs'!SR43</f>
        <v>0.1</v>
      </c>
      <c r="S8" s="1">
        <f>'[1]Dual-Source-Installs'!SS43</f>
        <v>1</v>
      </c>
      <c r="T8" s="1">
        <f>'[1]Dual-Source-Installs'!ST43</f>
        <v>0.3</v>
      </c>
      <c r="U8" s="1">
        <f>'[1]Dual-Source-Installs'!SU43</f>
        <v>0</v>
      </c>
      <c r="V8" s="1">
        <f>'[1]Dual-Source-Installs'!SV43</f>
        <v>0</v>
      </c>
      <c r="W8" s="1">
        <f>'[1]Dual-Source-Installs'!SW43</f>
        <v>0.2</v>
      </c>
      <c r="X8" s="1">
        <f>'[1]Dual-Source-Installs'!SX43</f>
        <v>0.2</v>
      </c>
      <c r="Y8" s="1">
        <f>'[1]Dual-Source-Installs'!SY43</f>
        <v>0.25</v>
      </c>
      <c r="AA8" s="1">
        <f>'[1]Furnace-Installs'!SO8</f>
        <v>0.5</v>
      </c>
      <c r="AB8" s="1">
        <f>'[1]Furnace-Installs'!SP8</f>
        <v>0.8</v>
      </c>
      <c r="AC8" s="1">
        <f>'[1]Furnace-Installs'!SQ8</f>
        <v>0</v>
      </c>
      <c r="AD8" s="1">
        <f>'[1]Furnace-Installs'!SR8</f>
        <v>0.5</v>
      </c>
      <c r="AE8" s="1">
        <f>'[1]Furnace-Installs'!SS8</f>
        <v>1</v>
      </c>
      <c r="AF8" s="1">
        <f>'[1]Furnace-Installs'!ST8</f>
        <v>1</v>
      </c>
      <c r="AG8" s="1">
        <f>'[1]Furnace-Installs'!SU8</f>
        <v>0.60000000000000009</v>
      </c>
      <c r="AH8" s="1">
        <f>'[1]Furnace-Installs'!SV8</f>
        <v>0.60000000000000009</v>
      </c>
      <c r="AI8" s="1">
        <f>'[1]Furnace-Installs'!SW8</f>
        <v>0.75</v>
      </c>
    </row>
    <row r="9" spans="1:35" x14ac:dyDescent="0.3">
      <c r="B9">
        <v>2029</v>
      </c>
      <c r="C9" s="2">
        <f t="array" ref="C9">INDEX($G$2:$O$30,$B9-2021,$A$2)</f>
        <v>0.25</v>
      </c>
      <c r="D9" s="2">
        <v>0.25</v>
      </c>
      <c r="E9" s="2">
        <v>0.5</v>
      </c>
      <c r="G9" s="1">
        <f>'[1]Gas Heat Pumps-Installs'!SQ44</f>
        <v>0.25</v>
      </c>
      <c r="H9" s="1">
        <f>'[1]Gas Heat Pumps-Installs'!SR44</f>
        <v>0.14000000000000001</v>
      </c>
      <c r="I9" s="1">
        <f>'[1]Gas Heat Pumps-Installs'!SS44</f>
        <v>0</v>
      </c>
      <c r="J9" s="1">
        <f>'[1]Gas Heat Pumps-Installs'!ST44</f>
        <v>0.25</v>
      </c>
      <c r="K9" s="1">
        <f>'[1]Gas Heat Pumps-Installs'!SU44</f>
        <v>0</v>
      </c>
      <c r="L9" s="1">
        <f>'[1]Gas Heat Pumps-Installs'!SV44</f>
        <v>0</v>
      </c>
      <c r="M9" s="1">
        <f>'[1]Gas Heat Pumps-Installs'!SW44</f>
        <v>0.25</v>
      </c>
      <c r="N9" s="1">
        <f>'[1]Gas Heat Pumps-Installs'!SX44</f>
        <v>0.25</v>
      </c>
      <c r="O9" s="1">
        <f>'[1]Gas Heat Pumps-Installs'!SY44</f>
        <v>0</v>
      </c>
      <c r="P9" s="1"/>
      <c r="Q9" s="1">
        <f>'[1]Dual-Source-Installs'!SQ44</f>
        <v>0.3</v>
      </c>
      <c r="R9" s="1">
        <f>'[1]Dual-Source-Installs'!SR44</f>
        <v>0.1</v>
      </c>
      <c r="S9" s="1">
        <f>'[1]Dual-Source-Installs'!SS44</f>
        <v>1</v>
      </c>
      <c r="T9" s="1">
        <f>'[1]Dual-Source-Installs'!ST44</f>
        <v>0.3</v>
      </c>
      <c r="U9" s="1">
        <f>'[1]Dual-Source-Installs'!SU44</f>
        <v>0</v>
      </c>
      <c r="V9" s="1">
        <f>'[1]Dual-Source-Installs'!SV44</f>
        <v>0</v>
      </c>
      <c r="W9" s="1">
        <f>'[1]Dual-Source-Installs'!SW44</f>
        <v>0.25</v>
      </c>
      <c r="X9" s="1">
        <f>'[1]Dual-Source-Installs'!SX44</f>
        <v>0.25</v>
      </c>
      <c r="Y9" s="1">
        <f>'[1]Dual-Source-Installs'!SY44</f>
        <v>0.3</v>
      </c>
      <c r="AA9" s="1">
        <f>'[1]Furnace-Installs'!SO9</f>
        <v>0.45</v>
      </c>
      <c r="AB9" s="1">
        <f>'[1]Furnace-Installs'!SP9</f>
        <v>0.76</v>
      </c>
      <c r="AC9" s="1">
        <f>'[1]Furnace-Installs'!SQ9</f>
        <v>0</v>
      </c>
      <c r="AD9" s="1">
        <f>'[1]Furnace-Installs'!SR9</f>
        <v>0.45</v>
      </c>
      <c r="AE9" s="1">
        <f>'[1]Furnace-Installs'!SS9</f>
        <v>1</v>
      </c>
      <c r="AF9" s="1">
        <f>'[1]Furnace-Installs'!ST9</f>
        <v>1</v>
      </c>
      <c r="AG9" s="1">
        <f>'[1]Furnace-Installs'!SU9</f>
        <v>0.5</v>
      </c>
      <c r="AH9" s="1">
        <f>'[1]Furnace-Installs'!SV9</f>
        <v>0.5</v>
      </c>
      <c r="AI9" s="1">
        <f>'[1]Furnace-Installs'!SW9</f>
        <v>0.7</v>
      </c>
    </row>
    <row r="10" spans="1:35" x14ac:dyDescent="0.3">
      <c r="B10">
        <v>2030</v>
      </c>
      <c r="C10" s="2">
        <f t="array" ref="C10">INDEX($G$2:$O$30,$B10-2021,$A$2)</f>
        <v>0.3</v>
      </c>
      <c r="D10" s="2">
        <v>0.3</v>
      </c>
      <c r="E10" s="2">
        <v>0.39999999999999997</v>
      </c>
      <c r="G10" s="1">
        <f>'[1]Gas Heat Pumps-Installs'!SQ45</f>
        <v>0.3</v>
      </c>
      <c r="H10" s="1">
        <f>'[1]Gas Heat Pumps-Installs'!SR45</f>
        <v>0.18</v>
      </c>
      <c r="I10" s="1">
        <f>'[1]Gas Heat Pumps-Installs'!SS45</f>
        <v>0</v>
      </c>
      <c r="J10" s="1">
        <f>'[1]Gas Heat Pumps-Installs'!ST45</f>
        <v>0.25</v>
      </c>
      <c r="K10" s="1">
        <f>'[1]Gas Heat Pumps-Installs'!SU45</f>
        <v>0</v>
      </c>
      <c r="L10" s="1">
        <f>'[1]Gas Heat Pumps-Installs'!SV45</f>
        <v>0</v>
      </c>
      <c r="M10" s="1">
        <f>'[1]Gas Heat Pumps-Installs'!SW45</f>
        <v>0.3</v>
      </c>
      <c r="N10" s="1">
        <f>'[1]Gas Heat Pumps-Installs'!SX45</f>
        <v>0.3</v>
      </c>
      <c r="O10" s="1">
        <f>'[1]Gas Heat Pumps-Installs'!SY45</f>
        <v>0</v>
      </c>
      <c r="P10" s="1"/>
      <c r="Q10" s="1">
        <f>'[1]Dual-Source-Installs'!SQ45</f>
        <v>0.3</v>
      </c>
      <c r="R10" s="1">
        <f>'[1]Dual-Source-Installs'!SR45</f>
        <v>0.1</v>
      </c>
      <c r="S10" s="1">
        <f>'[1]Dual-Source-Installs'!SS45</f>
        <v>1</v>
      </c>
      <c r="T10" s="1">
        <f>'[1]Dual-Source-Installs'!ST45</f>
        <v>0.3</v>
      </c>
      <c r="U10" s="1">
        <f>'[1]Dual-Source-Installs'!SU45</f>
        <v>0</v>
      </c>
      <c r="V10" s="1">
        <f>'[1]Dual-Source-Installs'!SV45</f>
        <v>0</v>
      </c>
      <c r="W10" s="1">
        <f>'[1]Dual-Source-Installs'!SW45</f>
        <v>0.3</v>
      </c>
      <c r="X10" s="1">
        <f>'[1]Dual-Source-Installs'!SX45</f>
        <v>0.3</v>
      </c>
      <c r="Y10" s="1">
        <f>'[1]Dual-Source-Installs'!SY45</f>
        <v>0.3</v>
      </c>
      <c r="AA10" s="1">
        <f>'[1]Furnace-Installs'!SO10</f>
        <v>0.39999999999999997</v>
      </c>
      <c r="AB10" s="1">
        <f>'[1]Furnace-Installs'!SP10</f>
        <v>0.72000000000000008</v>
      </c>
      <c r="AC10" s="1">
        <f>'[1]Furnace-Installs'!SQ10</f>
        <v>0</v>
      </c>
      <c r="AD10" s="1">
        <f>'[1]Furnace-Installs'!SR10</f>
        <v>0.45</v>
      </c>
      <c r="AE10" s="1">
        <f>'[1]Furnace-Installs'!SS10</f>
        <v>1</v>
      </c>
      <c r="AF10" s="1">
        <f>'[1]Furnace-Installs'!ST10</f>
        <v>1</v>
      </c>
      <c r="AG10" s="1">
        <f>'[1]Furnace-Installs'!SU10</f>
        <v>0.39999999999999997</v>
      </c>
      <c r="AH10" s="1">
        <f>'[1]Furnace-Installs'!SV10</f>
        <v>0.39999999999999997</v>
      </c>
      <c r="AI10" s="1">
        <f>'[1]Furnace-Installs'!SW10</f>
        <v>0.7</v>
      </c>
    </row>
    <row r="11" spans="1:35" x14ac:dyDescent="0.3">
      <c r="B11">
        <v>2031</v>
      </c>
      <c r="C11" s="2">
        <f t="array" ref="C11">INDEX($G$2:$O$30,$B11-2021,$A$2)</f>
        <v>0.3</v>
      </c>
      <c r="D11" s="2">
        <v>0.3</v>
      </c>
      <c r="E11" s="2">
        <v>0.39999999999999997</v>
      </c>
      <c r="G11" s="1">
        <f>'[1]Gas Heat Pumps-Installs'!SQ46</f>
        <v>0.3</v>
      </c>
      <c r="H11" s="1">
        <f>'[1]Gas Heat Pumps-Installs'!SR46</f>
        <v>0.23</v>
      </c>
      <c r="I11" s="1">
        <f>'[1]Gas Heat Pumps-Installs'!SS46</f>
        <v>0</v>
      </c>
      <c r="J11" s="1">
        <f>'[1]Gas Heat Pumps-Installs'!ST46</f>
        <v>0.25</v>
      </c>
      <c r="K11" s="1">
        <f>'[1]Gas Heat Pumps-Installs'!SU46</f>
        <v>0</v>
      </c>
      <c r="L11" s="1">
        <f>'[1]Gas Heat Pumps-Installs'!SV46</f>
        <v>0</v>
      </c>
      <c r="M11" s="1">
        <f>'[1]Gas Heat Pumps-Installs'!SW46</f>
        <v>0.3</v>
      </c>
      <c r="N11" s="1">
        <f>'[1]Gas Heat Pumps-Installs'!SX46</f>
        <v>0.3</v>
      </c>
      <c r="O11" s="1">
        <f>'[1]Gas Heat Pumps-Installs'!SY46</f>
        <v>0</v>
      </c>
      <c r="P11" s="1"/>
      <c r="Q11" s="1">
        <f>'[1]Dual-Source-Installs'!SQ46</f>
        <v>0.3</v>
      </c>
      <c r="R11" s="1">
        <f>'[1]Dual-Source-Installs'!SR46</f>
        <v>0.1</v>
      </c>
      <c r="S11" s="1">
        <f>'[1]Dual-Source-Installs'!SS46</f>
        <v>1</v>
      </c>
      <c r="T11" s="1">
        <f>'[1]Dual-Source-Installs'!ST46</f>
        <v>0.3</v>
      </c>
      <c r="U11" s="1">
        <f>'[1]Dual-Source-Installs'!SU46</f>
        <v>0</v>
      </c>
      <c r="V11" s="1">
        <f>'[1]Dual-Source-Installs'!SV46</f>
        <v>0</v>
      </c>
      <c r="W11" s="1">
        <f>'[1]Dual-Source-Installs'!SW46</f>
        <v>0.3</v>
      </c>
      <c r="X11" s="1">
        <f>'[1]Dual-Source-Installs'!SX46</f>
        <v>0.3</v>
      </c>
      <c r="Y11" s="1">
        <f>'[1]Dual-Source-Installs'!SY46</f>
        <v>0.3</v>
      </c>
      <c r="AA11" s="1">
        <f>'[1]Furnace-Installs'!SO11</f>
        <v>0.39999999999999997</v>
      </c>
      <c r="AB11" s="1">
        <f>'[1]Furnace-Installs'!SP11</f>
        <v>0.67</v>
      </c>
      <c r="AC11" s="1">
        <f>'[1]Furnace-Installs'!SQ11</f>
        <v>0</v>
      </c>
      <c r="AD11" s="1">
        <f>'[1]Furnace-Installs'!SR11</f>
        <v>0.45</v>
      </c>
      <c r="AE11" s="1">
        <f>'[1]Furnace-Installs'!SS11</f>
        <v>1</v>
      </c>
      <c r="AF11" s="1">
        <f>'[1]Furnace-Installs'!ST11</f>
        <v>1</v>
      </c>
      <c r="AG11" s="1">
        <f>'[1]Furnace-Installs'!SU11</f>
        <v>0.39999999999999997</v>
      </c>
      <c r="AH11" s="1">
        <f>'[1]Furnace-Installs'!SV11</f>
        <v>0.39999999999999997</v>
      </c>
      <c r="AI11" s="1">
        <f>'[1]Furnace-Installs'!SW11</f>
        <v>0.7</v>
      </c>
    </row>
    <row r="12" spans="1:35" x14ac:dyDescent="0.3">
      <c r="B12">
        <v>2032</v>
      </c>
      <c r="C12" s="2">
        <f t="array" ref="C12">INDEX($G$2:$O$30,$B12-2021,$A$2)</f>
        <v>0.3</v>
      </c>
      <c r="D12" s="2">
        <v>0.3</v>
      </c>
      <c r="E12" s="2">
        <v>0.39999999999999997</v>
      </c>
      <c r="G12" s="1">
        <f>'[1]Gas Heat Pumps-Installs'!SQ47</f>
        <v>0.3</v>
      </c>
      <c r="H12" s="1">
        <f>'[1]Gas Heat Pumps-Installs'!SR47</f>
        <v>0.28000000000000003</v>
      </c>
      <c r="I12" s="1">
        <f>'[1]Gas Heat Pumps-Installs'!SS47</f>
        <v>0</v>
      </c>
      <c r="J12" s="1">
        <f>'[1]Gas Heat Pumps-Installs'!ST47</f>
        <v>0.25</v>
      </c>
      <c r="K12" s="1">
        <f>'[1]Gas Heat Pumps-Installs'!SU47</f>
        <v>0</v>
      </c>
      <c r="L12" s="1">
        <f>'[1]Gas Heat Pumps-Installs'!SV47</f>
        <v>0</v>
      </c>
      <c r="M12" s="1">
        <f>'[1]Gas Heat Pumps-Installs'!SW47</f>
        <v>0.3</v>
      </c>
      <c r="N12" s="1">
        <f>'[1]Gas Heat Pumps-Installs'!SX47</f>
        <v>0.3</v>
      </c>
      <c r="O12" s="1">
        <f>'[1]Gas Heat Pumps-Installs'!SY47</f>
        <v>0</v>
      </c>
      <c r="P12" s="1"/>
      <c r="Q12" s="1">
        <f>'[1]Dual-Source-Installs'!SQ47</f>
        <v>0.3</v>
      </c>
      <c r="R12" s="1">
        <f>'[1]Dual-Source-Installs'!SR47</f>
        <v>0.1</v>
      </c>
      <c r="S12" s="1">
        <f>'[1]Dual-Source-Installs'!SS47</f>
        <v>1</v>
      </c>
      <c r="T12" s="1">
        <f>'[1]Dual-Source-Installs'!ST47</f>
        <v>0.3</v>
      </c>
      <c r="U12" s="1">
        <f>'[1]Dual-Source-Installs'!SU47</f>
        <v>0</v>
      </c>
      <c r="V12" s="1">
        <f>'[1]Dual-Source-Installs'!SV47</f>
        <v>0</v>
      </c>
      <c r="W12" s="1">
        <f>'[1]Dual-Source-Installs'!SW47</f>
        <v>0.3</v>
      </c>
      <c r="X12" s="1">
        <f>'[1]Dual-Source-Installs'!SX47</f>
        <v>0.3</v>
      </c>
      <c r="Y12" s="1">
        <f>'[1]Dual-Source-Installs'!SY47</f>
        <v>0.3</v>
      </c>
      <c r="AA12" s="1">
        <f>'[1]Furnace-Installs'!SO12</f>
        <v>0.39999999999999997</v>
      </c>
      <c r="AB12" s="1">
        <f>'[1]Furnace-Installs'!SP12</f>
        <v>0.62</v>
      </c>
      <c r="AC12" s="1">
        <f>'[1]Furnace-Installs'!SQ12</f>
        <v>0</v>
      </c>
      <c r="AD12" s="1">
        <f>'[1]Furnace-Installs'!SR12</f>
        <v>0.45</v>
      </c>
      <c r="AE12" s="1">
        <f>'[1]Furnace-Installs'!SS12</f>
        <v>1</v>
      </c>
      <c r="AF12" s="1">
        <f>'[1]Furnace-Installs'!ST12</f>
        <v>1</v>
      </c>
      <c r="AG12" s="1">
        <f>'[1]Furnace-Installs'!SU12</f>
        <v>0.39999999999999997</v>
      </c>
      <c r="AH12" s="1">
        <f>'[1]Furnace-Installs'!SV12</f>
        <v>0.39999999999999997</v>
      </c>
      <c r="AI12" s="1">
        <f>'[1]Furnace-Installs'!SW12</f>
        <v>0.7</v>
      </c>
    </row>
    <row r="13" spans="1:35" x14ac:dyDescent="0.3">
      <c r="B13">
        <v>2033</v>
      </c>
      <c r="C13" s="2">
        <f t="array" ref="C13">INDEX($G$2:$O$30,$B13-2021,$A$2)</f>
        <v>0.3</v>
      </c>
      <c r="D13" s="2">
        <v>0.3</v>
      </c>
      <c r="E13" s="2">
        <v>0.39999999999999997</v>
      </c>
      <c r="G13" s="1">
        <f>'[1]Gas Heat Pumps-Installs'!SQ48</f>
        <v>0.3</v>
      </c>
      <c r="H13" s="1">
        <f>'[1]Gas Heat Pumps-Installs'!SR48</f>
        <v>0.34</v>
      </c>
      <c r="I13" s="1">
        <f>'[1]Gas Heat Pumps-Installs'!SS48</f>
        <v>0</v>
      </c>
      <c r="J13" s="1">
        <f>'[1]Gas Heat Pumps-Installs'!ST48</f>
        <v>0.25</v>
      </c>
      <c r="K13" s="1">
        <f>'[1]Gas Heat Pumps-Installs'!SU48</f>
        <v>0</v>
      </c>
      <c r="L13" s="1">
        <f>'[1]Gas Heat Pumps-Installs'!SV48</f>
        <v>0</v>
      </c>
      <c r="M13" s="1">
        <f>'[1]Gas Heat Pumps-Installs'!SW48</f>
        <v>0.3</v>
      </c>
      <c r="N13" s="1">
        <f>'[1]Gas Heat Pumps-Installs'!SX48</f>
        <v>0.3</v>
      </c>
      <c r="O13" s="1">
        <f>'[1]Gas Heat Pumps-Installs'!SY48</f>
        <v>0</v>
      </c>
      <c r="P13" s="1"/>
      <c r="Q13" s="1">
        <f>'[1]Dual-Source-Installs'!SQ48</f>
        <v>0.3</v>
      </c>
      <c r="R13" s="1">
        <f>'[1]Dual-Source-Installs'!SR48</f>
        <v>0.1</v>
      </c>
      <c r="S13" s="1">
        <f>'[1]Dual-Source-Installs'!SS48</f>
        <v>1</v>
      </c>
      <c r="T13" s="1">
        <f>'[1]Dual-Source-Installs'!ST48</f>
        <v>0.3</v>
      </c>
      <c r="U13" s="1">
        <f>'[1]Dual-Source-Installs'!SU48</f>
        <v>0</v>
      </c>
      <c r="V13" s="1">
        <f>'[1]Dual-Source-Installs'!SV48</f>
        <v>0</v>
      </c>
      <c r="W13" s="1">
        <f>'[1]Dual-Source-Installs'!SW48</f>
        <v>0.3</v>
      </c>
      <c r="X13" s="1">
        <f>'[1]Dual-Source-Installs'!SX48</f>
        <v>0.3</v>
      </c>
      <c r="Y13" s="1">
        <f>'[1]Dual-Source-Installs'!SY48</f>
        <v>0.3</v>
      </c>
      <c r="AA13" s="1">
        <f>'[1]Furnace-Installs'!SO13</f>
        <v>0.39999999999999997</v>
      </c>
      <c r="AB13" s="1">
        <f>'[1]Furnace-Installs'!SP13</f>
        <v>0.55999999999999994</v>
      </c>
      <c r="AC13" s="1">
        <f>'[1]Furnace-Installs'!SQ13</f>
        <v>0</v>
      </c>
      <c r="AD13" s="1">
        <f>'[1]Furnace-Installs'!SR13</f>
        <v>0.45</v>
      </c>
      <c r="AE13" s="1">
        <f>'[1]Furnace-Installs'!SS13</f>
        <v>1</v>
      </c>
      <c r="AF13" s="1">
        <f>'[1]Furnace-Installs'!ST13</f>
        <v>1</v>
      </c>
      <c r="AG13" s="1">
        <f>'[1]Furnace-Installs'!SU13</f>
        <v>0.39999999999999997</v>
      </c>
      <c r="AH13" s="1">
        <f>'[1]Furnace-Installs'!SV13</f>
        <v>0.39999999999999997</v>
      </c>
      <c r="AI13" s="1">
        <f>'[1]Furnace-Installs'!SW13</f>
        <v>0.7</v>
      </c>
    </row>
    <row r="14" spans="1:35" x14ac:dyDescent="0.3">
      <c r="B14">
        <v>2034</v>
      </c>
      <c r="C14" s="2">
        <f t="array" ref="C14">INDEX($G$2:$O$30,$B14-2021,$A$2)</f>
        <v>0.3</v>
      </c>
      <c r="D14" s="2">
        <v>0.3</v>
      </c>
      <c r="E14" s="2">
        <v>0.39999999999999997</v>
      </c>
      <c r="G14" s="1">
        <f>'[1]Gas Heat Pumps-Installs'!SQ49</f>
        <v>0.3</v>
      </c>
      <c r="H14" s="1">
        <f>'[1]Gas Heat Pumps-Installs'!SR49</f>
        <v>0.4</v>
      </c>
      <c r="I14" s="1">
        <f>'[1]Gas Heat Pumps-Installs'!SS49</f>
        <v>0</v>
      </c>
      <c r="J14" s="1">
        <f>'[1]Gas Heat Pumps-Installs'!ST49</f>
        <v>0.25</v>
      </c>
      <c r="K14" s="1">
        <f>'[1]Gas Heat Pumps-Installs'!SU49</f>
        <v>0</v>
      </c>
      <c r="L14" s="1">
        <f>'[1]Gas Heat Pumps-Installs'!SV49</f>
        <v>0</v>
      </c>
      <c r="M14" s="1">
        <f>'[1]Gas Heat Pumps-Installs'!SW49</f>
        <v>0.3</v>
      </c>
      <c r="N14" s="1">
        <f>'[1]Gas Heat Pumps-Installs'!SX49</f>
        <v>0.3</v>
      </c>
      <c r="O14" s="1">
        <f>'[1]Gas Heat Pumps-Installs'!SY49</f>
        <v>0</v>
      </c>
      <c r="P14" s="1"/>
      <c r="Q14" s="1">
        <f>'[1]Dual-Source-Installs'!SQ49</f>
        <v>0.3</v>
      </c>
      <c r="R14" s="1">
        <f>'[1]Dual-Source-Installs'!SR49</f>
        <v>0.1</v>
      </c>
      <c r="S14" s="1">
        <f>'[1]Dual-Source-Installs'!SS49</f>
        <v>1</v>
      </c>
      <c r="T14" s="1">
        <f>'[1]Dual-Source-Installs'!ST49</f>
        <v>0.3</v>
      </c>
      <c r="U14" s="1">
        <f>'[1]Dual-Source-Installs'!SU49</f>
        <v>0</v>
      </c>
      <c r="V14" s="1">
        <f>'[1]Dual-Source-Installs'!SV49</f>
        <v>0</v>
      </c>
      <c r="W14" s="1">
        <f>'[1]Dual-Source-Installs'!SW49</f>
        <v>0.3</v>
      </c>
      <c r="X14" s="1">
        <f>'[1]Dual-Source-Installs'!SX49</f>
        <v>0.3</v>
      </c>
      <c r="Y14" s="1">
        <f>'[1]Dual-Source-Installs'!SY49</f>
        <v>0.3</v>
      </c>
      <c r="AA14" s="1">
        <f>'[1]Furnace-Installs'!SO14</f>
        <v>0.39999999999999997</v>
      </c>
      <c r="AB14" s="1">
        <f>'[1]Furnace-Installs'!SP14</f>
        <v>0.5</v>
      </c>
      <c r="AC14" s="1">
        <f>'[1]Furnace-Installs'!SQ14</f>
        <v>0</v>
      </c>
      <c r="AD14" s="1">
        <f>'[1]Furnace-Installs'!SR14</f>
        <v>0.45</v>
      </c>
      <c r="AE14" s="1">
        <f>'[1]Furnace-Installs'!SS14</f>
        <v>1</v>
      </c>
      <c r="AF14" s="1">
        <f>'[1]Furnace-Installs'!ST14</f>
        <v>1</v>
      </c>
      <c r="AG14" s="1">
        <f>'[1]Furnace-Installs'!SU14</f>
        <v>0.39999999999999997</v>
      </c>
      <c r="AH14" s="1">
        <f>'[1]Furnace-Installs'!SV14</f>
        <v>0.39999999999999997</v>
      </c>
      <c r="AI14" s="1">
        <f>'[1]Furnace-Installs'!SW14</f>
        <v>0.7</v>
      </c>
    </row>
    <row r="15" spans="1:35" x14ac:dyDescent="0.3">
      <c r="B15">
        <v>2035</v>
      </c>
      <c r="C15" s="2">
        <f t="array" ref="C15">INDEX($G$2:$O$30,$B15-2021,$A$2)</f>
        <v>0.3</v>
      </c>
      <c r="D15" s="2">
        <v>0.3</v>
      </c>
      <c r="E15" s="2">
        <v>0.39999999999999997</v>
      </c>
      <c r="G15" s="1">
        <f>'[1]Gas Heat Pumps-Installs'!SQ50</f>
        <v>0.3</v>
      </c>
      <c r="H15" s="1">
        <f>'[1]Gas Heat Pumps-Installs'!SR50</f>
        <v>0.47</v>
      </c>
      <c r="I15" s="1">
        <f>'[1]Gas Heat Pumps-Installs'!SS50</f>
        <v>0</v>
      </c>
      <c r="J15" s="1">
        <f>'[1]Gas Heat Pumps-Installs'!ST50</f>
        <v>0.25</v>
      </c>
      <c r="K15" s="1">
        <f>'[1]Gas Heat Pumps-Installs'!SU50</f>
        <v>0</v>
      </c>
      <c r="L15" s="1">
        <f>'[1]Gas Heat Pumps-Installs'!SV50</f>
        <v>0</v>
      </c>
      <c r="M15" s="1">
        <f>'[1]Gas Heat Pumps-Installs'!SW50</f>
        <v>0.3</v>
      </c>
      <c r="N15" s="1">
        <f>'[1]Gas Heat Pumps-Installs'!SX50</f>
        <v>0.3</v>
      </c>
      <c r="O15" s="1">
        <f>'[1]Gas Heat Pumps-Installs'!SY50</f>
        <v>0</v>
      </c>
      <c r="P15" s="1"/>
      <c r="Q15" s="1">
        <f>'[1]Dual-Source-Installs'!SQ50</f>
        <v>0.3</v>
      </c>
      <c r="R15" s="1">
        <f>'[1]Dual-Source-Installs'!SR50</f>
        <v>0.1</v>
      </c>
      <c r="S15" s="1">
        <f>'[1]Dual-Source-Installs'!SS50</f>
        <v>1</v>
      </c>
      <c r="T15" s="1">
        <f>'[1]Dual-Source-Installs'!ST50</f>
        <v>0.3</v>
      </c>
      <c r="U15" s="1">
        <f>'[1]Dual-Source-Installs'!SU50</f>
        <v>0</v>
      </c>
      <c r="V15" s="1">
        <f>'[1]Dual-Source-Installs'!SV50</f>
        <v>0</v>
      </c>
      <c r="W15" s="1">
        <f>'[1]Dual-Source-Installs'!SW50</f>
        <v>0.3</v>
      </c>
      <c r="X15" s="1">
        <f>'[1]Dual-Source-Installs'!SX50</f>
        <v>0.3</v>
      </c>
      <c r="Y15" s="1">
        <f>'[1]Dual-Source-Installs'!SY50</f>
        <v>0.3</v>
      </c>
      <c r="AA15" s="1">
        <f>'[1]Furnace-Installs'!SO15</f>
        <v>0.39999999999999997</v>
      </c>
      <c r="AB15" s="1">
        <f>'[1]Furnace-Installs'!SP15</f>
        <v>0.43000000000000005</v>
      </c>
      <c r="AC15" s="1">
        <f>'[1]Furnace-Installs'!SQ15</f>
        <v>0</v>
      </c>
      <c r="AD15" s="1">
        <f>'[1]Furnace-Installs'!SR15</f>
        <v>0.45</v>
      </c>
      <c r="AE15" s="1">
        <f>'[1]Furnace-Installs'!SS15</f>
        <v>1</v>
      </c>
      <c r="AF15" s="1">
        <f>'[1]Furnace-Installs'!ST15</f>
        <v>1</v>
      </c>
      <c r="AG15" s="1">
        <f>'[1]Furnace-Installs'!SU15</f>
        <v>0.39999999999999997</v>
      </c>
      <c r="AH15" s="1">
        <f>'[1]Furnace-Installs'!SV15</f>
        <v>0.39999999999999997</v>
      </c>
      <c r="AI15" s="1">
        <f>'[1]Furnace-Installs'!SW15</f>
        <v>0.7</v>
      </c>
    </row>
    <row r="16" spans="1:35" x14ac:dyDescent="0.3">
      <c r="B16">
        <v>2036</v>
      </c>
      <c r="C16" s="2">
        <f t="array" ref="C16">INDEX($G$2:$O$30,$B16-2021,$A$2)</f>
        <v>0.3</v>
      </c>
      <c r="D16" s="2">
        <v>0.3</v>
      </c>
      <c r="E16" s="2">
        <v>0.39999999999999997</v>
      </c>
      <c r="G16" s="1">
        <f>'[1]Gas Heat Pumps-Installs'!SQ51</f>
        <v>0.3</v>
      </c>
      <c r="H16" s="1">
        <f>'[1]Gas Heat Pumps-Installs'!SR51</f>
        <v>0.53</v>
      </c>
      <c r="I16" s="1">
        <f>'[1]Gas Heat Pumps-Installs'!SS51</f>
        <v>0</v>
      </c>
      <c r="J16" s="1">
        <f>'[1]Gas Heat Pumps-Installs'!ST51</f>
        <v>0.25</v>
      </c>
      <c r="K16" s="1">
        <f>'[1]Gas Heat Pumps-Installs'!SU51</f>
        <v>0</v>
      </c>
      <c r="L16" s="1">
        <f>'[1]Gas Heat Pumps-Installs'!SV51</f>
        <v>0</v>
      </c>
      <c r="M16" s="1">
        <f>'[1]Gas Heat Pumps-Installs'!SW51</f>
        <v>0.3</v>
      </c>
      <c r="N16" s="1">
        <f>'[1]Gas Heat Pumps-Installs'!SX51</f>
        <v>0.3</v>
      </c>
      <c r="O16" s="1">
        <f>'[1]Gas Heat Pumps-Installs'!SY51</f>
        <v>0</v>
      </c>
      <c r="P16" s="1"/>
      <c r="Q16" s="1">
        <f>'[1]Dual-Source-Installs'!SQ51</f>
        <v>0.3</v>
      </c>
      <c r="R16" s="1">
        <f>'[1]Dual-Source-Installs'!SR51</f>
        <v>0.1</v>
      </c>
      <c r="S16" s="1">
        <f>'[1]Dual-Source-Installs'!SS51</f>
        <v>1</v>
      </c>
      <c r="T16" s="1">
        <f>'[1]Dual-Source-Installs'!ST51</f>
        <v>0.3</v>
      </c>
      <c r="U16" s="1">
        <f>'[1]Dual-Source-Installs'!SU51</f>
        <v>0</v>
      </c>
      <c r="V16" s="1">
        <f>'[1]Dual-Source-Installs'!SV51</f>
        <v>0</v>
      </c>
      <c r="W16" s="1">
        <f>'[1]Dual-Source-Installs'!SW51</f>
        <v>0.3</v>
      </c>
      <c r="X16" s="1">
        <f>'[1]Dual-Source-Installs'!SX51</f>
        <v>0.3</v>
      </c>
      <c r="Y16" s="1">
        <f>'[1]Dual-Source-Installs'!SY51</f>
        <v>0.3</v>
      </c>
      <c r="AA16" s="1">
        <f>'[1]Furnace-Installs'!SO16</f>
        <v>0.39999999999999997</v>
      </c>
      <c r="AB16" s="1">
        <f>'[1]Furnace-Installs'!SP16</f>
        <v>0.37</v>
      </c>
      <c r="AC16" s="1">
        <f>'[1]Furnace-Installs'!SQ16</f>
        <v>0</v>
      </c>
      <c r="AD16" s="1">
        <f>'[1]Furnace-Installs'!SR16</f>
        <v>0.45</v>
      </c>
      <c r="AE16" s="1">
        <f>'[1]Furnace-Installs'!SS16</f>
        <v>1</v>
      </c>
      <c r="AF16" s="1">
        <f>'[1]Furnace-Installs'!ST16</f>
        <v>1</v>
      </c>
      <c r="AG16" s="1">
        <f>'[1]Furnace-Installs'!SU16</f>
        <v>0.39999999999999997</v>
      </c>
      <c r="AH16" s="1">
        <f>'[1]Furnace-Installs'!SV16</f>
        <v>0.39999999999999997</v>
      </c>
      <c r="AI16" s="1">
        <f>'[1]Furnace-Installs'!SW16</f>
        <v>0.7</v>
      </c>
    </row>
    <row r="17" spans="2:35" x14ac:dyDescent="0.3">
      <c r="B17">
        <v>2037</v>
      </c>
      <c r="C17" s="2">
        <f t="array" ref="C17">INDEX($G$2:$O$30,$B17-2021,$A$2)</f>
        <v>0.3</v>
      </c>
      <c r="D17" s="2">
        <v>0.3</v>
      </c>
      <c r="E17" s="2">
        <v>0.39999999999999997</v>
      </c>
      <c r="G17" s="1">
        <f>'[1]Gas Heat Pumps-Installs'!SQ52</f>
        <v>0.3</v>
      </c>
      <c r="H17" s="1">
        <f>'[1]Gas Heat Pumps-Installs'!SR52</f>
        <v>0.57999999999999996</v>
      </c>
      <c r="I17" s="1">
        <f>'[1]Gas Heat Pumps-Installs'!SS52</f>
        <v>0</v>
      </c>
      <c r="J17" s="1">
        <f>'[1]Gas Heat Pumps-Installs'!ST52</f>
        <v>0.25</v>
      </c>
      <c r="K17" s="1">
        <f>'[1]Gas Heat Pumps-Installs'!SU52</f>
        <v>0</v>
      </c>
      <c r="L17" s="1">
        <f>'[1]Gas Heat Pumps-Installs'!SV52</f>
        <v>0</v>
      </c>
      <c r="M17" s="1">
        <f>'[1]Gas Heat Pumps-Installs'!SW52</f>
        <v>0.3</v>
      </c>
      <c r="N17" s="1">
        <f>'[1]Gas Heat Pumps-Installs'!SX52</f>
        <v>0.3</v>
      </c>
      <c r="O17" s="1">
        <f>'[1]Gas Heat Pumps-Installs'!SY52</f>
        <v>0</v>
      </c>
      <c r="P17" s="1"/>
      <c r="Q17" s="1">
        <f>'[1]Dual-Source-Installs'!SQ52</f>
        <v>0.3</v>
      </c>
      <c r="R17" s="1">
        <f>'[1]Dual-Source-Installs'!SR52</f>
        <v>0.1</v>
      </c>
      <c r="S17" s="1">
        <f>'[1]Dual-Source-Installs'!SS52</f>
        <v>1</v>
      </c>
      <c r="T17" s="1">
        <f>'[1]Dual-Source-Installs'!ST52</f>
        <v>0.3</v>
      </c>
      <c r="U17" s="1">
        <f>'[1]Dual-Source-Installs'!SU52</f>
        <v>0</v>
      </c>
      <c r="V17" s="1">
        <f>'[1]Dual-Source-Installs'!SV52</f>
        <v>0</v>
      </c>
      <c r="W17" s="1">
        <f>'[1]Dual-Source-Installs'!SW52</f>
        <v>0.3</v>
      </c>
      <c r="X17" s="1">
        <f>'[1]Dual-Source-Installs'!SX52</f>
        <v>0.3</v>
      </c>
      <c r="Y17" s="1">
        <f>'[1]Dual-Source-Installs'!SY52</f>
        <v>0.3</v>
      </c>
      <c r="AA17" s="1">
        <f>'[1]Furnace-Installs'!SO17</f>
        <v>0.39999999999999997</v>
      </c>
      <c r="AB17" s="1">
        <f>'[1]Furnace-Installs'!SP17</f>
        <v>0.32000000000000006</v>
      </c>
      <c r="AC17" s="1">
        <f>'[1]Furnace-Installs'!SQ17</f>
        <v>0</v>
      </c>
      <c r="AD17" s="1">
        <f>'[1]Furnace-Installs'!SR17</f>
        <v>0.45</v>
      </c>
      <c r="AE17" s="1">
        <f>'[1]Furnace-Installs'!SS17</f>
        <v>1</v>
      </c>
      <c r="AF17" s="1">
        <f>'[1]Furnace-Installs'!ST17</f>
        <v>1</v>
      </c>
      <c r="AG17" s="1">
        <f>'[1]Furnace-Installs'!SU17</f>
        <v>0.39999999999999997</v>
      </c>
      <c r="AH17" s="1">
        <f>'[1]Furnace-Installs'!SV17</f>
        <v>0.39999999999999997</v>
      </c>
      <c r="AI17" s="1">
        <f>'[1]Furnace-Installs'!SW17</f>
        <v>0.7</v>
      </c>
    </row>
    <row r="18" spans="2:35" x14ac:dyDescent="0.3">
      <c r="B18">
        <v>2038</v>
      </c>
      <c r="C18" s="2">
        <f t="array" ref="C18">INDEX($G$2:$O$30,$B18-2021,$A$2)</f>
        <v>0.3</v>
      </c>
      <c r="D18" s="2">
        <v>0.3</v>
      </c>
      <c r="E18" s="2">
        <v>0.39999999999999997</v>
      </c>
      <c r="G18" s="1">
        <f>'[1]Gas Heat Pumps-Installs'!SQ53</f>
        <v>0.3</v>
      </c>
      <c r="H18" s="1">
        <f>'[1]Gas Heat Pumps-Installs'!SR53</f>
        <v>0.62</v>
      </c>
      <c r="I18" s="1">
        <f>'[1]Gas Heat Pumps-Installs'!SS53</f>
        <v>0</v>
      </c>
      <c r="J18" s="1">
        <f>'[1]Gas Heat Pumps-Installs'!ST53</f>
        <v>0.25</v>
      </c>
      <c r="K18" s="1">
        <f>'[1]Gas Heat Pumps-Installs'!SU53</f>
        <v>0</v>
      </c>
      <c r="L18" s="1">
        <f>'[1]Gas Heat Pumps-Installs'!SV53</f>
        <v>0</v>
      </c>
      <c r="M18" s="1">
        <f>'[1]Gas Heat Pumps-Installs'!SW53</f>
        <v>0.3</v>
      </c>
      <c r="N18" s="1">
        <f>'[1]Gas Heat Pumps-Installs'!SX53</f>
        <v>0.3</v>
      </c>
      <c r="O18" s="1">
        <f>'[1]Gas Heat Pumps-Installs'!SY53</f>
        <v>0</v>
      </c>
      <c r="P18" s="1"/>
      <c r="Q18" s="1">
        <f>'[1]Dual-Source-Installs'!SQ53</f>
        <v>0.3</v>
      </c>
      <c r="R18" s="1">
        <f>'[1]Dual-Source-Installs'!SR53</f>
        <v>0.1</v>
      </c>
      <c r="S18" s="1">
        <f>'[1]Dual-Source-Installs'!SS53</f>
        <v>1</v>
      </c>
      <c r="T18" s="1">
        <f>'[1]Dual-Source-Installs'!ST53</f>
        <v>0.3</v>
      </c>
      <c r="U18" s="1">
        <f>'[1]Dual-Source-Installs'!SU53</f>
        <v>0</v>
      </c>
      <c r="V18" s="1">
        <f>'[1]Dual-Source-Installs'!SV53</f>
        <v>0</v>
      </c>
      <c r="W18" s="1">
        <f>'[1]Dual-Source-Installs'!SW53</f>
        <v>0.3</v>
      </c>
      <c r="X18" s="1">
        <f>'[1]Dual-Source-Installs'!SX53</f>
        <v>0.3</v>
      </c>
      <c r="Y18" s="1">
        <f>'[1]Dual-Source-Installs'!SY53</f>
        <v>0.3</v>
      </c>
      <c r="AA18" s="1">
        <f>'[1]Furnace-Installs'!SO18</f>
        <v>0.39999999999999997</v>
      </c>
      <c r="AB18" s="1">
        <f>'[1]Furnace-Installs'!SP18</f>
        <v>0.28000000000000003</v>
      </c>
      <c r="AC18" s="1">
        <f>'[1]Furnace-Installs'!SQ18</f>
        <v>0</v>
      </c>
      <c r="AD18" s="1">
        <f>'[1]Furnace-Installs'!SR18</f>
        <v>0.45</v>
      </c>
      <c r="AE18" s="1">
        <f>'[1]Furnace-Installs'!SS18</f>
        <v>1</v>
      </c>
      <c r="AF18" s="1">
        <f>'[1]Furnace-Installs'!ST18</f>
        <v>1</v>
      </c>
      <c r="AG18" s="1">
        <f>'[1]Furnace-Installs'!SU18</f>
        <v>0.39999999999999997</v>
      </c>
      <c r="AH18" s="1">
        <f>'[1]Furnace-Installs'!SV18</f>
        <v>0.39999999999999997</v>
      </c>
      <c r="AI18" s="1">
        <f>'[1]Furnace-Installs'!SW18</f>
        <v>0.7</v>
      </c>
    </row>
    <row r="19" spans="2:35" x14ac:dyDescent="0.3">
      <c r="B19">
        <v>2039</v>
      </c>
      <c r="C19" s="2">
        <f t="array" ref="C19">INDEX($G$2:$O$30,$B19-2021,$A$2)</f>
        <v>0.3</v>
      </c>
      <c r="D19" s="2">
        <v>0.3</v>
      </c>
      <c r="E19" s="2">
        <v>0.39999999999999997</v>
      </c>
      <c r="G19" s="1">
        <f>'[1]Gas Heat Pumps-Installs'!SQ54</f>
        <v>0.3</v>
      </c>
      <c r="H19" s="1">
        <f>'[1]Gas Heat Pumps-Installs'!SR54</f>
        <v>0.65</v>
      </c>
      <c r="I19" s="1">
        <f>'[1]Gas Heat Pumps-Installs'!SS54</f>
        <v>0</v>
      </c>
      <c r="J19" s="1">
        <f>'[1]Gas Heat Pumps-Installs'!ST54</f>
        <v>0.25</v>
      </c>
      <c r="K19" s="1">
        <f>'[1]Gas Heat Pumps-Installs'!SU54</f>
        <v>0</v>
      </c>
      <c r="L19" s="1">
        <f>'[1]Gas Heat Pumps-Installs'!SV54</f>
        <v>0</v>
      </c>
      <c r="M19" s="1">
        <f>'[1]Gas Heat Pumps-Installs'!SW54</f>
        <v>0.3</v>
      </c>
      <c r="N19" s="1">
        <f>'[1]Gas Heat Pumps-Installs'!SX54</f>
        <v>0.3</v>
      </c>
      <c r="O19" s="1">
        <f>'[1]Gas Heat Pumps-Installs'!SY54</f>
        <v>0</v>
      </c>
      <c r="P19" s="1"/>
      <c r="Q19" s="1">
        <f>'[1]Dual-Source-Installs'!SQ54</f>
        <v>0.3</v>
      </c>
      <c r="R19" s="1">
        <f>'[1]Dual-Source-Installs'!SR54</f>
        <v>0.1</v>
      </c>
      <c r="S19" s="1">
        <f>'[1]Dual-Source-Installs'!SS54</f>
        <v>1</v>
      </c>
      <c r="T19" s="1">
        <f>'[1]Dual-Source-Installs'!ST54</f>
        <v>0.3</v>
      </c>
      <c r="U19" s="1">
        <f>'[1]Dual-Source-Installs'!SU54</f>
        <v>0</v>
      </c>
      <c r="V19" s="1">
        <f>'[1]Dual-Source-Installs'!SV54</f>
        <v>0</v>
      </c>
      <c r="W19" s="1">
        <f>'[1]Dual-Source-Installs'!SW54</f>
        <v>0.3</v>
      </c>
      <c r="X19" s="1">
        <f>'[1]Dual-Source-Installs'!SX54</f>
        <v>0.3</v>
      </c>
      <c r="Y19" s="1">
        <f>'[1]Dual-Source-Installs'!SY54</f>
        <v>0.3</v>
      </c>
      <c r="AA19" s="1">
        <f>'[1]Furnace-Installs'!SO19</f>
        <v>0.39999999999999997</v>
      </c>
      <c r="AB19" s="1">
        <f>'[1]Furnace-Installs'!SP19</f>
        <v>0.24999999999999997</v>
      </c>
      <c r="AC19" s="1">
        <f>'[1]Furnace-Installs'!SQ19</f>
        <v>0</v>
      </c>
      <c r="AD19" s="1">
        <f>'[1]Furnace-Installs'!SR19</f>
        <v>0.45</v>
      </c>
      <c r="AE19" s="1">
        <f>'[1]Furnace-Installs'!SS19</f>
        <v>1</v>
      </c>
      <c r="AF19" s="1">
        <f>'[1]Furnace-Installs'!ST19</f>
        <v>1</v>
      </c>
      <c r="AG19" s="1">
        <f>'[1]Furnace-Installs'!SU19</f>
        <v>0.39999999999999997</v>
      </c>
      <c r="AH19" s="1">
        <f>'[1]Furnace-Installs'!SV19</f>
        <v>0.39999999999999997</v>
      </c>
      <c r="AI19" s="1">
        <f>'[1]Furnace-Installs'!SW19</f>
        <v>0.7</v>
      </c>
    </row>
    <row r="20" spans="2:35" x14ac:dyDescent="0.3">
      <c r="B20">
        <v>2040</v>
      </c>
      <c r="C20" s="2">
        <f t="array" ref="C20">INDEX($G$2:$O$30,$B20-2021,$A$2)</f>
        <v>0.3</v>
      </c>
      <c r="D20" s="2">
        <v>0.3</v>
      </c>
      <c r="E20" s="2">
        <v>0.39999999999999997</v>
      </c>
      <c r="G20" s="1">
        <f>'[1]Gas Heat Pumps-Installs'!SQ55</f>
        <v>0.3</v>
      </c>
      <c r="H20" s="1">
        <f>'[1]Gas Heat Pumps-Installs'!SR55</f>
        <v>0.67</v>
      </c>
      <c r="I20" s="1">
        <f>'[1]Gas Heat Pumps-Installs'!SS55</f>
        <v>0</v>
      </c>
      <c r="J20" s="1">
        <f>'[1]Gas Heat Pumps-Installs'!ST55</f>
        <v>0.25</v>
      </c>
      <c r="K20" s="1">
        <f>'[1]Gas Heat Pumps-Installs'!SU55</f>
        <v>0</v>
      </c>
      <c r="L20" s="1">
        <f>'[1]Gas Heat Pumps-Installs'!SV55</f>
        <v>0</v>
      </c>
      <c r="M20" s="1">
        <f>'[1]Gas Heat Pumps-Installs'!SW55</f>
        <v>0.3</v>
      </c>
      <c r="N20" s="1">
        <f>'[1]Gas Heat Pumps-Installs'!SX55</f>
        <v>0.3</v>
      </c>
      <c r="O20" s="1">
        <f>'[1]Gas Heat Pumps-Installs'!SY55</f>
        <v>0</v>
      </c>
      <c r="P20" s="1"/>
      <c r="Q20" s="1">
        <f>'[1]Dual-Source-Installs'!SQ55</f>
        <v>0.3</v>
      </c>
      <c r="R20" s="1">
        <f>'[1]Dual-Source-Installs'!SR55</f>
        <v>0.1</v>
      </c>
      <c r="S20" s="1">
        <f>'[1]Dual-Source-Installs'!SS55</f>
        <v>1</v>
      </c>
      <c r="T20" s="1">
        <f>'[1]Dual-Source-Installs'!ST55</f>
        <v>0.3</v>
      </c>
      <c r="U20" s="1">
        <f>'[1]Dual-Source-Installs'!SU55</f>
        <v>0</v>
      </c>
      <c r="V20" s="1">
        <f>'[1]Dual-Source-Installs'!SV55</f>
        <v>0</v>
      </c>
      <c r="W20" s="1">
        <f>'[1]Dual-Source-Installs'!SW55</f>
        <v>0.3</v>
      </c>
      <c r="X20" s="1">
        <f>'[1]Dual-Source-Installs'!SX55</f>
        <v>0.3</v>
      </c>
      <c r="Y20" s="1">
        <f>'[1]Dual-Source-Installs'!SY55</f>
        <v>0.3</v>
      </c>
      <c r="AA20" s="1">
        <f>'[1]Furnace-Installs'!SO20</f>
        <v>0.39999999999999997</v>
      </c>
      <c r="AB20" s="1">
        <f>'[1]Furnace-Installs'!SP20</f>
        <v>0.22999999999999995</v>
      </c>
      <c r="AC20" s="1">
        <f>'[1]Furnace-Installs'!SQ20</f>
        <v>0</v>
      </c>
      <c r="AD20" s="1">
        <f>'[1]Furnace-Installs'!SR20</f>
        <v>0.45</v>
      </c>
      <c r="AE20" s="1">
        <f>'[1]Furnace-Installs'!SS20</f>
        <v>1</v>
      </c>
      <c r="AF20" s="1">
        <f>'[1]Furnace-Installs'!ST20</f>
        <v>1</v>
      </c>
      <c r="AG20" s="1">
        <f>'[1]Furnace-Installs'!SU20</f>
        <v>0.39999999999999997</v>
      </c>
      <c r="AH20" s="1">
        <f>'[1]Furnace-Installs'!SV20</f>
        <v>0.39999999999999997</v>
      </c>
      <c r="AI20" s="1">
        <f>'[1]Furnace-Installs'!SW20</f>
        <v>0.7</v>
      </c>
    </row>
    <row r="21" spans="2:35" x14ac:dyDescent="0.3">
      <c r="B21">
        <v>2041</v>
      </c>
      <c r="C21" s="2">
        <f t="array" ref="C21">INDEX($G$2:$O$30,$B21-2021,$A$2)</f>
        <v>0.3</v>
      </c>
      <c r="D21" s="2">
        <v>0.3</v>
      </c>
      <c r="E21" s="2">
        <v>0.39999999999999997</v>
      </c>
      <c r="G21" s="1">
        <f>'[1]Gas Heat Pumps-Installs'!SQ56</f>
        <v>0.3</v>
      </c>
      <c r="H21" s="1">
        <f>'[1]Gas Heat Pumps-Installs'!SR56</f>
        <v>0.68</v>
      </c>
      <c r="I21" s="1">
        <f>'[1]Gas Heat Pumps-Installs'!SS56</f>
        <v>0</v>
      </c>
      <c r="J21" s="1">
        <f>'[1]Gas Heat Pumps-Installs'!ST56</f>
        <v>0.25</v>
      </c>
      <c r="K21" s="1">
        <f>'[1]Gas Heat Pumps-Installs'!SU56</f>
        <v>0</v>
      </c>
      <c r="L21" s="1">
        <f>'[1]Gas Heat Pumps-Installs'!SV56</f>
        <v>0</v>
      </c>
      <c r="M21" s="1">
        <f>'[1]Gas Heat Pumps-Installs'!SW56</f>
        <v>0.3</v>
      </c>
      <c r="N21" s="1">
        <f>'[1]Gas Heat Pumps-Installs'!SX56</f>
        <v>0.3</v>
      </c>
      <c r="O21" s="1">
        <f>'[1]Gas Heat Pumps-Installs'!SY56</f>
        <v>0</v>
      </c>
      <c r="P21" s="1"/>
      <c r="Q21" s="1">
        <f>'[1]Dual-Source-Installs'!SQ56</f>
        <v>0.3</v>
      </c>
      <c r="R21" s="1">
        <f>'[1]Dual-Source-Installs'!SR56</f>
        <v>0.1</v>
      </c>
      <c r="S21" s="1">
        <f>'[1]Dual-Source-Installs'!SS56</f>
        <v>1</v>
      </c>
      <c r="T21" s="1">
        <f>'[1]Dual-Source-Installs'!ST56</f>
        <v>0.3</v>
      </c>
      <c r="U21" s="1">
        <f>'[1]Dual-Source-Installs'!SU56</f>
        <v>0</v>
      </c>
      <c r="V21" s="1">
        <f>'[1]Dual-Source-Installs'!SV56</f>
        <v>0</v>
      </c>
      <c r="W21" s="1">
        <f>'[1]Dual-Source-Installs'!SW56</f>
        <v>0.3</v>
      </c>
      <c r="X21" s="1">
        <f>'[1]Dual-Source-Installs'!SX56</f>
        <v>0.3</v>
      </c>
      <c r="Y21" s="1">
        <f>'[1]Dual-Source-Installs'!SY56</f>
        <v>0.3</v>
      </c>
      <c r="AA21" s="1">
        <f>'[1]Furnace-Installs'!SO21</f>
        <v>0.39999999999999997</v>
      </c>
      <c r="AB21" s="1">
        <f>'[1]Furnace-Installs'!SP21</f>
        <v>0.21999999999999995</v>
      </c>
      <c r="AC21" s="1">
        <f>'[1]Furnace-Installs'!SQ21</f>
        <v>0</v>
      </c>
      <c r="AD21" s="1">
        <f>'[1]Furnace-Installs'!SR21</f>
        <v>0.45</v>
      </c>
      <c r="AE21" s="1">
        <f>'[1]Furnace-Installs'!SS21</f>
        <v>1</v>
      </c>
      <c r="AF21" s="1">
        <f>'[1]Furnace-Installs'!ST21</f>
        <v>1</v>
      </c>
      <c r="AG21" s="1">
        <f>'[1]Furnace-Installs'!SU21</f>
        <v>0.39999999999999997</v>
      </c>
      <c r="AH21" s="1">
        <f>'[1]Furnace-Installs'!SV21</f>
        <v>0.39999999999999997</v>
      </c>
      <c r="AI21" s="1">
        <f>'[1]Furnace-Installs'!SW21</f>
        <v>0.7</v>
      </c>
    </row>
    <row r="22" spans="2:35" x14ac:dyDescent="0.3">
      <c r="B22">
        <v>2042</v>
      </c>
      <c r="C22" s="2">
        <f t="array" ref="C22">INDEX($G$2:$O$30,$B22-2021,$A$2)</f>
        <v>0.3</v>
      </c>
      <c r="D22" s="2">
        <v>0.3</v>
      </c>
      <c r="E22" s="2">
        <v>0.39999999999999997</v>
      </c>
      <c r="G22" s="1">
        <f>'[1]Gas Heat Pumps-Installs'!SQ57</f>
        <v>0.3</v>
      </c>
      <c r="H22" s="1">
        <f>'[1]Gas Heat Pumps-Installs'!SR57</f>
        <v>0.68</v>
      </c>
      <c r="I22" s="1">
        <f>'[1]Gas Heat Pumps-Installs'!SS57</f>
        <v>0</v>
      </c>
      <c r="J22" s="1">
        <f>'[1]Gas Heat Pumps-Installs'!ST57</f>
        <v>0.25</v>
      </c>
      <c r="K22" s="1">
        <f>'[1]Gas Heat Pumps-Installs'!SU57</f>
        <v>0</v>
      </c>
      <c r="L22" s="1">
        <f>'[1]Gas Heat Pumps-Installs'!SV57</f>
        <v>0</v>
      </c>
      <c r="M22" s="1">
        <f>'[1]Gas Heat Pumps-Installs'!SW57</f>
        <v>0.3</v>
      </c>
      <c r="N22" s="1">
        <f>'[1]Gas Heat Pumps-Installs'!SX57</f>
        <v>0.3</v>
      </c>
      <c r="O22" s="1">
        <f>'[1]Gas Heat Pumps-Installs'!SY57</f>
        <v>0</v>
      </c>
      <c r="P22" s="1"/>
      <c r="Q22" s="1">
        <f>'[1]Dual-Source-Installs'!SQ57</f>
        <v>0.3</v>
      </c>
      <c r="R22" s="1">
        <f>'[1]Dual-Source-Installs'!SR57</f>
        <v>0.1</v>
      </c>
      <c r="S22" s="1">
        <f>'[1]Dual-Source-Installs'!SS57</f>
        <v>1</v>
      </c>
      <c r="T22" s="1">
        <f>'[1]Dual-Source-Installs'!ST57</f>
        <v>0.3</v>
      </c>
      <c r="U22" s="1">
        <f>'[1]Dual-Source-Installs'!SU57</f>
        <v>0</v>
      </c>
      <c r="V22" s="1">
        <f>'[1]Dual-Source-Installs'!SV57</f>
        <v>0</v>
      </c>
      <c r="W22" s="1">
        <f>'[1]Dual-Source-Installs'!SW57</f>
        <v>0.3</v>
      </c>
      <c r="X22" s="1">
        <f>'[1]Dual-Source-Installs'!SX57</f>
        <v>0.3</v>
      </c>
      <c r="Y22" s="1">
        <f>'[1]Dual-Source-Installs'!SY57</f>
        <v>0.3</v>
      </c>
      <c r="AA22" s="1">
        <f>'[1]Furnace-Installs'!SO22</f>
        <v>0.39999999999999997</v>
      </c>
      <c r="AB22" s="1">
        <f>'[1]Furnace-Installs'!SP22</f>
        <v>0.21999999999999995</v>
      </c>
      <c r="AC22" s="1">
        <f>'[1]Furnace-Installs'!SQ22</f>
        <v>0</v>
      </c>
      <c r="AD22" s="1">
        <f>'[1]Furnace-Installs'!SR22</f>
        <v>0.45</v>
      </c>
      <c r="AE22" s="1">
        <f>'[1]Furnace-Installs'!SS22</f>
        <v>1</v>
      </c>
      <c r="AF22" s="1">
        <f>'[1]Furnace-Installs'!ST22</f>
        <v>1</v>
      </c>
      <c r="AG22" s="1">
        <f>'[1]Furnace-Installs'!SU22</f>
        <v>0.39999999999999997</v>
      </c>
      <c r="AH22" s="1">
        <f>'[1]Furnace-Installs'!SV22</f>
        <v>0.39999999999999997</v>
      </c>
      <c r="AI22" s="1">
        <f>'[1]Furnace-Installs'!SW22</f>
        <v>0.7</v>
      </c>
    </row>
    <row r="23" spans="2:35" x14ac:dyDescent="0.3">
      <c r="B23">
        <v>2043</v>
      </c>
      <c r="C23" s="2">
        <f t="array" ref="C23">INDEX($G$2:$O$30,$B23-2021,$A$2)</f>
        <v>0.3</v>
      </c>
      <c r="D23" s="2">
        <v>0.3</v>
      </c>
      <c r="E23" s="2">
        <v>0.39999999999999997</v>
      </c>
      <c r="G23" s="1">
        <f>'[1]Gas Heat Pumps-Installs'!SQ58</f>
        <v>0.3</v>
      </c>
      <c r="H23" s="1">
        <f>'[1]Gas Heat Pumps-Installs'!SR58</f>
        <v>0.68</v>
      </c>
      <c r="I23" s="1">
        <f>'[1]Gas Heat Pumps-Installs'!SS58</f>
        <v>0</v>
      </c>
      <c r="J23" s="1">
        <f>'[1]Gas Heat Pumps-Installs'!ST58</f>
        <v>0.25</v>
      </c>
      <c r="K23" s="1">
        <f>'[1]Gas Heat Pumps-Installs'!SU58</f>
        <v>0</v>
      </c>
      <c r="L23" s="1">
        <f>'[1]Gas Heat Pumps-Installs'!SV58</f>
        <v>0</v>
      </c>
      <c r="M23" s="1">
        <f>'[1]Gas Heat Pumps-Installs'!SW58</f>
        <v>0.3</v>
      </c>
      <c r="N23" s="1">
        <f>'[1]Gas Heat Pumps-Installs'!SX58</f>
        <v>0.3</v>
      </c>
      <c r="O23" s="1">
        <f>'[1]Gas Heat Pumps-Installs'!SY58</f>
        <v>0</v>
      </c>
      <c r="P23" s="1"/>
      <c r="Q23" s="1">
        <f>'[1]Dual-Source-Installs'!SQ58</f>
        <v>0.3</v>
      </c>
      <c r="R23" s="1">
        <f>'[1]Dual-Source-Installs'!SR58</f>
        <v>0.1</v>
      </c>
      <c r="S23" s="1">
        <f>'[1]Dual-Source-Installs'!SS58</f>
        <v>1</v>
      </c>
      <c r="T23" s="1">
        <f>'[1]Dual-Source-Installs'!ST58</f>
        <v>0.3</v>
      </c>
      <c r="U23" s="1">
        <f>'[1]Dual-Source-Installs'!SU58</f>
        <v>0</v>
      </c>
      <c r="V23" s="1">
        <f>'[1]Dual-Source-Installs'!SV58</f>
        <v>0</v>
      </c>
      <c r="W23" s="1">
        <f>'[1]Dual-Source-Installs'!SW58</f>
        <v>0.3</v>
      </c>
      <c r="X23" s="1">
        <f>'[1]Dual-Source-Installs'!SX58</f>
        <v>0.3</v>
      </c>
      <c r="Y23" s="1">
        <f>'[1]Dual-Source-Installs'!SY58</f>
        <v>0.3</v>
      </c>
      <c r="AA23" s="1">
        <f>'[1]Furnace-Installs'!SO23</f>
        <v>0.39999999999999997</v>
      </c>
      <c r="AB23" s="1">
        <f>'[1]Furnace-Installs'!SP23</f>
        <v>0.21999999999999995</v>
      </c>
      <c r="AC23" s="1">
        <f>'[1]Furnace-Installs'!SQ23</f>
        <v>0</v>
      </c>
      <c r="AD23" s="1">
        <f>'[1]Furnace-Installs'!SR23</f>
        <v>0.45</v>
      </c>
      <c r="AE23" s="1">
        <f>'[1]Furnace-Installs'!SS23</f>
        <v>1</v>
      </c>
      <c r="AF23" s="1">
        <f>'[1]Furnace-Installs'!ST23</f>
        <v>1</v>
      </c>
      <c r="AG23" s="1">
        <f>'[1]Furnace-Installs'!SU23</f>
        <v>0.39999999999999997</v>
      </c>
      <c r="AH23" s="1">
        <f>'[1]Furnace-Installs'!SV23</f>
        <v>0.39999999999999997</v>
      </c>
      <c r="AI23" s="1">
        <f>'[1]Furnace-Installs'!SW23</f>
        <v>0.7</v>
      </c>
    </row>
    <row r="24" spans="2:35" x14ac:dyDescent="0.3">
      <c r="B24">
        <v>2044</v>
      </c>
      <c r="C24" s="2">
        <f t="array" ref="C24">INDEX($G$2:$O$30,$B24-2021,$A$2)</f>
        <v>0.3</v>
      </c>
      <c r="D24" s="2">
        <v>0.3</v>
      </c>
      <c r="E24" s="2">
        <v>0.39999999999999997</v>
      </c>
      <c r="G24" s="1">
        <f>'[1]Gas Heat Pumps-Installs'!SQ59</f>
        <v>0.3</v>
      </c>
      <c r="H24" s="1">
        <f>'[1]Gas Heat Pumps-Installs'!SR59</f>
        <v>0.68</v>
      </c>
      <c r="I24" s="1">
        <f>'[1]Gas Heat Pumps-Installs'!SS59</f>
        <v>0</v>
      </c>
      <c r="J24" s="1">
        <f>'[1]Gas Heat Pumps-Installs'!ST59</f>
        <v>0.25</v>
      </c>
      <c r="K24" s="1">
        <f>'[1]Gas Heat Pumps-Installs'!SU59</f>
        <v>0</v>
      </c>
      <c r="L24" s="1">
        <f>'[1]Gas Heat Pumps-Installs'!SV59</f>
        <v>0</v>
      </c>
      <c r="M24" s="1">
        <f>'[1]Gas Heat Pumps-Installs'!SW59</f>
        <v>0.3</v>
      </c>
      <c r="N24" s="1">
        <f>'[1]Gas Heat Pumps-Installs'!SX59</f>
        <v>0.3</v>
      </c>
      <c r="O24" s="1">
        <f>'[1]Gas Heat Pumps-Installs'!SY59</f>
        <v>0</v>
      </c>
      <c r="P24" s="1"/>
      <c r="Q24" s="1">
        <f>'[1]Dual-Source-Installs'!SQ59</f>
        <v>0.3</v>
      </c>
      <c r="R24" s="1">
        <f>'[1]Dual-Source-Installs'!SR59</f>
        <v>0.1</v>
      </c>
      <c r="S24" s="1">
        <f>'[1]Dual-Source-Installs'!SS59</f>
        <v>1</v>
      </c>
      <c r="T24" s="1">
        <f>'[1]Dual-Source-Installs'!ST59</f>
        <v>0.3</v>
      </c>
      <c r="U24" s="1">
        <f>'[1]Dual-Source-Installs'!SU59</f>
        <v>0</v>
      </c>
      <c r="V24" s="1">
        <f>'[1]Dual-Source-Installs'!SV59</f>
        <v>0</v>
      </c>
      <c r="W24" s="1">
        <f>'[1]Dual-Source-Installs'!SW59</f>
        <v>0.3</v>
      </c>
      <c r="X24" s="1">
        <f>'[1]Dual-Source-Installs'!SX59</f>
        <v>0.3</v>
      </c>
      <c r="Y24" s="1">
        <f>'[1]Dual-Source-Installs'!SY59</f>
        <v>0.3</v>
      </c>
      <c r="AA24" s="1">
        <f>'[1]Furnace-Installs'!SO24</f>
        <v>0.39999999999999997</v>
      </c>
      <c r="AB24" s="1">
        <f>'[1]Furnace-Installs'!SP24</f>
        <v>0.21999999999999995</v>
      </c>
      <c r="AC24" s="1">
        <f>'[1]Furnace-Installs'!SQ24</f>
        <v>0</v>
      </c>
      <c r="AD24" s="1">
        <f>'[1]Furnace-Installs'!SR24</f>
        <v>0.45</v>
      </c>
      <c r="AE24" s="1">
        <f>'[1]Furnace-Installs'!SS24</f>
        <v>1</v>
      </c>
      <c r="AF24" s="1">
        <f>'[1]Furnace-Installs'!ST24</f>
        <v>1</v>
      </c>
      <c r="AG24" s="1">
        <f>'[1]Furnace-Installs'!SU24</f>
        <v>0.39999999999999997</v>
      </c>
      <c r="AH24" s="1">
        <f>'[1]Furnace-Installs'!SV24</f>
        <v>0.39999999999999997</v>
      </c>
      <c r="AI24" s="1">
        <f>'[1]Furnace-Installs'!SW24</f>
        <v>0.7</v>
      </c>
    </row>
    <row r="25" spans="2:35" x14ac:dyDescent="0.3">
      <c r="B25">
        <v>2045</v>
      </c>
      <c r="C25" s="2">
        <f t="array" ref="C25">INDEX($G$2:$O$30,$B25-2021,$A$2)</f>
        <v>0.3</v>
      </c>
      <c r="D25" s="2">
        <v>0.3</v>
      </c>
      <c r="E25" s="2">
        <v>0.39999999999999997</v>
      </c>
      <c r="G25" s="1">
        <f>'[1]Gas Heat Pumps-Installs'!SQ60</f>
        <v>0.3</v>
      </c>
      <c r="H25" s="1">
        <f>'[1]Gas Heat Pumps-Installs'!SR60</f>
        <v>0.68</v>
      </c>
      <c r="I25" s="1">
        <f>'[1]Gas Heat Pumps-Installs'!SS60</f>
        <v>0</v>
      </c>
      <c r="J25" s="1">
        <f>'[1]Gas Heat Pumps-Installs'!ST60</f>
        <v>0.25</v>
      </c>
      <c r="K25" s="1">
        <f>'[1]Gas Heat Pumps-Installs'!SU60</f>
        <v>0</v>
      </c>
      <c r="L25" s="1">
        <f>'[1]Gas Heat Pumps-Installs'!SV60</f>
        <v>0</v>
      </c>
      <c r="M25" s="1">
        <f>'[1]Gas Heat Pumps-Installs'!SW60</f>
        <v>0.3</v>
      </c>
      <c r="N25" s="1">
        <f>'[1]Gas Heat Pumps-Installs'!SX60</f>
        <v>0.3</v>
      </c>
      <c r="O25" s="1">
        <f>'[1]Gas Heat Pumps-Installs'!SY60</f>
        <v>0</v>
      </c>
      <c r="P25" s="1"/>
      <c r="Q25" s="1">
        <f>'[1]Dual-Source-Installs'!SQ60</f>
        <v>0.3</v>
      </c>
      <c r="R25" s="1">
        <f>'[1]Dual-Source-Installs'!SR60</f>
        <v>0.1</v>
      </c>
      <c r="S25" s="1">
        <f>'[1]Dual-Source-Installs'!SS60</f>
        <v>1</v>
      </c>
      <c r="T25" s="1">
        <f>'[1]Dual-Source-Installs'!ST60</f>
        <v>0.3</v>
      </c>
      <c r="U25" s="1">
        <f>'[1]Dual-Source-Installs'!SU60</f>
        <v>0</v>
      </c>
      <c r="V25" s="1">
        <f>'[1]Dual-Source-Installs'!SV60</f>
        <v>0</v>
      </c>
      <c r="W25" s="1">
        <f>'[1]Dual-Source-Installs'!SW60</f>
        <v>0.3</v>
      </c>
      <c r="X25" s="1">
        <f>'[1]Dual-Source-Installs'!SX60</f>
        <v>0.3</v>
      </c>
      <c r="Y25" s="1">
        <f>'[1]Dual-Source-Installs'!SY60</f>
        <v>0.3</v>
      </c>
      <c r="AA25" s="1">
        <f>'[1]Furnace-Installs'!SO25</f>
        <v>0.39999999999999997</v>
      </c>
      <c r="AB25" s="1">
        <f>'[1]Furnace-Installs'!SP25</f>
        <v>0.21999999999999995</v>
      </c>
      <c r="AC25" s="1">
        <f>'[1]Furnace-Installs'!SQ25</f>
        <v>0</v>
      </c>
      <c r="AD25" s="1">
        <f>'[1]Furnace-Installs'!SR25</f>
        <v>0.45</v>
      </c>
      <c r="AE25" s="1">
        <f>'[1]Furnace-Installs'!SS25</f>
        <v>1</v>
      </c>
      <c r="AF25" s="1">
        <f>'[1]Furnace-Installs'!ST25</f>
        <v>1</v>
      </c>
      <c r="AG25" s="1">
        <f>'[1]Furnace-Installs'!SU25</f>
        <v>0.39999999999999997</v>
      </c>
      <c r="AH25" s="1">
        <f>'[1]Furnace-Installs'!SV25</f>
        <v>0.39999999999999997</v>
      </c>
      <c r="AI25" s="1">
        <f>'[1]Furnace-Installs'!SW25</f>
        <v>0.7</v>
      </c>
    </row>
    <row r="26" spans="2:35" x14ac:dyDescent="0.3">
      <c r="B26">
        <v>2046</v>
      </c>
      <c r="C26" s="2">
        <f t="array" ref="C26">INDEX($G$2:$O$30,$B26-2021,$A$2)</f>
        <v>0.3</v>
      </c>
      <c r="D26" s="2">
        <v>0.3</v>
      </c>
      <c r="E26" s="2">
        <v>0.39999999999999997</v>
      </c>
      <c r="G26" s="1">
        <f>'[1]Gas Heat Pumps-Installs'!SQ61</f>
        <v>0.3</v>
      </c>
      <c r="H26" s="1">
        <f>'[1]Gas Heat Pumps-Installs'!SR61</f>
        <v>0.68</v>
      </c>
      <c r="I26" s="1">
        <f>'[1]Gas Heat Pumps-Installs'!SS61</f>
        <v>0</v>
      </c>
      <c r="J26" s="1">
        <f>'[1]Gas Heat Pumps-Installs'!ST61</f>
        <v>0.25</v>
      </c>
      <c r="K26" s="1">
        <f>'[1]Gas Heat Pumps-Installs'!SU61</f>
        <v>0</v>
      </c>
      <c r="L26" s="1">
        <f>'[1]Gas Heat Pumps-Installs'!SV61</f>
        <v>0</v>
      </c>
      <c r="M26" s="1">
        <f>'[1]Gas Heat Pumps-Installs'!SW61</f>
        <v>0.3</v>
      </c>
      <c r="N26" s="1">
        <f>'[1]Gas Heat Pumps-Installs'!SX61</f>
        <v>0.3</v>
      </c>
      <c r="O26" s="1">
        <f>'[1]Gas Heat Pumps-Installs'!SY61</f>
        <v>0</v>
      </c>
      <c r="P26" s="1"/>
      <c r="Q26" s="1">
        <f>'[1]Dual-Source-Installs'!SQ61</f>
        <v>0.3</v>
      </c>
      <c r="R26" s="1">
        <f>'[1]Dual-Source-Installs'!SR61</f>
        <v>0.1</v>
      </c>
      <c r="S26" s="1">
        <f>'[1]Dual-Source-Installs'!SS61</f>
        <v>1</v>
      </c>
      <c r="T26" s="1">
        <f>'[1]Dual-Source-Installs'!ST61</f>
        <v>0.3</v>
      </c>
      <c r="U26" s="1">
        <f>'[1]Dual-Source-Installs'!SU61</f>
        <v>0</v>
      </c>
      <c r="V26" s="1">
        <f>'[1]Dual-Source-Installs'!SV61</f>
        <v>0</v>
      </c>
      <c r="W26" s="1">
        <f>'[1]Dual-Source-Installs'!SW61</f>
        <v>0.3</v>
      </c>
      <c r="X26" s="1">
        <f>'[1]Dual-Source-Installs'!SX61</f>
        <v>0.3</v>
      </c>
      <c r="Y26" s="1">
        <f>'[1]Dual-Source-Installs'!SY61</f>
        <v>0.3</v>
      </c>
      <c r="AA26" s="1">
        <f>'[1]Furnace-Installs'!SO26</f>
        <v>0.39999999999999997</v>
      </c>
      <c r="AB26" s="1">
        <f>'[1]Furnace-Installs'!SP26</f>
        <v>0.21999999999999995</v>
      </c>
      <c r="AC26" s="1">
        <f>'[1]Furnace-Installs'!SQ26</f>
        <v>0</v>
      </c>
      <c r="AD26" s="1">
        <f>'[1]Furnace-Installs'!SR26</f>
        <v>0.45</v>
      </c>
      <c r="AE26" s="1">
        <f>'[1]Furnace-Installs'!SS26</f>
        <v>1</v>
      </c>
      <c r="AF26" s="1">
        <f>'[1]Furnace-Installs'!ST26</f>
        <v>1</v>
      </c>
      <c r="AG26" s="1">
        <f>'[1]Furnace-Installs'!SU26</f>
        <v>0.39999999999999997</v>
      </c>
      <c r="AH26" s="1">
        <f>'[1]Furnace-Installs'!SV26</f>
        <v>0.39999999999999997</v>
      </c>
      <c r="AI26" s="1">
        <f>'[1]Furnace-Installs'!SW26</f>
        <v>0.7</v>
      </c>
    </row>
    <row r="27" spans="2:35" x14ac:dyDescent="0.3">
      <c r="B27">
        <v>2047</v>
      </c>
      <c r="C27" s="2">
        <f t="array" ref="C27">INDEX($G$2:$O$30,$B27-2021,$A$2)</f>
        <v>0.3</v>
      </c>
      <c r="D27" s="2">
        <v>0.3</v>
      </c>
      <c r="E27" s="2">
        <v>0.39999999999999997</v>
      </c>
      <c r="G27" s="1">
        <f>'[1]Gas Heat Pumps-Installs'!SQ62</f>
        <v>0.3</v>
      </c>
      <c r="H27" s="1">
        <f>'[1]Gas Heat Pumps-Installs'!SR62</f>
        <v>0.68</v>
      </c>
      <c r="I27" s="1">
        <f>'[1]Gas Heat Pumps-Installs'!SS62</f>
        <v>0</v>
      </c>
      <c r="J27" s="1">
        <f>'[1]Gas Heat Pumps-Installs'!ST62</f>
        <v>0.25</v>
      </c>
      <c r="K27" s="1">
        <f>'[1]Gas Heat Pumps-Installs'!SU62</f>
        <v>0</v>
      </c>
      <c r="L27" s="1">
        <f>'[1]Gas Heat Pumps-Installs'!SV62</f>
        <v>0</v>
      </c>
      <c r="M27" s="1">
        <f>'[1]Gas Heat Pumps-Installs'!SW62</f>
        <v>0.3</v>
      </c>
      <c r="N27" s="1">
        <f>'[1]Gas Heat Pumps-Installs'!SX62</f>
        <v>0.3</v>
      </c>
      <c r="O27" s="1">
        <f>'[1]Gas Heat Pumps-Installs'!SY62</f>
        <v>0</v>
      </c>
      <c r="P27" s="1"/>
      <c r="Q27" s="1">
        <f>'[1]Dual-Source-Installs'!SQ62</f>
        <v>0.3</v>
      </c>
      <c r="R27" s="1">
        <f>'[1]Dual-Source-Installs'!SR62</f>
        <v>0.1</v>
      </c>
      <c r="S27" s="1">
        <f>'[1]Dual-Source-Installs'!SS62</f>
        <v>1</v>
      </c>
      <c r="T27" s="1">
        <f>'[1]Dual-Source-Installs'!ST62</f>
        <v>0.3</v>
      </c>
      <c r="U27" s="1">
        <f>'[1]Dual-Source-Installs'!SU62</f>
        <v>0</v>
      </c>
      <c r="V27" s="1">
        <f>'[1]Dual-Source-Installs'!SV62</f>
        <v>0</v>
      </c>
      <c r="W27" s="1">
        <f>'[1]Dual-Source-Installs'!SW62</f>
        <v>0.3</v>
      </c>
      <c r="X27" s="1">
        <f>'[1]Dual-Source-Installs'!SX62</f>
        <v>0.3</v>
      </c>
      <c r="Y27" s="1">
        <f>'[1]Dual-Source-Installs'!SY62</f>
        <v>0.3</v>
      </c>
      <c r="AA27" s="1">
        <f>'[1]Furnace-Installs'!SO27</f>
        <v>0.39999999999999997</v>
      </c>
      <c r="AB27" s="1">
        <f>'[1]Furnace-Installs'!SP27</f>
        <v>0.21999999999999995</v>
      </c>
      <c r="AC27" s="1">
        <f>'[1]Furnace-Installs'!SQ27</f>
        <v>0</v>
      </c>
      <c r="AD27" s="1">
        <f>'[1]Furnace-Installs'!SR27</f>
        <v>0.45</v>
      </c>
      <c r="AE27" s="1">
        <f>'[1]Furnace-Installs'!SS27</f>
        <v>1</v>
      </c>
      <c r="AF27" s="1">
        <f>'[1]Furnace-Installs'!ST27</f>
        <v>1</v>
      </c>
      <c r="AG27" s="1">
        <f>'[1]Furnace-Installs'!SU27</f>
        <v>0.39999999999999997</v>
      </c>
      <c r="AH27" s="1">
        <f>'[1]Furnace-Installs'!SV27</f>
        <v>0.39999999999999997</v>
      </c>
      <c r="AI27" s="1">
        <f>'[1]Furnace-Installs'!SW27</f>
        <v>0.7</v>
      </c>
    </row>
    <row r="28" spans="2:35" x14ac:dyDescent="0.3">
      <c r="B28">
        <v>2048</v>
      </c>
      <c r="C28" s="2">
        <f t="array" ref="C28">INDEX($G$2:$O$30,$B28-2021,$A$2)</f>
        <v>0.3</v>
      </c>
      <c r="D28" s="2">
        <v>0.3</v>
      </c>
      <c r="E28" s="2">
        <v>0.39999999999999997</v>
      </c>
      <c r="G28" s="1">
        <f>'[1]Gas Heat Pumps-Installs'!SQ63</f>
        <v>0.3</v>
      </c>
      <c r="H28" s="1">
        <f>'[1]Gas Heat Pumps-Installs'!SR63</f>
        <v>0.68</v>
      </c>
      <c r="I28" s="1">
        <f>'[1]Gas Heat Pumps-Installs'!SS63</f>
        <v>0</v>
      </c>
      <c r="J28" s="1">
        <f>'[1]Gas Heat Pumps-Installs'!ST63</f>
        <v>0.25</v>
      </c>
      <c r="K28" s="1">
        <f>'[1]Gas Heat Pumps-Installs'!SU63</f>
        <v>0</v>
      </c>
      <c r="L28" s="1">
        <f>'[1]Gas Heat Pumps-Installs'!SV63</f>
        <v>0</v>
      </c>
      <c r="M28" s="1">
        <f>'[1]Gas Heat Pumps-Installs'!SW63</f>
        <v>0.3</v>
      </c>
      <c r="N28" s="1">
        <f>'[1]Gas Heat Pumps-Installs'!SX63</f>
        <v>0.3</v>
      </c>
      <c r="O28" s="1">
        <f>'[1]Gas Heat Pumps-Installs'!SY63</f>
        <v>0</v>
      </c>
      <c r="P28" s="1"/>
      <c r="Q28" s="1">
        <f>'[1]Dual-Source-Installs'!SQ63</f>
        <v>0.3</v>
      </c>
      <c r="R28" s="1">
        <f>'[1]Dual-Source-Installs'!SR63</f>
        <v>0.1</v>
      </c>
      <c r="S28" s="1">
        <f>'[1]Dual-Source-Installs'!SS63</f>
        <v>1</v>
      </c>
      <c r="T28" s="1">
        <f>'[1]Dual-Source-Installs'!ST63</f>
        <v>0.3</v>
      </c>
      <c r="U28" s="1">
        <f>'[1]Dual-Source-Installs'!SU63</f>
        <v>0</v>
      </c>
      <c r="V28" s="1">
        <f>'[1]Dual-Source-Installs'!SV63</f>
        <v>0</v>
      </c>
      <c r="W28" s="1">
        <f>'[1]Dual-Source-Installs'!SW63</f>
        <v>0.3</v>
      </c>
      <c r="X28" s="1">
        <f>'[1]Dual-Source-Installs'!SX63</f>
        <v>0.3</v>
      </c>
      <c r="Y28" s="1">
        <f>'[1]Dual-Source-Installs'!SY63</f>
        <v>0.3</v>
      </c>
      <c r="AA28" s="1">
        <f>'[1]Furnace-Installs'!SO28</f>
        <v>0.39999999999999997</v>
      </c>
      <c r="AB28" s="1">
        <f>'[1]Furnace-Installs'!SP28</f>
        <v>0.21999999999999995</v>
      </c>
      <c r="AC28" s="1">
        <f>'[1]Furnace-Installs'!SQ28</f>
        <v>0</v>
      </c>
      <c r="AD28" s="1">
        <f>'[1]Furnace-Installs'!SR28</f>
        <v>0.45</v>
      </c>
      <c r="AE28" s="1">
        <f>'[1]Furnace-Installs'!SS28</f>
        <v>1</v>
      </c>
      <c r="AF28" s="1">
        <f>'[1]Furnace-Installs'!ST28</f>
        <v>1</v>
      </c>
      <c r="AG28" s="1">
        <f>'[1]Furnace-Installs'!SU28</f>
        <v>0.39999999999999997</v>
      </c>
      <c r="AH28" s="1">
        <f>'[1]Furnace-Installs'!SV28</f>
        <v>0.39999999999999997</v>
      </c>
      <c r="AI28" s="1">
        <f>'[1]Furnace-Installs'!SW28</f>
        <v>0.7</v>
      </c>
    </row>
    <row r="29" spans="2:35" x14ac:dyDescent="0.3">
      <c r="B29">
        <v>2049</v>
      </c>
      <c r="C29" s="2">
        <f t="array" ref="C29">INDEX($G$2:$O$30,$B29-2021,$A$2)</f>
        <v>0.3</v>
      </c>
      <c r="D29" s="2">
        <v>0.3</v>
      </c>
      <c r="E29" s="2">
        <v>0.39999999999999997</v>
      </c>
      <c r="G29" s="1">
        <f>'[1]Gas Heat Pumps-Installs'!SQ64</f>
        <v>0.3</v>
      </c>
      <c r="H29" s="1">
        <f>'[1]Gas Heat Pumps-Installs'!SR64</f>
        <v>0.68</v>
      </c>
      <c r="I29" s="1">
        <f>'[1]Gas Heat Pumps-Installs'!SS64</f>
        <v>0</v>
      </c>
      <c r="J29" s="1">
        <f>'[1]Gas Heat Pumps-Installs'!ST64</f>
        <v>0.25</v>
      </c>
      <c r="K29" s="1">
        <f>'[1]Gas Heat Pumps-Installs'!SU64</f>
        <v>0</v>
      </c>
      <c r="L29" s="1">
        <f>'[1]Gas Heat Pumps-Installs'!SV64</f>
        <v>0</v>
      </c>
      <c r="M29" s="1">
        <f>'[1]Gas Heat Pumps-Installs'!SW64</f>
        <v>0.3</v>
      </c>
      <c r="N29" s="1">
        <f>'[1]Gas Heat Pumps-Installs'!SX64</f>
        <v>0.3</v>
      </c>
      <c r="O29" s="1">
        <f>'[1]Gas Heat Pumps-Installs'!SY64</f>
        <v>0</v>
      </c>
      <c r="P29" s="1"/>
      <c r="Q29" s="1">
        <f>'[1]Dual-Source-Installs'!SQ64</f>
        <v>0.3</v>
      </c>
      <c r="R29" s="1">
        <f>'[1]Dual-Source-Installs'!SR64</f>
        <v>0.1</v>
      </c>
      <c r="S29" s="1">
        <f>'[1]Dual-Source-Installs'!SS64</f>
        <v>1</v>
      </c>
      <c r="T29" s="1">
        <f>'[1]Dual-Source-Installs'!ST64</f>
        <v>0.3</v>
      </c>
      <c r="U29" s="1">
        <f>'[1]Dual-Source-Installs'!SU64</f>
        <v>0</v>
      </c>
      <c r="V29" s="1">
        <f>'[1]Dual-Source-Installs'!SV64</f>
        <v>0</v>
      </c>
      <c r="W29" s="1">
        <f>'[1]Dual-Source-Installs'!SW64</f>
        <v>0.3</v>
      </c>
      <c r="X29" s="1">
        <f>'[1]Dual-Source-Installs'!SX64</f>
        <v>0.3</v>
      </c>
      <c r="Y29" s="1">
        <f>'[1]Dual-Source-Installs'!SY64</f>
        <v>0.3</v>
      </c>
      <c r="AA29" s="1">
        <f>'[1]Furnace-Installs'!SO29</f>
        <v>0.39999999999999997</v>
      </c>
      <c r="AB29" s="1">
        <f>'[1]Furnace-Installs'!SP29</f>
        <v>0.21999999999999995</v>
      </c>
      <c r="AC29" s="1">
        <f>'[1]Furnace-Installs'!SQ29</f>
        <v>0</v>
      </c>
      <c r="AD29" s="1">
        <f>'[1]Furnace-Installs'!SR29</f>
        <v>0.45</v>
      </c>
      <c r="AE29" s="1">
        <f>'[1]Furnace-Installs'!SS29</f>
        <v>1</v>
      </c>
      <c r="AF29" s="1">
        <f>'[1]Furnace-Installs'!ST29</f>
        <v>1</v>
      </c>
      <c r="AG29" s="1">
        <f>'[1]Furnace-Installs'!SU29</f>
        <v>0.39999999999999997</v>
      </c>
      <c r="AH29" s="1">
        <f>'[1]Furnace-Installs'!SV29</f>
        <v>0.39999999999999997</v>
      </c>
      <c r="AI29" s="1">
        <f>'[1]Furnace-Installs'!SW29</f>
        <v>0.7</v>
      </c>
    </row>
    <row r="30" spans="2:35" x14ac:dyDescent="0.3">
      <c r="B30">
        <v>2050</v>
      </c>
      <c r="C30" s="2">
        <f t="array" ref="C30">INDEX($G$2:$O$30,$B30-2021,$A$2)</f>
        <v>0.3</v>
      </c>
      <c r="D30" s="2">
        <v>0.3</v>
      </c>
      <c r="E30" s="2">
        <v>0.39999999999999997</v>
      </c>
      <c r="G30" s="1">
        <f>'[1]Gas Heat Pumps-Installs'!SQ65</f>
        <v>0.3</v>
      </c>
      <c r="H30" s="1">
        <f>'[1]Gas Heat Pumps-Installs'!SR65</f>
        <v>0.68</v>
      </c>
      <c r="I30" s="1">
        <f>'[1]Gas Heat Pumps-Installs'!SS65</f>
        <v>0</v>
      </c>
      <c r="J30" s="1">
        <f>'[1]Gas Heat Pumps-Installs'!ST65</f>
        <v>0.25</v>
      </c>
      <c r="K30" s="1">
        <f>'[1]Gas Heat Pumps-Installs'!SU65</f>
        <v>0</v>
      </c>
      <c r="L30" s="1">
        <f>'[1]Gas Heat Pumps-Installs'!SV65</f>
        <v>0</v>
      </c>
      <c r="M30" s="1">
        <f>'[1]Gas Heat Pumps-Installs'!SW65</f>
        <v>0.3</v>
      </c>
      <c r="N30" s="1">
        <f>'[1]Gas Heat Pumps-Installs'!SX65</f>
        <v>0.3</v>
      </c>
      <c r="O30" s="1">
        <f>'[1]Gas Heat Pumps-Installs'!SY65</f>
        <v>0</v>
      </c>
      <c r="P30" s="1"/>
      <c r="Q30" s="1">
        <f>'[1]Dual-Source-Installs'!SQ65</f>
        <v>0.3</v>
      </c>
      <c r="R30" s="1">
        <f>'[1]Dual-Source-Installs'!SR65</f>
        <v>0.1</v>
      </c>
      <c r="S30" s="1">
        <f>'[1]Dual-Source-Installs'!SS65</f>
        <v>1</v>
      </c>
      <c r="T30" s="1">
        <f>'[1]Dual-Source-Installs'!ST65</f>
        <v>0.3</v>
      </c>
      <c r="U30" s="1">
        <f>'[1]Dual-Source-Installs'!SU65</f>
        <v>0</v>
      </c>
      <c r="V30" s="1">
        <f>'[1]Dual-Source-Installs'!SV65</f>
        <v>0</v>
      </c>
      <c r="W30" s="1">
        <f>'[1]Dual-Source-Installs'!SW65</f>
        <v>0.3</v>
      </c>
      <c r="X30" s="1">
        <f>'[1]Dual-Source-Installs'!SX65</f>
        <v>0.3</v>
      </c>
      <c r="Y30" s="1">
        <f>'[1]Dual-Source-Installs'!SY65</f>
        <v>0.3</v>
      </c>
      <c r="AA30" s="1">
        <f>'[1]Furnace-Installs'!SO30</f>
        <v>0.39999999999999997</v>
      </c>
      <c r="AB30" s="1">
        <f>'[1]Furnace-Installs'!SP30</f>
        <v>0.21999999999999995</v>
      </c>
      <c r="AC30" s="1">
        <f>'[1]Furnace-Installs'!SQ30</f>
        <v>0</v>
      </c>
      <c r="AD30" s="1">
        <f>'[1]Furnace-Installs'!SR30</f>
        <v>0.45</v>
      </c>
      <c r="AE30" s="1">
        <f>'[1]Furnace-Installs'!SS30</f>
        <v>1</v>
      </c>
      <c r="AF30" s="1">
        <f>'[1]Furnace-Installs'!ST30</f>
        <v>1</v>
      </c>
      <c r="AG30" s="1">
        <f>'[1]Furnace-Installs'!SU30</f>
        <v>0.39999999999999997</v>
      </c>
      <c r="AH30" s="1">
        <f>'[1]Furnace-Installs'!SV30</f>
        <v>0.39999999999999997</v>
      </c>
      <c r="AI30" s="1">
        <f>'[1]Furnace-Installs'!SW30</f>
        <v>0.7</v>
      </c>
    </row>
    <row r="32" spans="2:35" x14ac:dyDescent="0.3">
      <c r="B32">
        <v>2022</v>
      </c>
      <c r="C32" s="2">
        <f t="array" ref="C32:C60">INDEX($G$32:$O$60,$B2-2022,$A$2)</f>
        <v>0</v>
      </c>
      <c r="D32" s="2">
        <f t="array" ref="D32:D60">INDEX($Q$32:$Y$60,$B2-2022,$A$2)</f>
        <v>0</v>
      </c>
      <c r="E32" s="2">
        <f t="array" ref="E32:E60">INDEX($AA$32:$AI$60,$B2-2022,$A$2)</f>
        <v>1</v>
      </c>
      <c r="F32" t="s">
        <v>5</v>
      </c>
      <c r="G32" s="1">
        <f>'[2]OR-Res-Existing Cust'!SP68*('[2]OR-Res-Existing Cust'!SP4/('[2]OR-Res-Existing Cust'!SP4+SUM('[2]OR-Res-Cust Growth'!SR$3:'[2]OR-Res-Cust Growth'!SR3)))+'[2]OR-Res-Cust Growth'!SR130*(SUM('[2]OR-Res-Cust Growth'!SR$3:'[2]OR-Res-Cust Growth'!SR3)/('[2]OR-Res-Existing Cust'!SP4+SUM('[2]OR-Res-Cust Growth'!SR$3:'[2]OR-Res-Cust Growth'!SR3)))</f>
        <v>0</v>
      </c>
      <c r="H32" s="1">
        <f>'[2]OR-Res-Existing Cust'!SQ68*('[2]OR-Res-Existing Cust'!SQ4/('[2]OR-Res-Existing Cust'!SQ4+SUM('[2]OR-Res-Cust Growth'!SS$3:'[2]OR-Res-Cust Growth'!SS3)))+'[2]OR-Res-Cust Growth'!SS130*(SUM('[2]OR-Res-Cust Growth'!SS$3:'[2]OR-Res-Cust Growth'!SS3)/('[2]OR-Res-Existing Cust'!SQ4+SUM('[2]OR-Res-Cust Growth'!SS$3:'[2]OR-Res-Cust Growth'!SS3)))</f>
        <v>0</v>
      </c>
      <c r="I32" s="1">
        <f>'[2]OR-Res-Existing Cust'!SR68*('[2]OR-Res-Existing Cust'!SR4/('[2]OR-Res-Existing Cust'!SR4+SUM('[2]OR-Res-Cust Growth'!ST$3:'[2]OR-Res-Cust Growth'!ST3)))+'[2]OR-Res-Cust Growth'!ST130*(SUM('[2]OR-Res-Cust Growth'!ST$3:'[2]OR-Res-Cust Growth'!ST3)/('[2]OR-Res-Existing Cust'!SR4+SUM('[2]OR-Res-Cust Growth'!ST$3:'[2]OR-Res-Cust Growth'!ST3)))</f>
        <v>0</v>
      </c>
      <c r="J32" s="1">
        <f>'[2]OR-Res-Existing Cust'!SS68*('[2]OR-Res-Existing Cust'!SS4/('[2]OR-Res-Existing Cust'!SS4+SUM('[2]OR-Res-Cust Growth'!SU$3:'[2]OR-Res-Cust Growth'!SU3)))+'[2]OR-Res-Cust Growth'!SU130*(SUM('[2]OR-Res-Cust Growth'!SU$3:'[2]OR-Res-Cust Growth'!SU3)/('[2]OR-Res-Existing Cust'!SS4+SUM('[2]OR-Res-Cust Growth'!SU$3:'[2]OR-Res-Cust Growth'!SU3)))</f>
        <v>0</v>
      </c>
      <c r="K32" s="1">
        <f>'[2]OR-Res-Existing Cust'!ST68*('[2]OR-Res-Existing Cust'!ST4/('[2]OR-Res-Existing Cust'!ST4+SUM('[2]OR-Res-Cust Growth'!SV$3:'[2]OR-Res-Cust Growth'!SV3)))+'[2]OR-Res-Cust Growth'!SV130*(SUM('[2]OR-Res-Cust Growth'!SV$3:'[2]OR-Res-Cust Growth'!SV3)/('[2]OR-Res-Existing Cust'!ST4+SUM('[2]OR-Res-Cust Growth'!SV$3:'[2]OR-Res-Cust Growth'!SV3)))</f>
        <v>0</v>
      </c>
      <c r="L32" s="1">
        <f>'[2]OR-Res-Existing Cust'!SU68*('[2]OR-Res-Existing Cust'!SU4/('[2]OR-Res-Existing Cust'!SU4+SUM('[2]OR-Res-Cust Growth'!SW$3:'[2]OR-Res-Cust Growth'!SW3)))+'[2]OR-Res-Cust Growth'!SW130*(SUM('[2]OR-Res-Cust Growth'!SW$3:'[2]OR-Res-Cust Growth'!SW3)/('[2]OR-Res-Existing Cust'!SU4+SUM('[2]OR-Res-Cust Growth'!SW$3:'[2]OR-Res-Cust Growth'!SW3)))</f>
        <v>0</v>
      </c>
      <c r="M32" s="1">
        <f>'[2]OR-Res-Existing Cust'!SV68*('[2]OR-Res-Existing Cust'!SV4/('[2]OR-Res-Existing Cust'!SV4+SUM('[2]OR-Res-Cust Growth'!SX$3:'[2]OR-Res-Cust Growth'!SX3)))+'[2]OR-Res-Cust Growth'!SX130*(SUM('[2]OR-Res-Cust Growth'!SX$3:'[2]OR-Res-Cust Growth'!SX3)/('[2]OR-Res-Existing Cust'!SV4+SUM('[2]OR-Res-Cust Growth'!SX$3:'[2]OR-Res-Cust Growth'!SX3)))</f>
        <v>0</v>
      </c>
      <c r="N32" s="1">
        <f>'[2]OR-Res-Existing Cust'!SW68*('[2]OR-Res-Existing Cust'!SW4/('[2]OR-Res-Existing Cust'!SW4+SUM('[2]OR-Res-Cust Growth'!SY$3:'[2]OR-Res-Cust Growth'!SY3)))+'[2]OR-Res-Cust Growth'!SY130*(SUM('[2]OR-Res-Cust Growth'!SY$3:'[2]OR-Res-Cust Growth'!SY3)/('[2]OR-Res-Existing Cust'!SW4+SUM('[2]OR-Res-Cust Growth'!SY$3:'[2]OR-Res-Cust Growth'!SY3)))</f>
        <v>0</v>
      </c>
      <c r="O32" s="1">
        <f>'[2]OR-Res-Existing Cust'!SX68*('[2]OR-Res-Existing Cust'!SX4/('[2]OR-Res-Existing Cust'!SX4+SUM('[2]OR-Res-Cust Growth'!SZ$3:'[2]OR-Res-Cust Growth'!SZ3)))+'[2]OR-Res-Cust Growth'!SZ130*(SUM('[2]OR-Res-Cust Growth'!SZ$3:'[2]OR-Res-Cust Growth'!SZ3)/('[2]OR-Res-Existing Cust'!SX4+SUM('[2]OR-Res-Cust Growth'!SZ$3:'[2]OR-Res-Cust Growth'!SZ3)))</f>
        <v>0</v>
      </c>
      <c r="P32" s="1"/>
      <c r="Q32" s="2">
        <f>'[2]OR-Res-Existing Cust'!SP132*('[2]OR-Res-Existing Cust'!SP4/('[2]OR-Res-Existing Cust'!SP4+SUM('[2]OR-Res-Cust Growth'!SR$3:'[2]OR-Res-Cust Growth'!SR3)))+'[2]OR-Res-Cust Growth'!SR194*(SUM('[2]OR-Res-Cust Growth'!SR$3:'[2]OR-Res-Cust Growth'!SR3)/('[2]OR-Res-Existing Cust'!SP4+SUM('[2]OR-Res-Cust Growth'!SR$3:'[2]OR-Res-Cust Growth'!SR3)))</f>
        <v>0</v>
      </c>
      <c r="R32" s="2">
        <f>'[2]OR-Res-Existing Cust'!SQ132*('[2]OR-Res-Existing Cust'!SQ4/('[2]OR-Res-Existing Cust'!SQ4+SUM('[2]OR-Res-Cust Growth'!SS$3:'[2]OR-Res-Cust Growth'!SS3)))+'[2]OR-Res-Cust Growth'!SS194*(SUM('[2]OR-Res-Cust Growth'!SS$3:'[2]OR-Res-Cust Growth'!SS3)/('[2]OR-Res-Existing Cust'!SQ4+SUM('[2]OR-Res-Cust Growth'!SS$3:'[2]OR-Res-Cust Growth'!SS3)))</f>
        <v>0</v>
      </c>
      <c r="S32" s="2">
        <f>'[2]OR-Res-Existing Cust'!SR132*('[2]OR-Res-Existing Cust'!SR4/('[2]OR-Res-Existing Cust'!SR4+SUM('[2]OR-Res-Cust Growth'!ST$3:'[2]OR-Res-Cust Growth'!ST3)))+'[2]OR-Res-Cust Growth'!ST194*(SUM('[2]OR-Res-Cust Growth'!ST$3:'[2]OR-Res-Cust Growth'!ST3)/('[2]OR-Res-Existing Cust'!SR4+SUM('[2]OR-Res-Cust Growth'!ST$3:'[2]OR-Res-Cust Growth'!ST3)))</f>
        <v>0</v>
      </c>
      <c r="T32" s="2">
        <f>'[2]OR-Res-Existing Cust'!SS132*('[2]OR-Res-Existing Cust'!SS4/('[2]OR-Res-Existing Cust'!SS4+SUM('[2]OR-Res-Cust Growth'!SU$3:'[2]OR-Res-Cust Growth'!SU3)))+'[2]OR-Res-Cust Growth'!SU194*(SUM('[2]OR-Res-Cust Growth'!SU$3:'[2]OR-Res-Cust Growth'!SU3)/('[2]OR-Res-Existing Cust'!SS4+SUM('[2]OR-Res-Cust Growth'!SU$3:'[2]OR-Res-Cust Growth'!SU3)))</f>
        <v>0</v>
      </c>
      <c r="U32" s="2">
        <f>'[2]OR-Res-Existing Cust'!ST132*('[2]OR-Res-Existing Cust'!ST4/('[2]OR-Res-Existing Cust'!ST4+SUM('[2]OR-Res-Cust Growth'!SV$3:'[2]OR-Res-Cust Growth'!SV3)))+'[2]OR-Res-Cust Growth'!SV194*(SUM('[2]OR-Res-Cust Growth'!SV$3:'[2]OR-Res-Cust Growth'!SV3)/('[2]OR-Res-Existing Cust'!ST4+SUM('[2]OR-Res-Cust Growth'!SV$3:'[2]OR-Res-Cust Growth'!SV3)))</f>
        <v>0</v>
      </c>
      <c r="V32" s="2">
        <f>'[2]OR-Res-Existing Cust'!SU132*('[2]OR-Res-Existing Cust'!SU4/('[2]OR-Res-Existing Cust'!SU4+SUM('[2]OR-Res-Cust Growth'!SW$3:'[2]OR-Res-Cust Growth'!SW3)))+'[2]OR-Res-Cust Growth'!SW194*(SUM('[2]OR-Res-Cust Growth'!SW$3:'[2]OR-Res-Cust Growth'!SW3)/('[2]OR-Res-Existing Cust'!SU4+SUM('[2]OR-Res-Cust Growth'!SW$3:'[2]OR-Res-Cust Growth'!SW3)))</f>
        <v>0</v>
      </c>
      <c r="W32" s="2">
        <f>'[2]OR-Res-Existing Cust'!SV132*('[2]OR-Res-Existing Cust'!SV4/('[2]OR-Res-Existing Cust'!SV4+SUM('[2]OR-Res-Cust Growth'!SX$3:'[2]OR-Res-Cust Growth'!SX3)))+'[2]OR-Res-Cust Growth'!SX194*(SUM('[2]OR-Res-Cust Growth'!SX$3:'[2]OR-Res-Cust Growth'!SX3)/('[2]OR-Res-Existing Cust'!SV4+SUM('[2]OR-Res-Cust Growth'!SX$3:'[2]OR-Res-Cust Growth'!SX3)))</f>
        <v>0</v>
      </c>
      <c r="X32" s="2">
        <f>'[2]OR-Res-Existing Cust'!SW132*('[2]OR-Res-Existing Cust'!SW4/('[2]OR-Res-Existing Cust'!SW4+SUM('[2]OR-Res-Cust Growth'!SY$3:'[2]OR-Res-Cust Growth'!SY3)))+'[2]OR-Res-Cust Growth'!SY194*(SUM('[2]OR-Res-Cust Growth'!SY$3:'[2]OR-Res-Cust Growth'!SY3)/('[2]OR-Res-Existing Cust'!SW4+SUM('[2]OR-Res-Cust Growth'!SY$3:'[2]OR-Res-Cust Growth'!SY3)))</f>
        <v>0</v>
      </c>
      <c r="Y32" s="2">
        <f>'[2]OR-Res-Existing Cust'!SX132*('[2]OR-Res-Existing Cust'!SX4/('[2]OR-Res-Existing Cust'!SX4+SUM('[2]OR-Res-Cust Growth'!SZ$3:'[2]OR-Res-Cust Growth'!SZ3)))+'[2]OR-Res-Cust Growth'!SZ194*(SUM('[2]OR-Res-Cust Growth'!SZ$3:'[2]OR-Res-Cust Growth'!SZ3)/('[2]OR-Res-Existing Cust'!SX4+SUM('[2]OR-Res-Cust Growth'!SZ$3:'[2]OR-Res-Cust Growth'!SZ3)))</f>
        <v>0</v>
      </c>
      <c r="Z32" t="s">
        <v>5</v>
      </c>
      <c r="AA32" s="1">
        <f>1-G32-Q32</f>
        <v>1</v>
      </c>
      <c r="AB32" s="1">
        <f t="shared" ref="AB32:AI32" si="0">1-H32-R32</f>
        <v>1</v>
      </c>
      <c r="AC32" s="1">
        <f t="shared" si="0"/>
        <v>1</v>
      </c>
      <c r="AD32" s="1">
        <f t="shared" si="0"/>
        <v>1</v>
      </c>
      <c r="AE32" s="1">
        <f t="shared" si="0"/>
        <v>1</v>
      </c>
      <c r="AF32" s="1">
        <f t="shared" si="0"/>
        <v>1</v>
      </c>
      <c r="AG32" s="1">
        <f t="shared" si="0"/>
        <v>1</v>
      </c>
      <c r="AH32" s="1">
        <f t="shared" si="0"/>
        <v>1</v>
      </c>
      <c r="AI32" s="1">
        <f t="shared" si="0"/>
        <v>1</v>
      </c>
    </row>
    <row r="33" spans="2:35" x14ac:dyDescent="0.3">
      <c r="B33">
        <v>2023</v>
      </c>
      <c r="C33" s="2">
        <v>0</v>
      </c>
      <c r="D33" s="2">
        <v>0</v>
      </c>
      <c r="E33" s="2">
        <v>1</v>
      </c>
      <c r="G33" s="1">
        <f>'[2]OR-Res-Existing Cust'!SP69*('[2]OR-Res-Existing Cust'!SP5/('[2]OR-Res-Existing Cust'!SP5+SUM('[2]OR-Res-Cust Growth'!SR$3:'[2]OR-Res-Cust Growth'!SR4)))+'[2]OR-Res-Cust Growth'!SR131*(SUM('[2]OR-Res-Cust Growth'!SR$3:'[2]OR-Res-Cust Growth'!SR4)/('[2]OR-Res-Existing Cust'!SP5+SUM('[2]OR-Res-Cust Growth'!SR$3:'[2]OR-Res-Cust Growth'!SR4)))</f>
        <v>0</v>
      </c>
      <c r="H33" s="1">
        <f>'[2]OR-Res-Existing Cust'!SQ69*('[2]OR-Res-Existing Cust'!SQ5/('[2]OR-Res-Existing Cust'!SQ5+SUM('[2]OR-Res-Cust Growth'!SS$3:'[2]OR-Res-Cust Growth'!SS4)))+'[2]OR-Res-Cust Growth'!SS131*(SUM('[2]OR-Res-Cust Growth'!SS$3:'[2]OR-Res-Cust Growth'!SS4)/('[2]OR-Res-Existing Cust'!SQ5+SUM('[2]OR-Res-Cust Growth'!SS$3:'[2]OR-Res-Cust Growth'!SS4)))</f>
        <v>0</v>
      </c>
      <c r="I33" s="1">
        <f>'[2]OR-Res-Existing Cust'!SR69*('[2]OR-Res-Existing Cust'!SR5/('[2]OR-Res-Existing Cust'!SR5+SUM('[2]OR-Res-Cust Growth'!ST$3:'[2]OR-Res-Cust Growth'!ST4)))+'[2]OR-Res-Cust Growth'!ST131*(SUM('[2]OR-Res-Cust Growth'!ST$3:'[2]OR-Res-Cust Growth'!ST4)/('[2]OR-Res-Existing Cust'!SR5+SUM('[2]OR-Res-Cust Growth'!ST$3:'[2]OR-Res-Cust Growth'!ST4)))</f>
        <v>0</v>
      </c>
      <c r="J33" s="1">
        <f>'[2]OR-Res-Existing Cust'!SS69*('[2]OR-Res-Existing Cust'!SS5/('[2]OR-Res-Existing Cust'!SS5+SUM('[2]OR-Res-Cust Growth'!SU$3:'[2]OR-Res-Cust Growth'!SU4)))+'[2]OR-Res-Cust Growth'!SU131*(SUM('[2]OR-Res-Cust Growth'!SU$3:'[2]OR-Res-Cust Growth'!SU4)/('[2]OR-Res-Existing Cust'!SS5+SUM('[2]OR-Res-Cust Growth'!SU$3:'[2]OR-Res-Cust Growth'!SU4)))</f>
        <v>0</v>
      </c>
      <c r="K33" s="1">
        <f>'[2]OR-Res-Existing Cust'!ST69*('[2]OR-Res-Existing Cust'!ST5/('[2]OR-Res-Existing Cust'!ST5+SUM('[2]OR-Res-Cust Growth'!SV$3:'[2]OR-Res-Cust Growth'!SV4)))+'[2]OR-Res-Cust Growth'!SV131*(SUM('[2]OR-Res-Cust Growth'!SV$3:'[2]OR-Res-Cust Growth'!SV4)/('[2]OR-Res-Existing Cust'!ST5+SUM('[2]OR-Res-Cust Growth'!SV$3:'[2]OR-Res-Cust Growth'!SV4)))</f>
        <v>0</v>
      </c>
      <c r="L33" s="1">
        <f>'[2]OR-Res-Existing Cust'!SU69*('[2]OR-Res-Existing Cust'!SU5/('[2]OR-Res-Existing Cust'!SU5+SUM('[2]OR-Res-Cust Growth'!SW$3:'[2]OR-Res-Cust Growth'!SW4)))+'[2]OR-Res-Cust Growth'!SW131*(SUM('[2]OR-Res-Cust Growth'!SW$3:'[2]OR-Res-Cust Growth'!SW4)/('[2]OR-Res-Existing Cust'!SU5+SUM('[2]OR-Res-Cust Growth'!SW$3:'[2]OR-Res-Cust Growth'!SW4)))</f>
        <v>0</v>
      </c>
      <c r="M33" s="1">
        <f>'[2]OR-Res-Existing Cust'!SV69*('[2]OR-Res-Existing Cust'!SV5/('[2]OR-Res-Existing Cust'!SV5+SUM('[2]OR-Res-Cust Growth'!SX$3:'[2]OR-Res-Cust Growth'!SX4)))+'[2]OR-Res-Cust Growth'!SX131*(SUM('[2]OR-Res-Cust Growth'!SX$3:'[2]OR-Res-Cust Growth'!SX4)/('[2]OR-Res-Existing Cust'!SV5+SUM('[2]OR-Res-Cust Growth'!SX$3:'[2]OR-Res-Cust Growth'!SX4)))</f>
        <v>0</v>
      </c>
      <c r="N33" s="1">
        <f>'[2]OR-Res-Existing Cust'!SW69*('[2]OR-Res-Existing Cust'!SW5/('[2]OR-Res-Existing Cust'!SW5+SUM('[2]OR-Res-Cust Growth'!SY$3:'[2]OR-Res-Cust Growth'!SY4)))+'[2]OR-Res-Cust Growth'!SY131*(SUM('[2]OR-Res-Cust Growth'!SY$3:'[2]OR-Res-Cust Growth'!SY4)/('[2]OR-Res-Existing Cust'!SW5+SUM('[2]OR-Res-Cust Growth'!SY$3:'[2]OR-Res-Cust Growth'!SY4)))</f>
        <v>0</v>
      </c>
      <c r="O33" s="1">
        <f>'[2]OR-Res-Existing Cust'!SX69*('[2]OR-Res-Existing Cust'!SX5/('[2]OR-Res-Existing Cust'!SX5+SUM('[2]OR-Res-Cust Growth'!SZ$3:'[2]OR-Res-Cust Growth'!SZ4)))+'[2]OR-Res-Cust Growth'!SZ131*(SUM('[2]OR-Res-Cust Growth'!SZ$3:'[2]OR-Res-Cust Growth'!SZ4)/('[2]OR-Res-Existing Cust'!SX5+SUM('[2]OR-Res-Cust Growth'!SZ$3:'[2]OR-Res-Cust Growth'!SZ4)))</f>
        <v>0</v>
      </c>
      <c r="P33" s="1"/>
      <c r="Q33" s="2">
        <f>'[2]OR-Res-Existing Cust'!SP133*('[2]OR-Res-Existing Cust'!SP5/('[2]OR-Res-Existing Cust'!SP5+SUM('[2]OR-Res-Cust Growth'!SR$3:'[2]OR-Res-Cust Growth'!SR4)))+'[2]OR-Res-Cust Growth'!SR195*(SUM('[2]OR-Res-Cust Growth'!SR$3:'[2]OR-Res-Cust Growth'!SR4)/('[2]OR-Res-Existing Cust'!SP5+SUM('[2]OR-Res-Cust Growth'!SR$3:'[2]OR-Res-Cust Growth'!SR4)))</f>
        <v>0</v>
      </c>
      <c r="R33" s="2">
        <f>'[2]OR-Res-Existing Cust'!SQ133*('[2]OR-Res-Existing Cust'!SQ5/('[2]OR-Res-Existing Cust'!SQ5+SUM('[2]OR-Res-Cust Growth'!SS$3:'[2]OR-Res-Cust Growth'!SS4)))+'[2]OR-Res-Cust Growth'!SS195*(SUM('[2]OR-Res-Cust Growth'!SS$3:'[2]OR-Res-Cust Growth'!SS4)/('[2]OR-Res-Existing Cust'!SQ5+SUM('[2]OR-Res-Cust Growth'!SS$3:'[2]OR-Res-Cust Growth'!SS4)))</f>
        <v>0</v>
      </c>
      <c r="S33" s="2">
        <f>'[2]OR-Res-Existing Cust'!SR133*('[2]OR-Res-Existing Cust'!SR5/('[2]OR-Res-Existing Cust'!SR5+SUM('[2]OR-Res-Cust Growth'!ST$3:'[2]OR-Res-Cust Growth'!ST4)))+'[2]OR-Res-Cust Growth'!ST195*(SUM('[2]OR-Res-Cust Growth'!ST$3:'[2]OR-Res-Cust Growth'!ST4)/('[2]OR-Res-Existing Cust'!SR5+SUM('[2]OR-Res-Cust Growth'!ST$3:'[2]OR-Res-Cust Growth'!ST4)))</f>
        <v>8.1284747113648161E-3</v>
      </c>
      <c r="T33" s="2">
        <f>'[2]OR-Res-Existing Cust'!SS133*('[2]OR-Res-Existing Cust'!SS5/('[2]OR-Res-Existing Cust'!SS5+SUM('[2]OR-Res-Cust Growth'!SU$3:'[2]OR-Res-Cust Growth'!SU4)))+'[2]OR-Res-Cust Growth'!SU195*(SUM('[2]OR-Res-Cust Growth'!SU$3:'[2]OR-Res-Cust Growth'!SU4)/('[2]OR-Res-Existing Cust'!SS5+SUM('[2]OR-Res-Cust Growth'!SU$3:'[2]OR-Res-Cust Growth'!SU4)))</f>
        <v>0</v>
      </c>
      <c r="U33" s="2">
        <f>'[2]OR-Res-Existing Cust'!ST133*('[2]OR-Res-Existing Cust'!ST5/('[2]OR-Res-Existing Cust'!ST5+SUM('[2]OR-Res-Cust Growth'!SV$3:'[2]OR-Res-Cust Growth'!SV4)))+'[2]OR-Res-Cust Growth'!SV195*(SUM('[2]OR-Res-Cust Growth'!SV$3:'[2]OR-Res-Cust Growth'!SV4)/('[2]OR-Res-Existing Cust'!ST5+SUM('[2]OR-Res-Cust Growth'!SV$3:'[2]OR-Res-Cust Growth'!SV4)))</f>
        <v>0</v>
      </c>
      <c r="V33" s="2">
        <f>'[2]OR-Res-Existing Cust'!SU133*('[2]OR-Res-Existing Cust'!SU5/('[2]OR-Res-Existing Cust'!SU5+SUM('[2]OR-Res-Cust Growth'!SW$3:'[2]OR-Res-Cust Growth'!SW4)))+'[2]OR-Res-Cust Growth'!SW195*(SUM('[2]OR-Res-Cust Growth'!SW$3:'[2]OR-Res-Cust Growth'!SW4)/('[2]OR-Res-Existing Cust'!SU5+SUM('[2]OR-Res-Cust Growth'!SW$3:'[2]OR-Res-Cust Growth'!SW4)))</f>
        <v>0</v>
      </c>
      <c r="W33" s="2">
        <f>'[2]OR-Res-Existing Cust'!SV133*('[2]OR-Res-Existing Cust'!SV5/('[2]OR-Res-Existing Cust'!SV5+SUM('[2]OR-Res-Cust Growth'!SX$3:'[2]OR-Res-Cust Growth'!SX4)))+'[2]OR-Res-Cust Growth'!SX195*(SUM('[2]OR-Res-Cust Growth'!SX$3:'[2]OR-Res-Cust Growth'!SX4)/('[2]OR-Res-Existing Cust'!SV5+SUM('[2]OR-Res-Cust Growth'!SX$3:'[2]OR-Res-Cust Growth'!SX4)))</f>
        <v>0</v>
      </c>
      <c r="X33" s="2">
        <f>'[2]OR-Res-Existing Cust'!SW133*('[2]OR-Res-Existing Cust'!SW5/('[2]OR-Res-Existing Cust'!SW5+SUM('[2]OR-Res-Cust Growth'!SY$3:'[2]OR-Res-Cust Growth'!SY4)))+'[2]OR-Res-Cust Growth'!SY195*(SUM('[2]OR-Res-Cust Growth'!SY$3:'[2]OR-Res-Cust Growth'!SY4)/('[2]OR-Res-Existing Cust'!SW5+SUM('[2]OR-Res-Cust Growth'!SY$3:'[2]OR-Res-Cust Growth'!SY4)))</f>
        <v>0</v>
      </c>
      <c r="Y33" s="2">
        <f>'[2]OR-Res-Existing Cust'!SX133*('[2]OR-Res-Existing Cust'!SX5/('[2]OR-Res-Existing Cust'!SX5+SUM('[2]OR-Res-Cust Growth'!SZ$3:'[2]OR-Res-Cust Growth'!SZ4)))+'[2]OR-Res-Cust Growth'!SZ195*(SUM('[2]OR-Res-Cust Growth'!SZ$3:'[2]OR-Res-Cust Growth'!SZ4)/('[2]OR-Res-Existing Cust'!SX5+SUM('[2]OR-Res-Cust Growth'!SZ$3:'[2]OR-Res-Cust Growth'!SZ4)))</f>
        <v>0</v>
      </c>
      <c r="AA33" s="1">
        <f t="shared" ref="AA33:AA60" si="1">1-G33-Q33</f>
        <v>1</v>
      </c>
      <c r="AB33" s="1">
        <f t="shared" ref="AB33:AB60" si="2">1-H33-R33</f>
        <v>1</v>
      </c>
      <c r="AC33" s="1">
        <f t="shared" ref="AC33:AC60" si="3">1-I33-S33</f>
        <v>0.9918715252886352</v>
      </c>
      <c r="AD33" s="1">
        <f t="shared" ref="AD33:AD60" si="4">1-J33-T33</f>
        <v>1</v>
      </c>
      <c r="AE33" s="1">
        <f t="shared" ref="AE33:AE60" si="5">1-K33-U33</f>
        <v>1</v>
      </c>
      <c r="AF33" s="1">
        <f t="shared" ref="AF33:AF60" si="6">1-L33-V33</f>
        <v>1</v>
      </c>
      <c r="AG33" s="1">
        <f t="shared" ref="AG33:AG60" si="7">1-M33-W33</f>
        <v>1</v>
      </c>
      <c r="AH33" s="1">
        <f t="shared" ref="AH33:AH60" si="8">1-N33-X33</f>
        <v>1</v>
      </c>
      <c r="AI33" s="1">
        <f t="shared" ref="AI33:AI60" si="9">1-O33-Y33</f>
        <v>1</v>
      </c>
    </row>
    <row r="34" spans="2:35" x14ac:dyDescent="0.3">
      <c r="B34">
        <v>2024</v>
      </c>
      <c r="C34" s="2">
        <v>0</v>
      </c>
      <c r="D34" s="2">
        <v>0</v>
      </c>
      <c r="E34" s="2">
        <v>1</v>
      </c>
      <c r="G34" s="1">
        <f>'[2]OR-Res-Existing Cust'!SP70*('[2]OR-Res-Existing Cust'!SP6/('[2]OR-Res-Existing Cust'!SP6+SUM('[2]OR-Res-Cust Growth'!SR$3:'[2]OR-Res-Cust Growth'!SR5)))+'[2]OR-Res-Cust Growth'!SR132*(SUM('[2]OR-Res-Cust Growth'!SR$3:'[2]OR-Res-Cust Growth'!SR5)/('[2]OR-Res-Existing Cust'!SP6+SUM('[2]OR-Res-Cust Growth'!SR$3:'[2]OR-Res-Cust Growth'!SR5)))</f>
        <v>0</v>
      </c>
      <c r="H34" s="1">
        <f>'[2]OR-Res-Existing Cust'!SQ70*('[2]OR-Res-Existing Cust'!SQ6/('[2]OR-Res-Existing Cust'!SQ6+SUM('[2]OR-Res-Cust Growth'!SS$3:'[2]OR-Res-Cust Growth'!SS5)))+'[2]OR-Res-Cust Growth'!SS132*(SUM('[2]OR-Res-Cust Growth'!SS$3:'[2]OR-Res-Cust Growth'!SS5)/('[2]OR-Res-Existing Cust'!SQ6+SUM('[2]OR-Res-Cust Growth'!SS$3:'[2]OR-Res-Cust Growth'!SS5)))</f>
        <v>0</v>
      </c>
      <c r="I34" s="1">
        <f>'[2]OR-Res-Existing Cust'!SR70*('[2]OR-Res-Existing Cust'!SR6/('[2]OR-Res-Existing Cust'!SR6+SUM('[2]OR-Res-Cust Growth'!ST$3:'[2]OR-Res-Cust Growth'!ST5)))+'[2]OR-Res-Cust Growth'!ST132*(SUM('[2]OR-Res-Cust Growth'!ST$3:'[2]OR-Res-Cust Growth'!ST5)/('[2]OR-Res-Existing Cust'!SR6+SUM('[2]OR-Res-Cust Growth'!ST$3:'[2]OR-Res-Cust Growth'!ST5)))</f>
        <v>0</v>
      </c>
      <c r="J34" s="1">
        <f>'[2]OR-Res-Existing Cust'!SS70*('[2]OR-Res-Existing Cust'!SS6/('[2]OR-Res-Existing Cust'!SS6+SUM('[2]OR-Res-Cust Growth'!SU$3:'[2]OR-Res-Cust Growth'!SU5)))+'[2]OR-Res-Cust Growth'!SU132*(SUM('[2]OR-Res-Cust Growth'!SU$3:'[2]OR-Res-Cust Growth'!SU5)/('[2]OR-Res-Existing Cust'!SS6+SUM('[2]OR-Res-Cust Growth'!SU$3:'[2]OR-Res-Cust Growth'!SU5)))</f>
        <v>0</v>
      </c>
      <c r="K34" s="1">
        <f>'[2]OR-Res-Existing Cust'!ST70*('[2]OR-Res-Existing Cust'!ST6/('[2]OR-Res-Existing Cust'!ST6+SUM('[2]OR-Res-Cust Growth'!SV$3:'[2]OR-Res-Cust Growth'!SV5)))+'[2]OR-Res-Cust Growth'!SV132*(SUM('[2]OR-Res-Cust Growth'!SV$3:'[2]OR-Res-Cust Growth'!SV5)/('[2]OR-Res-Existing Cust'!ST6+SUM('[2]OR-Res-Cust Growth'!SV$3:'[2]OR-Res-Cust Growth'!SV5)))</f>
        <v>0</v>
      </c>
      <c r="L34" s="1">
        <f>'[2]OR-Res-Existing Cust'!SU70*('[2]OR-Res-Existing Cust'!SU6/('[2]OR-Res-Existing Cust'!SU6+SUM('[2]OR-Res-Cust Growth'!SW$3:'[2]OR-Res-Cust Growth'!SW5)))+'[2]OR-Res-Cust Growth'!SW132*(SUM('[2]OR-Res-Cust Growth'!SW$3:'[2]OR-Res-Cust Growth'!SW5)/('[2]OR-Res-Existing Cust'!SU6+SUM('[2]OR-Res-Cust Growth'!SW$3:'[2]OR-Res-Cust Growth'!SW5)))</f>
        <v>0</v>
      </c>
      <c r="M34" s="1">
        <f>'[2]OR-Res-Existing Cust'!SV70*('[2]OR-Res-Existing Cust'!SV6/('[2]OR-Res-Existing Cust'!SV6+SUM('[2]OR-Res-Cust Growth'!SX$3:'[2]OR-Res-Cust Growth'!SX5)))+'[2]OR-Res-Cust Growth'!SX132*(SUM('[2]OR-Res-Cust Growth'!SX$3:'[2]OR-Res-Cust Growth'!SX5)/('[2]OR-Res-Existing Cust'!SV6+SUM('[2]OR-Res-Cust Growth'!SX$3:'[2]OR-Res-Cust Growth'!SX5)))</f>
        <v>0</v>
      </c>
      <c r="N34" s="1">
        <f>'[2]OR-Res-Existing Cust'!SW70*('[2]OR-Res-Existing Cust'!SW6/('[2]OR-Res-Existing Cust'!SW6+SUM('[2]OR-Res-Cust Growth'!SY$3:'[2]OR-Res-Cust Growth'!SY5)))+'[2]OR-Res-Cust Growth'!SY132*(SUM('[2]OR-Res-Cust Growth'!SY$3:'[2]OR-Res-Cust Growth'!SY5)/('[2]OR-Res-Existing Cust'!SW6+SUM('[2]OR-Res-Cust Growth'!SY$3:'[2]OR-Res-Cust Growth'!SY5)))</f>
        <v>0</v>
      </c>
      <c r="O34" s="1">
        <f>'[2]OR-Res-Existing Cust'!SX70*('[2]OR-Res-Existing Cust'!SX6/('[2]OR-Res-Existing Cust'!SX6+SUM('[2]OR-Res-Cust Growth'!SZ$3:'[2]OR-Res-Cust Growth'!SZ5)))+'[2]OR-Res-Cust Growth'!SZ132*(SUM('[2]OR-Res-Cust Growth'!SZ$3:'[2]OR-Res-Cust Growth'!SZ5)/('[2]OR-Res-Existing Cust'!SX6+SUM('[2]OR-Res-Cust Growth'!SZ$3:'[2]OR-Res-Cust Growth'!SZ5)))</f>
        <v>0</v>
      </c>
      <c r="P34" s="1"/>
      <c r="Q34" s="2">
        <f>'[2]OR-Res-Existing Cust'!SP134*('[2]OR-Res-Existing Cust'!SP6/('[2]OR-Res-Existing Cust'!SP6+SUM('[2]OR-Res-Cust Growth'!SR$3:'[2]OR-Res-Cust Growth'!SR5)))+'[2]OR-Res-Cust Growth'!SR196*(SUM('[2]OR-Res-Cust Growth'!SR$3:'[2]OR-Res-Cust Growth'!SR5)/('[2]OR-Res-Existing Cust'!SP6+SUM('[2]OR-Res-Cust Growth'!SR$3:'[2]OR-Res-Cust Growth'!SR5)))</f>
        <v>0</v>
      </c>
      <c r="R34" s="2">
        <f>'[2]OR-Res-Existing Cust'!SQ134*('[2]OR-Res-Existing Cust'!SQ6/('[2]OR-Res-Existing Cust'!SQ6+SUM('[2]OR-Res-Cust Growth'!SS$3:'[2]OR-Res-Cust Growth'!SS5)))+'[2]OR-Res-Cust Growth'!SS196*(SUM('[2]OR-Res-Cust Growth'!SS$3:'[2]OR-Res-Cust Growth'!SS5)/('[2]OR-Res-Existing Cust'!SQ6+SUM('[2]OR-Res-Cust Growth'!SS$3:'[2]OR-Res-Cust Growth'!SS5)))</f>
        <v>0</v>
      </c>
      <c r="S34" s="2">
        <f>'[2]OR-Res-Existing Cust'!SR134*('[2]OR-Res-Existing Cust'!SR6/('[2]OR-Res-Existing Cust'!SR6+SUM('[2]OR-Res-Cust Growth'!ST$3:'[2]OR-Res-Cust Growth'!ST5)))+'[2]OR-Res-Cust Growth'!ST196*(SUM('[2]OR-Res-Cust Growth'!ST$3:'[2]OR-Res-Cust Growth'!ST5)/('[2]OR-Res-Existing Cust'!SR6+SUM('[2]OR-Res-Cust Growth'!ST$3:'[2]OR-Res-Cust Growth'!ST5)))</f>
        <v>2.447904760441626E-2</v>
      </c>
      <c r="T34" s="2">
        <f>'[2]OR-Res-Existing Cust'!SS134*('[2]OR-Res-Existing Cust'!SS6/('[2]OR-Res-Existing Cust'!SS6+SUM('[2]OR-Res-Cust Growth'!SU$3:'[2]OR-Res-Cust Growth'!SU5)))+'[2]OR-Res-Cust Growth'!SU196*(SUM('[2]OR-Res-Cust Growth'!SU$3:'[2]OR-Res-Cust Growth'!SU5)/('[2]OR-Res-Existing Cust'!SS6+SUM('[2]OR-Res-Cust Growth'!SU$3:'[2]OR-Res-Cust Growth'!SU5)))</f>
        <v>0</v>
      </c>
      <c r="U34" s="2">
        <f>'[2]OR-Res-Existing Cust'!ST134*('[2]OR-Res-Existing Cust'!ST6/('[2]OR-Res-Existing Cust'!ST6+SUM('[2]OR-Res-Cust Growth'!SV$3:'[2]OR-Res-Cust Growth'!SV5)))+'[2]OR-Res-Cust Growth'!SV196*(SUM('[2]OR-Res-Cust Growth'!SV$3:'[2]OR-Res-Cust Growth'!SV5)/('[2]OR-Res-Existing Cust'!ST6+SUM('[2]OR-Res-Cust Growth'!SV$3:'[2]OR-Res-Cust Growth'!SV5)))</f>
        <v>0</v>
      </c>
      <c r="V34" s="2">
        <f>'[2]OR-Res-Existing Cust'!SU134*('[2]OR-Res-Existing Cust'!SU6/('[2]OR-Res-Existing Cust'!SU6+SUM('[2]OR-Res-Cust Growth'!SW$3:'[2]OR-Res-Cust Growth'!SW5)))+'[2]OR-Res-Cust Growth'!SW196*(SUM('[2]OR-Res-Cust Growth'!SW$3:'[2]OR-Res-Cust Growth'!SW5)/('[2]OR-Res-Existing Cust'!SU6+SUM('[2]OR-Res-Cust Growth'!SW$3:'[2]OR-Res-Cust Growth'!SW5)))</f>
        <v>0</v>
      </c>
      <c r="W34" s="2">
        <f>'[2]OR-Res-Existing Cust'!SV134*('[2]OR-Res-Existing Cust'!SV6/('[2]OR-Res-Existing Cust'!SV6+SUM('[2]OR-Res-Cust Growth'!SX$3:'[2]OR-Res-Cust Growth'!SX5)))+'[2]OR-Res-Cust Growth'!SX196*(SUM('[2]OR-Res-Cust Growth'!SX$3:'[2]OR-Res-Cust Growth'!SX5)/('[2]OR-Res-Existing Cust'!SV6+SUM('[2]OR-Res-Cust Growth'!SX$3:'[2]OR-Res-Cust Growth'!SX5)))</f>
        <v>0</v>
      </c>
      <c r="X34" s="2">
        <f>'[2]OR-Res-Existing Cust'!SW134*('[2]OR-Res-Existing Cust'!SW6/('[2]OR-Res-Existing Cust'!SW6+SUM('[2]OR-Res-Cust Growth'!SY$3:'[2]OR-Res-Cust Growth'!SY5)))+'[2]OR-Res-Cust Growth'!SY196*(SUM('[2]OR-Res-Cust Growth'!SY$3:'[2]OR-Res-Cust Growth'!SY5)/('[2]OR-Res-Existing Cust'!SW6+SUM('[2]OR-Res-Cust Growth'!SY$3:'[2]OR-Res-Cust Growth'!SY5)))</f>
        <v>0</v>
      </c>
      <c r="Y34" s="2">
        <f>'[2]OR-Res-Existing Cust'!SX134*('[2]OR-Res-Existing Cust'!SX6/('[2]OR-Res-Existing Cust'!SX6+SUM('[2]OR-Res-Cust Growth'!SZ$3:'[2]OR-Res-Cust Growth'!SZ5)))+'[2]OR-Res-Cust Growth'!SZ196*(SUM('[2]OR-Res-Cust Growth'!SZ$3:'[2]OR-Res-Cust Growth'!SZ5)/('[2]OR-Res-Existing Cust'!SX6+SUM('[2]OR-Res-Cust Growth'!SZ$3:'[2]OR-Res-Cust Growth'!SZ5)))</f>
        <v>0</v>
      </c>
      <c r="AA34" s="1">
        <f t="shared" si="1"/>
        <v>1</v>
      </c>
      <c r="AB34" s="1">
        <f t="shared" si="2"/>
        <v>1</v>
      </c>
      <c r="AC34" s="1">
        <f t="shared" si="3"/>
        <v>0.97552095239558378</v>
      </c>
      <c r="AD34" s="1">
        <f t="shared" si="4"/>
        <v>1</v>
      </c>
      <c r="AE34" s="1">
        <f t="shared" si="5"/>
        <v>1</v>
      </c>
      <c r="AF34" s="1">
        <f t="shared" si="6"/>
        <v>1</v>
      </c>
      <c r="AG34" s="1">
        <f t="shared" si="7"/>
        <v>1</v>
      </c>
      <c r="AH34" s="1">
        <f t="shared" si="8"/>
        <v>1</v>
      </c>
      <c r="AI34" s="1">
        <f t="shared" si="9"/>
        <v>1</v>
      </c>
    </row>
    <row r="35" spans="2:35" x14ac:dyDescent="0.3">
      <c r="B35">
        <v>2025</v>
      </c>
      <c r="C35" s="2">
        <v>2.6801465126820205E-3</v>
      </c>
      <c r="D35" s="2">
        <v>2.6801465126820205E-3</v>
      </c>
      <c r="E35" s="2">
        <v>0.994639706974636</v>
      </c>
      <c r="G35" s="1">
        <f>'[2]OR-Res-Existing Cust'!SP71*('[2]OR-Res-Existing Cust'!SP7/('[2]OR-Res-Existing Cust'!SP7+SUM('[2]OR-Res-Cust Growth'!SR$3:'[2]OR-Res-Cust Growth'!SR6)))+'[2]OR-Res-Cust Growth'!SR133*(SUM('[2]OR-Res-Cust Growth'!SR$3:'[2]OR-Res-Cust Growth'!SR6)/('[2]OR-Res-Existing Cust'!SP7+SUM('[2]OR-Res-Cust Growth'!SR$3:'[2]OR-Res-Cust Growth'!SR6)))</f>
        <v>2.6801465126820205E-3</v>
      </c>
      <c r="H35" s="1">
        <f>'[2]OR-Res-Existing Cust'!SQ71*('[2]OR-Res-Existing Cust'!SQ7/('[2]OR-Res-Existing Cust'!SQ7+SUM('[2]OR-Res-Cust Growth'!SS$3:'[2]OR-Res-Cust Growth'!SS6)))+'[2]OR-Res-Cust Growth'!SS133*(SUM('[2]OR-Res-Cust Growth'!SS$3:'[2]OR-Res-Cust Growth'!SS6)/('[2]OR-Res-Existing Cust'!SQ7+SUM('[2]OR-Res-Cust Growth'!SS$3:'[2]OR-Res-Cust Growth'!SS6)))</f>
        <v>1.0720586050728081E-3</v>
      </c>
      <c r="I35" s="1">
        <f>'[2]OR-Res-Existing Cust'!SR71*('[2]OR-Res-Existing Cust'!SR7/('[2]OR-Res-Existing Cust'!SR7+SUM('[2]OR-Res-Cust Growth'!ST$3:'[2]OR-Res-Cust Growth'!ST6)))+'[2]OR-Res-Cust Growth'!ST133*(SUM('[2]OR-Res-Cust Growth'!ST$3:'[2]OR-Res-Cust Growth'!ST6)/('[2]OR-Res-Existing Cust'!SR7+SUM('[2]OR-Res-Cust Growth'!ST$3:'[2]OR-Res-Cust Growth'!ST6)))</f>
        <v>0</v>
      </c>
      <c r="J35" s="1">
        <f>'[2]OR-Res-Existing Cust'!SS71*('[2]OR-Res-Existing Cust'!SS7/('[2]OR-Res-Existing Cust'!SS7+SUM('[2]OR-Res-Cust Growth'!SU$3:'[2]OR-Res-Cust Growth'!SU6)))+'[2]OR-Res-Cust Growth'!SU133*(SUM('[2]OR-Res-Cust Growth'!SU$3:'[2]OR-Res-Cust Growth'!SU6)/('[2]OR-Res-Existing Cust'!SS7+SUM('[2]OR-Res-Cust Growth'!SU$3:'[2]OR-Res-Cust Growth'!SU6)))</f>
        <v>1.896265628106201E-3</v>
      </c>
      <c r="K35" s="1">
        <f>'[2]OR-Res-Existing Cust'!ST71*('[2]OR-Res-Existing Cust'!ST7/('[2]OR-Res-Existing Cust'!ST7+SUM('[2]OR-Res-Cust Growth'!SV$3:'[2]OR-Res-Cust Growth'!SV6)))+'[2]OR-Res-Cust Growth'!SV133*(SUM('[2]OR-Res-Cust Growth'!SV$3:'[2]OR-Res-Cust Growth'!SV6)/('[2]OR-Res-Existing Cust'!ST7+SUM('[2]OR-Res-Cust Growth'!SV$3:'[2]OR-Res-Cust Growth'!SV6)))</f>
        <v>0</v>
      </c>
      <c r="L35" s="1">
        <f>'[2]OR-Res-Existing Cust'!SU71*('[2]OR-Res-Existing Cust'!SU7/('[2]OR-Res-Existing Cust'!SU7+SUM('[2]OR-Res-Cust Growth'!SW$3:'[2]OR-Res-Cust Growth'!SW6)))+'[2]OR-Res-Cust Growth'!SW133*(SUM('[2]OR-Res-Cust Growth'!SW$3:'[2]OR-Res-Cust Growth'!SW6)/('[2]OR-Res-Existing Cust'!SU7+SUM('[2]OR-Res-Cust Growth'!SW$3:'[2]OR-Res-Cust Growth'!SW6)))</f>
        <v>0</v>
      </c>
      <c r="M35" s="1">
        <f>'[2]OR-Res-Existing Cust'!SV71*('[2]OR-Res-Existing Cust'!SV7/('[2]OR-Res-Existing Cust'!SV7+SUM('[2]OR-Res-Cust Growth'!SX$3:'[2]OR-Res-Cust Growth'!SX6)))+'[2]OR-Res-Cust Growth'!SX133*(SUM('[2]OR-Res-Cust Growth'!SX$3:'[2]OR-Res-Cust Growth'!SX6)/('[2]OR-Res-Existing Cust'!SV7+SUM('[2]OR-Res-Cust Growth'!SX$3:'[2]OR-Res-Cust Growth'!SX6)))</f>
        <v>2.6801465126820205E-3</v>
      </c>
      <c r="N35" s="1">
        <f>'[2]OR-Res-Existing Cust'!SW71*('[2]OR-Res-Existing Cust'!SW7/('[2]OR-Res-Existing Cust'!SW7+SUM('[2]OR-Res-Cust Growth'!SY$3:'[2]OR-Res-Cust Growth'!SY6)))+'[2]OR-Res-Cust Growth'!SY133*(SUM('[2]OR-Res-Cust Growth'!SY$3:'[2]OR-Res-Cust Growth'!SY6)/('[2]OR-Res-Existing Cust'!SW7+SUM('[2]OR-Res-Cust Growth'!SY$3:'[2]OR-Res-Cust Growth'!SY6)))</f>
        <v>2.6801465126820205E-3</v>
      </c>
      <c r="O35" s="1">
        <f>'[2]OR-Res-Existing Cust'!SX71*('[2]OR-Res-Existing Cust'!SX7/('[2]OR-Res-Existing Cust'!SX7+SUM('[2]OR-Res-Cust Growth'!SZ$3:'[2]OR-Res-Cust Growth'!SZ6)))+'[2]OR-Res-Cust Growth'!SZ133*(SUM('[2]OR-Res-Cust Growth'!SZ$3:'[2]OR-Res-Cust Growth'!SZ6)/('[2]OR-Res-Existing Cust'!SX7+SUM('[2]OR-Res-Cust Growth'!SZ$3:'[2]OR-Res-Cust Growth'!SZ6)))</f>
        <v>0</v>
      </c>
      <c r="P35" s="1"/>
      <c r="Q35" s="2">
        <f>'[2]OR-Res-Existing Cust'!SP135*('[2]OR-Res-Existing Cust'!SP7/('[2]OR-Res-Existing Cust'!SP7+SUM('[2]OR-Res-Cust Growth'!SR$3:'[2]OR-Res-Cust Growth'!SR6)))+'[2]OR-Res-Cust Growth'!SR197*(SUM('[2]OR-Res-Cust Growth'!SR$3:'[2]OR-Res-Cust Growth'!SR6)/('[2]OR-Res-Existing Cust'!SP7+SUM('[2]OR-Res-Cust Growth'!SR$3:'[2]OR-Res-Cust Growth'!SR6)))</f>
        <v>1.6080879076092121E-2</v>
      </c>
      <c r="R35" s="2">
        <f>'[2]OR-Res-Existing Cust'!SQ135*('[2]OR-Res-Existing Cust'!SQ7/('[2]OR-Res-Existing Cust'!SQ7+SUM('[2]OR-Res-Cust Growth'!SS$3:'[2]OR-Res-Cust Growth'!SS6)))+'[2]OR-Res-Cust Growth'!SS197*(SUM('[2]OR-Res-Cust Growth'!SS$3:'[2]OR-Res-Cust Growth'!SS6)/('[2]OR-Res-Existing Cust'!SQ7+SUM('[2]OR-Res-Cust Growth'!SS$3:'[2]OR-Res-Cust Growth'!SS6)))</f>
        <v>5.3602930253640411E-3</v>
      </c>
      <c r="S35" s="2">
        <f>'[2]OR-Res-Existing Cust'!SR135*('[2]OR-Res-Existing Cust'!SR7/('[2]OR-Res-Existing Cust'!SR7+SUM('[2]OR-Res-Cust Growth'!ST$3:'[2]OR-Res-Cust Growth'!ST6)))+'[2]OR-Res-Cust Growth'!ST197*(SUM('[2]OR-Res-Cust Growth'!ST$3:'[2]OR-Res-Cust Growth'!ST6)/('[2]OR-Res-Existing Cust'!SR7+SUM('[2]OR-Res-Cust Growth'!ST$3:'[2]OR-Res-Cust Growth'!ST6)))</f>
        <v>5.0919608693077101E-2</v>
      </c>
      <c r="T35" s="2">
        <f>'[2]OR-Res-Existing Cust'!SS135*('[2]OR-Res-Existing Cust'!SS7/('[2]OR-Res-Existing Cust'!SS7+SUM('[2]OR-Res-Cust Growth'!SU$3:'[2]OR-Res-Cust Growth'!SU6)))+'[2]OR-Res-Cust Growth'!SU197*(SUM('[2]OR-Res-Cust Growth'!SU$3:'[2]OR-Res-Cust Growth'!SU6)/('[2]OR-Res-Existing Cust'!SS7+SUM('[2]OR-Res-Cust Growth'!SU$3:'[2]OR-Res-Cust Growth'!SU6)))</f>
        <v>1.1377593768637203E-2</v>
      </c>
      <c r="U35" s="2">
        <f>'[2]OR-Res-Existing Cust'!ST135*('[2]OR-Res-Existing Cust'!ST7/('[2]OR-Res-Existing Cust'!ST7+SUM('[2]OR-Res-Cust Growth'!SV$3:'[2]OR-Res-Cust Growth'!SV6)))+'[2]OR-Res-Cust Growth'!SV197*(SUM('[2]OR-Res-Cust Growth'!SV$3:'[2]OR-Res-Cust Growth'!SV6)/('[2]OR-Res-Existing Cust'!ST7+SUM('[2]OR-Res-Cust Growth'!SV$3:'[2]OR-Res-Cust Growth'!SV6)))</f>
        <v>0</v>
      </c>
      <c r="V35" s="2">
        <f>'[2]OR-Res-Existing Cust'!SU135*('[2]OR-Res-Existing Cust'!SU7/('[2]OR-Res-Existing Cust'!SU7+SUM('[2]OR-Res-Cust Growth'!SW$3:'[2]OR-Res-Cust Growth'!SW6)))+'[2]OR-Res-Cust Growth'!SW197*(SUM('[2]OR-Res-Cust Growth'!SW$3:'[2]OR-Res-Cust Growth'!SW6)/('[2]OR-Res-Existing Cust'!SU7+SUM('[2]OR-Res-Cust Growth'!SW$3:'[2]OR-Res-Cust Growth'!SW6)))</f>
        <v>0</v>
      </c>
      <c r="W35" s="2">
        <f>'[2]OR-Res-Existing Cust'!SV135*('[2]OR-Res-Existing Cust'!SV7/('[2]OR-Res-Existing Cust'!SV7+SUM('[2]OR-Res-Cust Growth'!SX$3:'[2]OR-Res-Cust Growth'!SX6)))+'[2]OR-Res-Cust Growth'!SX197*(SUM('[2]OR-Res-Cust Growth'!SX$3:'[2]OR-Res-Cust Growth'!SX6)/('[2]OR-Res-Existing Cust'!SV7+SUM('[2]OR-Res-Cust Growth'!SX$3:'[2]OR-Res-Cust Growth'!SX6)))</f>
        <v>2.6801465126820205E-3</v>
      </c>
      <c r="X35" s="2">
        <f>'[2]OR-Res-Existing Cust'!SW135*('[2]OR-Res-Existing Cust'!SW7/('[2]OR-Res-Existing Cust'!SW7+SUM('[2]OR-Res-Cust Growth'!SY$3:'[2]OR-Res-Cust Growth'!SY6)))+'[2]OR-Res-Cust Growth'!SY197*(SUM('[2]OR-Res-Cust Growth'!SY$3:'[2]OR-Res-Cust Growth'!SY6)/('[2]OR-Res-Existing Cust'!SW7+SUM('[2]OR-Res-Cust Growth'!SY$3:'[2]OR-Res-Cust Growth'!SY6)))</f>
        <v>2.6801465126820205E-3</v>
      </c>
      <c r="Y35" s="2">
        <f>'[2]OR-Res-Existing Cust'!SX135*('[2]OR-Res-Existing Cust'!SX7/('[2]OR-Res-Existing Cust'!SX7+SUM('[2]OR-Res-Cust Growth'!SZ$3:'[2]OR-Res-Cust Growth'!SZ6)))+'[2]OR-Res-Cust Growth'!SZ197*(SUM('[2]OR-Res-Cust Growth'!SZ$3:'[2]OR-Res-Cust Growth'!SZ6)/('[2]OR-Res-Existing Cust'!SX7+SUM('[2]OR-Res-Cust Growth'!SZ$3:'[2]OR-Res-Cust Growth'!SZ6)))</f>
        <v>5.3602930253640411E-3</v>
      </c>
      <c r="AA35" s="1">
        <f t="shared" si="1"/>
        <v>0.98123897441122587</v>
      </c>
      <c r="AB35" s="1">
        <f t="shared" si="2"/>
        <v>0.99356764836956324</v>
      </c>
      <c r="AC35" s="1">
        <f t="shared" si="3"/>
        <v>0.9490803913069229</v>
      </c>
      <c r="AD35" s="1">
        <f t="shared" si="4"/>
        <v>0.98672614060325659</v>
      </c>
      <c r="AE35" s="1">
        <f t="shared" si="5"/>
        <v>1</v>
      </c>
      <c r="AF35" s="1">
        <f t="shared" si="6"/>
        <v>1</v>
      </c>
      <c r="AG35" s="1">
        <f t="shared" si="7"/>
        <v>0.994639706974636</v>
      </c>
      <c r="AH35" s="1">
        <f t="shared" si="8"/>
        <v>0.994639706974636</v>
      </c>
      <c r="AI35" s="1">
        <f t="shared" si="9"/>
        <v>0.994639706974636</v>
      </c>
    </row>
    <row r="36" spans="2:35" x14ac:dyDescent="0.3">
      <c r="B36">
        <v>2026</v>
      </c>
      <c r="C36" s="2">
        <v>7.973659211083348E-3</v>
      </c>
      <c r="D36" s="2">
        <v>7.973659211083348E-3</v>
      </c>
      <c r="E36" s="2">
        <v>0.98405268157783321</v>
      </c>
      <c r="G36" s="1">
        <f>'[2]OR-Res-Existing Cust'!SP72*('[2]OR-Res-Existing Cust'!SP8/('[2]OR-Res-Existing Cust'!SP8+SUM('[2]OR-Res-Cust Growth'!SR$3:'[2]OR-Res-Cust Growth'!SR7)))+'[2]OR-Res-Cust Growth'!SR134*(SUM('[2]OR-Res-Cust Growth'!SR$3:'[2]OR-Res-Cust Growth'!SR7)/('[2]OR-Res-Existing Cust'!SP8+SUM('[2]OR-Res-Cust Growth'!SR$3:'[2]OR-Res-Cust Growth'!SR7)))</f>
        <v>7.973659211083348E-3</v>
      </c>
      <c r="H36" s="1">
        <f>'[2]OR-Res-Existing Cust'!SQ72*('[2]OR-Res-Existing Cust'!SQ8/('[2]OR-Res-Existing Cust'!SQ8+SUM('[2]OR-Res-Cust Growth'!SS$3:'[2]OR-Res-Cust Growth'!SS7)))+'[2]OR-Res-Cust Growth'!SS134*(SUM('[2]OR-Res-Cust Growth'!SS$3:'[2]OR-Res-Cust Growth'!SS7)/('[2]OR-Res-Existing Cust'!SQ8+SUM('[2]OR-Res-Cust Growth'!SS$3:'[2]OR-Res-Cust Growth'!SS7)))</f>
        <v>3.1894636844333395E-3</v>
      </c>
      <c r="I36" s="1">
        <f>'[2]OR-Res-Existing Cust'!SR72*('[2]OR-Res-Existing Cust'!SR8/('[2]OR-Res-Existing Cust'!SR8+SUM('[2]OR-Res-Cust Growth'!ST$3:'[2]OR-Res-Cust Growth'!ST7)))+'[2]OR-Res-Cust Growth'!ST134*(SUM('[2]OR-Res-Cust Growth'!ST$3:'[2]OR-Res-Cust Growth'!ST7)/('[2]OR-Res-Existing Cust'!SR8+SUM('[2]OR-Res-Cust Growth'!ST$3:'[2]OR-Res-Cust Growth'!ST7)))</f>
        <v>0</v>
      </c>
      <c r="J36" s="1">
        <f>'[2]OR-Res-Existing Cust'!SS72*('[2]OR-Res-Existing Cust'!SS8/('[2]OR-Res-Existing Cust'!SS8+SUM('[2]OR-Res-Cust Growth'!SU$3:'[2]OR-Res-Cust Growth'!SU7)))+'[2]OR-Res-Cust Growth'!SU134*(SUM('[2]OR-Res-Cust Growth'!SU$3:'[2]OR-Res-Cust Growth'!SU7)/('[2]OR-Res-Existing Cust'!SS8+SUM('[2]OR-Res-Cust Growth'!SU$3:'[2]OR-Res-Cust Growth'!SU7)))</f>
        <v>5.6914898799632994E-3</v>
      </c>
      <c r="K36" s="1">
        <f>'[2]OR-Res-Existing Cust'!ST72*('[2]OR-Res-Existing Cust'!ST8/('[2]OR-Res-Existing Cust'!ST8+SUM('[2]OR-Res-Cust Growth'!SV$3:'[2]OR-Res-Cust Growth'!SV7)))+'[2]OR-Res-Cust Growth'!SV134*(SUM('[2]OR-Res-Cust Growth'!SV$3:'[2]OR-Res-Cust Growth'!SV7)/('[2]OR-Res-Existing Cust'!ST8+SUM('[2]OR-Res-Cust Growth'!SV$3:'[2]OR-Res-Cust Growth'!SV7)))</f>
        <v>0</v>
      </c>
      <c r="L36" s="1">
        <f>'[2]OR-Res-Existing Cust'!SU72*('[2]OR-Res-Existing Cust'!SU8/('[2]OR-Res-Existing Cust'!SU8+SUM('[2]OR-Res-Cust Growth'!SW$3:'[2]OR-Res-Cust Growth'!SW7)))+'[2]OR-Res-Cust Growth'!SW134*(SUM('[2]OR-Res-Cust Growth'!SW$3:'[2]OR-Res-Cust Growth'!SW7)/('[2]OR-Res-Existing Cust'!SU8+SUM('[2]OR-Res-Cust Growth'!SW$3:'[2]OR-Res-Cust Growth'!SW7)))</f>
        <v>0</v>
      </c>
      <c r="M36" s="1">
        <f>'[2]OR-Res-Existing Cust'!SV72*('[2]OR-Res-Existing Cust'!SV8/('[2]OR-Res-Existing Cust'!SV8+SUM('[2]OR-Res-Cust Growth'!SX$3:'[2]OR-Res-Cust Growth'!SX7)))+'[2]OR-Res-Cust Growth'!SX134*(SUM('[2]OR-Res-Cust Growth'!SX$3:'[2]OR-Res-Cust Growth'!SX7)/('[2]OR-Res-Existing Cust'!SV8+SUM('[2]OR-Res-Cust Growth'!SX$3:'[2]OR-Res-Cust Growth'!SX7)))</f>
        <v>7.973659211083348E-3</v>
      </c>
      <c r="N36" s="1">
        <f>'[2]OR-Res-Existing Cust'!SW72*('[2]OR-Res-Existing Cust'!SW8/('[2]OR-Res-Existing Cust'!SW8+SUM('[2]OR-Res-Cust Growth'!SY$3:'[2]OR-Res-Cust Growth'!SY7)))+'[2]OR-Res-Cust Growth'!SY134*(SUM('[2]OR-Res-Cust Growth'!SY$3:'[2]OR-Res-Cust Growth'!SY7)/('[2]OR-Res-Existing Cust'!SW8+SUM('[2]OR-Res-Cust Growth'!SY$3:'[2]OR-Res-Cust Growth'!SY7)))</f>
        <v>7.973659211083348E-3</v>
      </c>
      <c r="O36" s="1">
        <f>'[2]OR-Res-Existing Cust'!SX72*('[2]OR-Res-Existing Cust'!SX8/('[2]OR-Res-Existing Cust'!SX8+SUM('[2]OR-Res-Cust Growth'!SZ$3:'[2]OR-Res-Cust Growth'!SZ7)))+'[2]OR-Res-Cust Growth'!SZ134*(SUM('[2]OR-Res-Cust Growth'!SZ$3:'[2]OR-Res-Cust Growth'!SZ7)/('[2]OR-Res-Existing Cust'!SX8+SUM('[2]OR-Res-Cust Growth'!SZ$3:'[2]OR-Res-Cust Growth'!SZ7)))</f>
        <v>0</v>
      </c>
      <c r="P36" s="1"/>
      <c r="Q36" s="2">
        <f>'[2]OR-Res-Existing Cust'!SP136*('[2]OR-Res-Existing Cust'!SP8/('[2]OR-Res-Existing Cust'!SP8+SUM('[2]OR-Res-Cust Growth'!SR$3:'[2]OR-Res-Cust Growth'!SR7)))+'[2]OR-Res-Cust Growth'!SR198*(SUM('[2]OR-Res-Cust Growth'!SR$3:'[2]OR-Res-Cust Growth'!SR7)/('[2]OR-Res-Existing Cust'!SP8+SUM('[2]OR-Res-Cust Growth'!SR$3:'[2]OR-Res-Cust Growth'!SR7)))</f>
        <v>3.1839876759897905E-2</v>
      </c>
      <c r="R36" s="2">
        <f>'[2]OR-Res-Existing Cust'!SQ136*('[2]OR-Res-Existing Cust'!SQ8/('[2]OR-Res-Existing Cust'!SQ8+SUM('[2]OR-Res-Cust Growth'!SS$3:'[2]OR-Res-Cust Growth'!SS7)))+'[2]OR-Res-Cust Growth'!SS198*(SUM('[2]OR-Res-Cust Growth'!SS$3:'[2]OR-Res-Cust Growth'!SS7)/('[2]OR-Res-Existing Cust'!SQ8+SUM('[2]OR-Res-Cust Growth'!SS$3:'[2]OR-Res-Cust Growth'!SS7)))</f>
        <v>1.0613292253299305E-2</v>
      </c>
      <c r="S36" s="2">
        <f>'[2]OR-Res-Existing Cust'!SR136*('[2]OR-Res-Existing Cust'!SR8/('[2]OR-Res-Existing Cust'!SR8+SUM('[2]OR-Res-Cust Growth'!ST$3:'[2]OR-Res-Cust Growth'!ST7)))+'[2]OR-Res-Cust Growth'!ST198*(SUM('[2]OR-Res-Cust Growth'!ST$3:'[2]OR-Res-Cust Growth'!ST7)/('[2]OR-Res-Existing Cust'!SR8+SUM('[2]OR-Res-Cust Growth'!ST$3:'[2]OR-Res-Cust Growth'!ST7)))</f>
        <v>9.0155097015196251E-2</v>
      </c>
      <c r="T36" s="2">
        <f>'[2]OR-Res-Existing Cust'!SS136*('[2]OR-Res-Existing Cust'!SS8/('[2]OR-Res-Existing Cust'!SS8+SUM('[2]OR-Res-Cust Growth'!SU$3:'[2]OR-Res-Cust Growth'!SU7)))+'[2]OR-Res-Cust Growth'!SU198*(SUM('[2]OR-Res-Cust Growth'!SU$3:'[2]OR-Res-Cust Growth'!SU7)/('[2]OR-Res-Existing Cust'!SS8+SUM('[2]OR-Res-Cust Growth'!SU$3:'[2]OR-Res-Cust Growth'!SU7)))</f>
        <v>2.2772338014910125E-2</v>
      </c>
      <c r="U36" s="2">
        <f>'[2]OR-Res-Existing Cust'!ST136*('[2]OR-Res-Existing Cust'!ST8/('[2]OR-Res-Existing Cust'!ST8+SUM('[2]OR-Res-Cust Growth'!SV$3:'[2]OR-Res-Cust Growth'!SV7)))+'[2]OR-Res-Cust Growth'!SV198*(SUM('[2]OR-Res-Cust Growth'!SV$3:'[2]OR-Res-Cust Growth'!SV7)/('[2]OR-Res-Existing Cust'!ST8+SUM('[2]OR-Res-Cust Growth'!SV$3:'[2]OR-Res-Cust Growth'!SV7)))</f>
        <v>0</v>
      </c>
      <c r="V36" s="2">
        <f>'[2]OR-Res-Existing Cust'!SU136*('[2]OR-Res-Existing Cust'!SU8/('[2]OR-Res-Existing Cust'!SU8+SUM('[2]OR-Res-Cust Growth'!SW$3:'[2]OR-Res-Cust Growth'!SW7)))+'[2]OR-Res-Cust Growth'!SW198*(SUM('[2]OR-Res-Cust Growth'!SW$3:'[2]OR-Res-Cust Growth'!SW7)/('[2]OR-Res-Existing Cust'!SU8+SUM('[2]OR-Res-Cust Growth'!SW$3:'[2]OR-Res-Cust Growth'!SW7)))</f>
        <v>0</v>
      </c>
      <c r="W36" s="2">
        <f>'[2]OR-Res-Existing Cust'!SV136*('[2]OR-Res-Existing Cust'!SV8/('[2]OR-Res-Existing Cust'!SV8+SUM('[2]OR-Res-Cust Growth'!SX$3:'[2]OR-Res-Cust Growth'!SX7)))+'[2]OR-Res-Cust Growth'!SX198*(SUM('[2]OR-Res-Cust Growth'!SX$3:'[2]OR-Res-Cust Growth'!SX7)/('[2]OR-Res-Existing Cust'!SV8+SUM('[2]OR-Res-Cust Growth'!SX$3:'[2]OR-Res-Cust Growth'!SX7)))</f>
        <v>7.973659211083348E-3</v>
      </c>
      <c r="X36" s="2">
        <f>'[2]OR-Res-Existing Cust'!SW136*('[2]OR-Res-Existing Cust'!SW8/('[2]OR-Res-Existing Cust'!SW8+SUM('[2]OR-Res-Cust Growth'!SY$3:'[2]OR-Res-Cust Growth'!SY7)))+'[2]OR-Res-Cust Growth'!SY198*(SUM('[2]OR-Res-Cust Growth'!SY$3:'[2]OR-Res-Cust Growth'!SY7)/('[2]OR-Res-Existing Cust'!SW8+SUM('[2]OR-Res-Cust Growth'!SY$3:'[2]OR-Res-Cust Growth'!SY7)))</f>
        <v>7.973659211083348E-3</v>
      </c>
      <c r="Y36" s="2">
        <f>'[2]OR-Res-Existing Cust'!SX136*('[2]OR-Res-Existing Cust'!SX8/('[2]OR-Res-Existing Cust'!SX8+SUM('[2]OR-Res-Cust Growth'!SZ$3:'[2]OR-Res-Cust Growth'!SZ7)))+'[2]OR-Res-Cust Growth'!SZ198*(SUM('[2]OR-Res-Cust Growth'!SZ$3:'[2]OR-Res-Cust Growth'!SZ7)/('[2]OR-Res-Existing Cust'!SX8+SUM('[2]OR-Res-Cust Growth'!SZ$3:'[2]OR-Res-Cust Growth'!SZ7)))</f>
        <v>1.3280305337733E-2</v>
      </c>
      <c r="AA36" s="1">
        <f t="shared" si="1"/>
        <v>0.96018646402901875</v>
      </c>
      <c r="AB36" s="1">
        <f t="shared" si="2"/>
        <v>0.98619724406226739</v>
      </c>
      <c r="AC36" s="1">
        <f t="shared" si="3"/>
        <v>0.90984490298480369</v>
      </c>
      <c r="AD36" s="1">
        <f t="shared" si="4"/>
        <v>0.97153617210512666</v>
      </c>
      <c r="AE36" s="1">
        <f t="shared" si="5"/>
        <v>1</v>
      </c>
      <c r="AF36" s="1">
        <f t="shared" si="6"/>
        <v>1</v>
      </c>
      <c r="AG36" s="1">
        <f t="shared" si="7"/>
        <v>0.98405268157783321</v>
      </c>
      <c r="AH36" s="1">
        <f t="shared" si="8"/>
        <v>0.98405268157783321</v>
      </c>
      <c r="AI36" s="1">
        <f t="shared" si="9"/>
        <v>0.98671969466226694</v>
      </c>
    </row>
    <row r="37" spans="2:35" x14ac:dyDescent="0.3">
      <c r="B37">
        <v>2027</v>
      </c>
      <c r="C37" s="2">
        <v>1.5695000410382163E-2</v>
      </c>
      <c r="D37" s="2">
        <v>1.5695000410382163E-2</v>
      </c>
      <c r="E37" s="2">
        <v>0.96860999917923563</v>
      </c>
      <c r="G37" s="1">
        <f>'[2]OR-Res-Existing Cust'!SP73*('[2]OR-Res-Existing Cust'!SP9/('[2]OR-Res-Existing Cust'!SP9+SUM('[2]OR-Res-Cust Growth'!SR$3:'[2]OR-Res-Cust Growth'!SR8)))+'[2]OR-Res-Cust Growth'!SR135*(SUM('[2]OR-Res-Cust Growth'!SR$3:'[2]OR-Res-Cust Growth'!SR8)/('[2]OR-Res-Existing Cust'!SP9+SUM('[2]OR-Res-Cust Growth'!SR$3:'[2]OR-Res-Cust Growth'!SR8)))</f>
        <v>1.5695000410382163E-2</v>
      </c>
      <c r="H37" s="1">
        <f>'[2]OR-Res-Existing Cust'!SQ73*('[2]OR-Res-Existing Cust'!SQ9/('[2]OR-Res-Existing Cust'!SQ9+SUM('[2]OR-Res-Cust Growth'!SS$3:'[2]OR-Res-Cust Growth'!SS8)))+'[2]OR-Res-Cust Growth'!SS135*(SUM('[2]OR-Res-Cust Growth'!SS$3:'[2]OR-Res-Cust Growth'!SS8)/('[2]OR-Res-Existing Cust'!SQ9+SUM('[2]OR-Res-Cust Growth'!SS$3:'[2]OR-Res-Cust Growth'!SS8)))</f>
        <v>6.8005457192425447E-3</v>
      </c>
      <c r="I37" s="1">
        <f>'[2]OR-Res-Existing Cust'!SR73*('[2]OR-Res-Existing Cust'!SR9/('[2]OR-Res-Existing Cust'!SR9+SUM('[2]OR-Res-Cust Growth'!ST$3:'[2]OR-Res-Cust Growth'!ST8)))+'[2]OR-Res-Cust Growth'!ST135*(SUM('[2]OR-Res-Cust Growth'!ST$3:'[2]OR-Res-Cust Growth'!ST8)/('[2]OR-Res-Existing Cust'!SR9+SUM('[2]OR-Res-Cust Growth'!ST$3:'[2]OR-Res-Cust Growth'!ST8)))</f>
        <v>0</v>
      </c>
      <c r="J37" s="1">
        <f>'[2]OR-Res-Existing Cust'!SS73*('[2]OR-Res-Existing Cust'!SS9/('[2]OR-Res-Existing Cust'!SS9+SUM('[2]OR-Res-Cust Growth'!SU$3:'[2]OR-Res-Cust Growth'!SU8)))+'[2]OR-Res-Cust Growth'!SU135*(SUM('[2]OR-Res-Cust Growth'!SU$3:'[2]OR-Res-Cust Growth'!SU8)/('[2]OR-Res-Existing Cust'!SS9+SUM('[2]OR-Res-Cust Growth'!SU$3:'[2]OR-Res-Cust Growth'!SU8)))</f>
        <v>1.1388370169899093E-2</v>
      </c>
      <c r="K37" s="1">
        <f>'[2]OR-Res-Existing Cust'!ST73*('[2]OR-Res-Existing Cust'!ST9/('[2]OR-Res-Existing Cust'!ST9+SUM('[2]OR-Res-Cust Growth'!SV$3:'[2]OR-Res-Cust Growth'!SV8)))+'[2]OR-Res-Cust Growth'!SV135*(SUM('[2]OR-Res-Cust Growth'!SV$3:'[2]OR-Res-Cust Growth'!SV8)/('[2]OR-Res-Existing Cust'!ST9+SUM('[2]OR-Res-Cust Growth'!SV$3:'[2]OR-Res-Cust Growth'!SV8)))</f>
        <v>0</v>
      </c>
      <c r="L37" s="1">
        <f>'[2]OR-Res-Existing Cust'!SU73*('[2]OR-Res-Existing Cust'!SU9/('[2]OR-Res-Existing Cust'!SU9+SUM('[2]OR-Res-Cust Growth'!SW$3:'[2]OR-Res-Cust Growth'!SW8)))+'[2]OR-Res-Cust Growth'!SW135*(SUM('[2]OR-Res-Cust Growth'!SW$3:'[2]OR-Res-Cust Growth'!SW8)/('[2]OR-Res-Existing Cust'!SU9+SUM('[2]OR-Res-Cust Growth'!SW$3:'[2]OR-Res-Cust Growth'!SW8)))</f>
        <v>0</v>
      </c>
      <c r="M37" s="1">
        <f>'[2]OR-Res-Existing Cust'!SV73*('[2]OR-Res-Existing Cust'!SV9/('[2]OR-Res-Existing Cust'!SV9+SUM('[2]OR-Res-Cust Growth'!SX$3:'[2]OR-Res-Cust Growth'!SX8)))+'[2]OR-Res-Cust Growth'!SX135*(SUM('[2]OR-Res-Cust Growth'!SX$3:'[2]OR-Res-Cust Growth'!SX8)/('[2]OR-Res-Existing Cust'!SV9+SUM('[2]OR-Res-Cust Growth'!SX$3:'[2]OR-Res-Cust Growth'!SX8)))</f>
        <v>1.5695000410382163E-2</v>
      </c>
      <c r="N37" s="1">
        <f>'[2]OR-Res-Existing Cust'!SW73*('[2]OR-Res-Existing Cust'!SW9/('[2]OR-Res-Existing Cust'!SW9+SUM('[2]OR-Res-Cust Growth'!SY$3:'[2]OR-Res-Cust Growth'!SY8)))+'[2]OR-Res-Cust Growth'!SY135*(SUM('[2]OR-Res-Cust Growth'!SY$3:'[2]OR-Res-Cust Growth'!SY8)/('[2]OR-Res-Existing Cust'!SW9+SUM('[2]OR-Res-Cust Growth'!SY$3:'[2]OR-Res-Cust Growth'!SY8)))</f>
        <v>1.5695000410382163E-2</v>
      </c>
      <c r="O37" s="1">
        <f>'[2]OR-Res-Existing Cust'!SX73*('[2]OR-Res-Existing Cust'!SX9/('[2]OR-Res-Existing Cust'!SX9+SUM('[2]OR-Res-Cust Growth'!SZ$3:'[2]OR-Res-Cust Growth'!SZ8)))+'[2]OR-Res-Cust Growth'!SZ135*(SUM('[2]OR-Res-Cust Growth'!SZ$3:'[2]OR-Res-Cust Growth'!SZ8)/('[2]OR-Res-Existing Cust'!SX9+SUM('[2]OR-Res-Cust Growth'!SZ$3:'[2]OR-Res-Cust Growth'!SZ8)))</f>
        <v>0</v>
      </c>
      <c r="P37" s="1"/>
      <c r="Q37" s="2">
        <f>'[2]OR-Res-Existing Cust'!SP137*('[2]OR-Res-Existing Cust'!SP9/('[2]OR-Res-Existing Cust'!SP9+SUM('[2]OR-Res-Cust Growth'!SR$3:'[2]OR-Res-Cust Growth'!SR8)))+'[2]OR-Res-Cust Growth'!SR199*(SUM('[2]OR-Res-Cust Growth'!SR$3:'[2]OR-Res-Cust Growth'!SR8)/('[2]OR-Res-Existing Cust'!SP9+SUM('[2]OR-Res-Cust Growth'!SR$3:'[2]OR-Res-Cust Growth'!SR8)))</f>
        <v>4.7049677332067809E-2</v>
      </c>
      <c r="R37" s="2">
        <f>'[2]OR-Res-Existing Cust'!SQ137*('[2]OR-Res-Existing Cust'!SQ9/('[2]OR-Res-Existing Cust'!SQ9+SUM('[2]OR-Res-Cust Growth'!SS$3:'[2]OR-Res-Cust Growth'!SS8)))+'[2]OR-Res-Cust Growth'!SS199*(SUM('[2]OR-Res-Cust Growth'!SS$3:'[2]OR-Res-Cust Growth'!SS8)/('[2]OR-Res-Existing Cust'!SQ9+SUM('[2]OR-Res-Cust Growth'!SS$3:'[2]OR-Res-Cust Growth'!SS8)))</f>
        <v>1.5683225777355942E-2</v>
      </c>
      <c r="S37" s="2">
        <f>'[2]OR-Res-Existing Cust'!SR137*('[2]OR-Res-Existing Cust'!SR9/('[2]OR-Res-Existing Cust'!SR9+SUM('[2]OR-Res-Cust Growth'!ST$3:'[2]OR-Res-Cust Growth'!ST8)))+'[2]OR-Res-Cust Growth'!ST199*(SUM('[2]OR-Res-Cust Growth'!ST$3:'[2]OR-Res-Cust Growth'!ST8)/('[2]OR-Res-Existing Cust'!SR9+SUM('[2]OR-Res-Cust Growth'!ST$3:'[2]OR-Res-Cust Growth'!ST8)))</f>
        <v>0.13586310799511214</v>
      </c>
      <c r="T37" s="2">
        <f>'[2]OR-Res-Existing Cust'!SS137*('[2]OR-Res-Existing Cust'!SS9/('[2]OR-Res-Existing Cust'!SS9+SUM('[2]OR-Res-Cust Growth'!SU$3:'[2]OR-Res-Cust Growth'!SU8)))+'[2]OR-Res-Cust Growth'!SU199*(SUM('[2]OR-Res-Cust Growth'!SU$3:'[2]OR-Res-Cust Growth'!SU8)/('[2]OR-Res-Existing Cust'!SS9+SUM('[2]OR-Res-Cust Growth'!SU$3:'[2]OR-Res-Cust Growth'!SU8)))</f>
        <v>3.4184262274716513E-2</v>
      </c>
      <c r="U37" s="2">
        <f>'[2]OR-Res-Existing Cust'!ST137*('[2]OR-Res-Existing Cust'!ST9/('[2]OR-Res-Existing Cust'!ST9+SUM('[2]OR-Res-Cust Growth'!SV$3:'[2]OR-Res-Cust Growth'!SV8)))+'[2]OR-Res-Cust Growth'!SV199*(SUM('[2]OR-Res-Cust Growth'!SV$3:'[2]OR-Res-Cust Growth'!SV8)/('[2]OR-Res-Existing Cust'!ST9+SUM('[2]OR-Res-Cust Growth'!SV$3:'[2]OR-Res-Cust Growth'!SV8)))</f>
        <v>0</v>
      </c>
      <c r="V37" s="2">
        <f>'[2]OR-Res-Existing Cust'!SU137*('[2]OR-Res-Existing Cust'!SU9/('[2]OR-Res-Existing Cust'!SU9+SUM('[2]OR-Res-Cust Growth'!SW$3:'[2]OR-Res-Cust Growth'!SW8)))+'[2]OR-Res-Cust Growth'!SW199*(SUM('[2]OR-Res-Cust Growth'!SW$3:'[2]OR-Res-Cust Growth'!SW8)/('[2]OR-Res-Existing Cust'!SU9+SUM('[2]OR-Res-Cust Growth'!SW$3:'[2]OR-Res-Cust Growth'!SW8)))</f>
        <v>0</v>
      </c>
      <c r="W37" s="2">
        <f>'[2]OR-Res-Existing Cust'!SV137*('[2]OR-Res-Existing Cust'!SV9/('[2]OR-Res-Existing Cust'!SV9+SUM('[2]OR-Res-Cust Growth'!SX$3:'[2]OR-Res-Cust Growth'!SX8)))+'[2]OR-Res-Cust Growth'!SX199*(SUM('[2]OR-Res-Cust Growth'!SX$3:'[2]OR-Res-Cust Growth'!SX8)/('[2]OR-Res-Existing Cust'!SV9+SUM('[2]OR-Res-Cust Growth'!SX$3:'[2]OR-Res-Cust Growth'!SX8)))</f>
        <v>1.5695000410382163E-2</v>
      </c>
      <c r="X37" s="2">
        <f>'[2]OR-Res-Existing Cust'!SW137*('[2]OR-Res-Existing Cust'!SW9/('[2]OR-Res-Existing Cust'!SW9+SUM('[2]OR-Res-Cust Growth'!SY$3:'[2]OR-Res-Cust Growth'!SY8)))+'[2]OR-Res-Cust Growth'!SY199*(SUM('[2]OR-Res-Cust Growth'!SY$3:'[2]OR-Res-Cust Growth'!SY8)/('[2]OR-Res-Existing Cust'!SW9+SUM('[2]OR-Res-Cust Growth'!SY$3:'[2]OR-Res-Cust Growth'!SY8)))</f>
        <v>1.5695000410382163E-2</v>
      </c>
      <c r="Y37" s="2">
        <f>'[2]OR-Res-Existing Cust'!SX137*('[2]OR-Res-Existing Cust'!SX9/('[2]OR-Res-Existing Cust'!SX9+SUM('[2]OR-Res-Cust Growth'!SZ$3:'[2]OR-Res-Cust Growth'!SZ8)))+'[2]OR-Res-Cust Growth'!SZ199*(SUM('[2]OR-Res-Cust Growth'!SZ$3:'[2]OR-Res-Cust Growth'!SZ8)/('[2]OR-Res-Existing Cust'!SX9+SUM('[2]OR-Res-Cust Growth'!SZ$3:'[2]OR-Res-Cust Growth'!SZ8)))</f>
        <v>2.3536613299060136E-2</v>
      </c>
      <c r="AA37" s="1">
        <f t="shared" si="1"/>
        <v>0.93725532225755004</v>
      </c>
      <c r="AB37" s="1">
        <f t="shared" si="2"/>
        <v>0.97751622850340159</v>
      </c>
      <c r="AC37" s="1">
        <f t="shared" si="3"/>
        <v>0.86413689200488786</v>
      </c>
      <c r="AD37" s="1">
        <f t="shared" si="4"/>
        <v>0.95442736755538438</v>
      </c>
      <c r="AE37" s="1">
        <f t="shared" si="5"/>
        <v>1</v>
      </c>
      <c r="AF37" s="1">
        <f t="shared" si="6"/>
        <v>1</v>
      </c>
      <c r="AG37" s="1">
        <f t="shared" si="7"/>
        <v>0.96860999917923563</v>
      </c>
      <c r="AH37" s="1">
        <f t="shared" si="8"/>
        <v>0.96860999917923563</v>
      </c>
      <c r="AI37" s="1">
        <f t="shared" si="9"/>
        <v>0.97646338670093991</v>
      </c>
    </row>
    <row r="38" spans="2:35" x14ac:dyDescent="0.3">
      <c r="B38">
        <v>2028</v>
      </c>
      <c r="C38" s="2">
        <v>2.5733528184319541E-2</v>
      </c>
      <c r="D38" s="2">
        <v>2.5733528184319541E-2</v>
      </c>
      <c r="E38" s="2">
        <v>0.94853294363136098</v>
      </c>
      <c r="G38" s="1">
        <f>'[2]OR-Res-Existing Cust'!SP74*('[2]OR-Res-Existing Cust'!SP10/('[2]OR-Res-Existing Cust'!SP10+SUM('[2]OR-Res-Cust Growth'!SR$3:'[2]OR-Res-Cust Growth'!SR9)))+'[2]OR-Res-Cust Growth'!SR136*(SUM('[2]OR-Res-Cust Growth'!SR$3:'[2]OR-Res-Cust Growth'!SR9)/('[2]OR-Res-Existing Cust'!SP10+SUM('[2]OR-Res-Cust Growth'!SR$3:'[2]OR-Res-Cust Growth'!SR9)))</f>
        <v>2.5733528184319541E-2</v>
      </c>
      <c r="H38" s="1">
        <f>'[2]OR-Res-Existing Cust'!SQ74*('[2]OR-Res-Existing Cust'!SQ10/('[2]OR-Res-Existing Cust'!SQ10+SUM('[2]OR-Res-Cust Growth'!SS$3:'[2]OR-Res-Cust Growth'!SS9)))+'[2]OR-Res-Cust Growth'!SS136*(SUM('[2]OR-Res-Cust Growth'!SS$3:'[2]OR-Res-Cust Growth'!SS9)/('[2]OR-Res-Existing Cust'!SQ10+SUM('[2]OR-Res-Cust Growth'!SS$3:'[2]OR-Res-Cust Growth'!SS9)))</f>
        <v>1.1834782605263723E-2</v>
      </c>
      <c r="I38" s="1">
        <f>'[2]OR-Res-Existing Cust'!SR74*('[2]OR-Res-Existing Cust'!SR10/('[2]OR-Res-Existing Cust'!SR10+SUM('[2]OR-Res-Cust Growth'!ST$3:'[2]OR-Res-Cust Growth'!ST9)))+'[2]OR-Res-Cust Growth'!ST136*(SUM('[2]OR-Res-Cust Growth'!ST$3:'[2]OR-Res-Cust Growth'!ST9)/('[2]OR-Res-Existing Cust'!SR10+SUM('[2]OR-Res-Cust Growth'!ST$3:'[2]OR-Res-Cust Growth'!ST9)))</f>
        <v>0</v>
      </c>
      <c r="J38" s="1">
        <f>'[2]OR-Res-Existing Cust'!SS74*('[2]OR-Res-Existing Cust'!SS10/('[2]OR-Res-Existing Cust'!SS10+SUM('[2]OR-Res-Cust Growth'!SU$3:'[2]OR-Res-Cust Growth'!SU9)))+'[2]OR-Res-Cust Growth'!SU136*(SUM('[2]OR-Res-Cust Growth'!SU$3:'[2]OR-Res-Cust Growth'!SU9)/('[2]OR-Res-Existing Cust'!SS10+SUM('[2]OR-Res-Cust Growth'!SU$3:'[2]OR-Res-Cust Growth'!SU9)))</f>
        <v>1.8989756811208975E-2</v>
      </c>
      <c r="K38" s="1">
        <f>'[2]OR-Res-Existing Cust'!ST74*('[2]OR-Res-Existing Cust'!ST10/('[2]OR-Res-Existing Cust'!ST10+SUM('[2]OR-Res-Cust Growth'!SV$3:'[2]OR-Res-Cust Growth'!SV9)))+'[2]OR-Res-Cust Growth'!SV136*(SUM('[2]OR-Res-Cust Growth'!SV$3:'[2]OR-Res-Cust Growth'!SV9)/('[2]OR-Res-Existing Cust'!ST10+SUM('[2]OR-Res-Cust Growth'!SV$3:'[2]OR-Res-Cust Growth'!SV9)))</f>
        <v>0</v>
      </c>
      <c r="L38" s="1">
        <f>'[2]OR-Res-Existing Cust'!SU74*('[2]OR-Res-Existing Cust'!SU10/('[2]OR-Res-Existing Cust'!SU10+SUM('[2]OR-Res-Cust Growth'!SW$3:'[2]OR-Res-Cust Growth'!SW9)))+'[2]OR-Res-Cust Growth'!SW136*(SUM('[2]OR-Res-Cust Growth'!SW$3:'[2]OR-Res-Cust Growth'!SW9)/('[2]OR-Res-Existing Cust'!SU10+SUM('[2]OR-Res-Cust Growth'!SW$3:'[2]OR-Res-Cust Growth'!SW9)))</f>
        <v>0</v>
      </c>
      <c r="M38" s="1">
        <f>'[2]OR-Res-Existing Cust'!SV74*('[2]OR-Res-Existing Cust'!SV10/('[2]OR-Res-Existing Cust'!SV10+SUM('[2]OR-Res-Cust Growth'!SX$3:'[2]OR-Res-Cust Growth'!SX9)))+'[2]OR-Res-Cust Growth'!SX136*(SUM('[2]OR-Res-Cust Growth'!SX$3:'[2]OR-Res-Cust Growth'!SX9)/('[2]OR-Res-Existing Cust'!SV10+SUM('[2]OR-Res-Cust Growth'!SX$3:'[2]OR-Res-Cust Growth'!SX9)))</f>
        <v>2.5733528184319541E-2</v>
      </c>
      <c r="N38" s="1">
        <f>'[2]OR-Res-Existing Cust'!SW74*('[2]OR-Res-Existing Cust'!SW10/('[2]OR-Res-Existing Cust'!SW10+SUM('[2]OR-Res-Cust Growth'!SY$3:'[2]OR-Res-Cust Growth'!SY9)))+'[2]OR-Res-Cust Growth'!SY136*(SUM('[2]OR-Res-Cust Growth'!SY$3:'[2]OR-Res-Cust Growth'!SY9)/('[2]OR-Res-Existing Cust'!SW10+SUM('[2]OR-Res-Cust Growth'!SY$3:'[2]OR-Res-Cust Growth'!SY9)))</f>
        <v>2.5733528184319541E-2</v>
      </c>
      <c r="O38" s="1">
        <f>'[2]OR-Res-Existing Cust'!SX74*('[2]OR-Res-Existing Cust'!SX10/('[2]OR-Res-Existing Cust'!SX10+SUM('[2]OR-Res-Cust Growth'!SZ$3:'[2]OR-Res-Cust Growth'!SZ9)))+'[2]OR-Res-Cust Growth'!SZ136*(SUM('[2]OR-Res-Cust Growth'!SZ$3:'[2]OR-Res-Cust Growth'!SZ9)/('[2]OR-Res-Existing Cust'!SX10+SUM('[2]OR-Res-Cust Growth'!SZ$3:'[2]OR-Res-Cust Growth'!SZ9)))</f>
        <v>0</v>
      </c>
      <c r="P38" s="1"/>
      <c r="Q38" s="2">
        <f>'[2]OR-Res-Existing Cust'!SP138*('[2]OR-Res-Existing Cust'!SP10/('[2]OR-Res-Existing Cust'!SP10+SUM('[2]OR-Res-Cust Growth'!SR$3:'[2]OR-Res-Cust Growth'!SR9)))+'[2]OR-Res-Cust Growth'!SR200*(SUM('[2]OR-Res-Cust Growth'!SR$3:'[2]OR-Res-Cust Growth'!SR9)/('[2]OR-Res-Existing Cust'!SP10+SUM('[2]OR-Res-Cust Growth'!SR$3:'[2]OR-Res-Cust Growth'!SR9)))</f>
        <v>6.1771281566083157E-2</v>
      </c>
      <c r="R38" s="2">
        <f>'[2]OR-Res-Existing Cust'!SQ138*('[2]OR-Res-Existing Cust'!SQ10/('[2]OR-Res-Existing Cust'!SQ10+SUM('[2]OR-Res-Cust Growth'!SS$3:'[2]OR-Res-Cust Growth'!SS9)))+'[2]OR-Res-Cust Growth'!SS200*(SUM('[2]OR-Res-Cust Growth'!SS$3:'[2]OR-Res-Cust Growth'!SS9)/('[2]OR-Res-Existing Cust'!SQ10+SUM('[2]OR-Res-Cust Growth'!SS$3:'[2]OR-Res-Cust Growth'!SS9)))</f>
        <v>2.0590427188694391E-2</v>
      </c>
      <c r="S38" s="2">
        <f>'[2]OR-Res-Existing Cust'!SR138*('[2]OR-Res-Existing Cust'!SR10/('[2]OR-Res-Existing Cust'!SR10+SUM('[2]OR-Res-Cust Growth'!ST$3:'[2]OR-Res-Cust Growth'!ST9)))+'[2]OR-Res-Cust Growth'!ST200*(SUM('[2]OR-Res-Cust Growth'!ST$3:'[2]OR-Res-Cust Growth'!ST9)/('[2]OR-Res-Existing Cust'!SR10+SUM('[2]OR-Res-Cust Growth'!ST$3:'[2]OR-Res-Cust Growth'!ST9)))</f>
        <v>0.1852350119928976</v>
      </c>
      <c r="T38" s="2">
        <f>'[2]OR-Res-Existing Cust'!SS138*('[2]OR-Res-Existing Cust'!SS10/('[2]OR-Res-Existing Cust'!SS10+SUM('[2]OR-Res-Cust Growth'!SU$3:'[2]OR-Res-Cust Growth'!SU9)))+'[2]OR-Res-Cust Growth'!SU200*(SUM('[2]OR-Res-Cust Growth'!SU$3:'[2]OR-Res-Cust Growth'!SU9)/('[2]OR-Res-Existing Cust'!SS10+SUM('[2]OR-Res-Cust Growth'!SU$3:'[2]OR-Res-Cust Growth'!SU9)))</f>
        <v>4.5613850265441555E-2</v>
      </c>
      <c r="U38" s="2">
        <f>'[2]OR-Res-Existing Cust'!ST138*('[2]OR-Res-Existing Cust'!ST10/('[2]OR-Res-Existing Cust'!ST10+SUM('[2]OR-Res-Cust Growth'!SV$3:'[2]OR-Res-Cust Growth'!SV9)))+'[2]OR-Res-Cust Growth'!SV200*(SUM('[2]OR-Res-Cust Growth'!SV$3:'[2]OR-Res-Cust Growth'!SV9)/('[2]OR-Res-Existing Cust'!ST10+SUM('[2]OR-Res-Cust Growth'!SV$3:'[2]OR-Res-Cust Growth'!SV9)))</f>
        <v>0</v>
      </c>
      <c r="V38" s="2">
        <f>'[2]OR-Res-Existing Cust'!SU138*('[2]OR-Res-Existing Cust'!SU10/('[2]OR-Res-Existing Cust'!SU10+SUM('[2]OR-Res-Cust Growth'!SW$3:'[2]OR-Res-Cust Growth'!SW9)))+'[2]OR-Res-Cust Growth'!SW200*(SUM('[2]OR-Res-Cust Growth'!SW$3:'[2]OR-Res-Cust Growth'!SW9)/('[2]OR-Res-Existing Cust'!SU10+SUM('[2]OR-Res-Cust Growth'!SW$3:'[2]OR-Res-Cust Growth'!SW9)))</f>
        <v>0</v>
      </c>
      <c r="W38" s="2">
        <f>'[2]OR-Res-Existing Cust'!SV138*('[2]OR-Res-Existing Cust'!SV10/('[2]OR-Res-Existing Cust'!SV10+SUM('[2]OR-Res-Cust Growth'!SX$3:'[2]OR-Res-Cust Growth'!SX9)))+'[2]OR-Res-Cust Growth'!SX200*(SUM('[2]OR-Res-Cust Growth'!SX$3:'[2]OR-Res-Cust Growth'!SX9)/('[2]OR-Res-Existing Cust'!SV10+SUM('[2]OR-Res-Cust Growth'!SX$3:'[2]OR-Res-Cust Growth'!SX9)))</f>
        <v>2.5733528184319541E-2</v>
      </c>
      <c r="X38" s="2">
        <f>'[2]OR-Res-Existing Cust'!SW138*('[2]OR-Res-Existing Cust'!SW10/('[2]OR-Res-Existing Cust'!SW10+SUM('[2]OR-Res-Cust Growth'!SY$3:'[2]OR-Res-Cust Growth'!SY9)))+'[2]OR-Res-Cust Growth'!SY200*(SUM('[2]OR-Res-Cust Growth'!SY$3:'[2]OR-Res-Cust Growth'!SY9)/('[2]OR-Res-Existing Cust'!SW10+SUM('[2]OR-Res-Cust Growth'!SY$3:'[2]OR-Res-Cust Growth'!SY9)))</f>
        <v>2.5733528184319541E-2</v>
      </c>
      <c r="Y38" s="2">
        <f>'[2]OR-Res-Existing Cust'!SX138*('[2]OR-Res-Existing Cust'!SX10/('[2]OR-Res-Existing Cust'!SX10+SUM('[2]OR-Res-Cust Growth'!SZ$3:'[2]OR-Res-Cust Growth'!SZ9)))+'[2]OR-Res-Cust Growth'!SZ200*(SUM('[2]OR-Res-Cust Growth'!SZ$3:'[2]OR-Res-Cust Growth'!SZ9)/('[2]OR-Res-Existing Cust'!SX10+SUM('[2]OR-Res-Cust Growth'!SZ$3:'[2]OR-Res-Cust Growth'!SZ9)))</f>
        <v>3.6028741778666731E-2</v>
      </c>
      <c r="AA38" s="1">
        <f t="shared" si="1"/>
        <v>0.91249519024959735</v>
      </c>
      <c r="AB38" s="1">
        <f t="shared" si="2"/>
        <v>0.96757479020604187</v>
      </c>
      <c r="AC38" s="1">
        <f t="shared" si="3"/>
        <v>0.8147649880071024</v>
      </c>
      <c r="AD38" s="1">
        <f t="shared" si="4"/>
        <v>0.93539639292334953</v>
      </c>
      <c r="AE38" s="1">
        <f t="shared" si="5"/>
        <v>1</v>
      </c>
      <c r="AF38" s="1">
        <f t="shared" si="6"/>
        <v>1</v>
      </c>
      <c r="AG38" s="1">
        <f t="shared" si="7"/>
        <v>0.94853294363136098</v>
      </c>
      <c r="AH38" s="1">
        <f t="shared" si="8"/>
        <v>0.94853294363136098</v>
      </c>
      <c r="AI38" s="1">
        <f t="shared" si="9"/>
        <v>0.96397125822133323</v>
      </c>
    </row>
    <row r="39" spans="2:35" x14ac:dyDescent="0.3">
      <c r="B39">
        <v>2029</v>
      </c>
      <c r="C39" s="2">
        <v>3.7978858051537792E-2</v>
      </c>
      <c r="D39" s="2">
        <v>3.7978858051537792E-2</v>
      </c>
      <c r="E39" s="2">
        <v>0.92404228389692444</v>
      </c>
      <c r="G39" s="1">
        <f>'[2]OR-Res-Existing Cust'!SP75*('[2]OR-Res-Existing Cust'!SP11/('[2]OR-Res-Existing Cust'!SP11+SUM('[2]OR-Res-Cust Growth'!SR$3:'[2]OR-Res-Cust Growth'!SR10)))+'[2]OR-Res-Cust Growth'!SR137*(SUM('[2]OR-Res-Cust Growth'!SR$3:'[2]OR-Res-Cust Growth'!SR10)/('[2]OR-Res-Existing Cust'!SP11+SUM('[2]OR-Res-Cust Growth'!SR$3:'[2]OR-Res-Cust Growth'!SR10)))</f>
        <v>3.7978858051537792E-2</v>
      </c>
      <c r="H39" s="1">
        <f>'[2]OR-Res-Existing Cust'!SQ75*('[2]OR-Res-Existing Cust'!SQ11/('[2]OR-Res-Existing Cust'!SQ11+SUM('[2]OR-Res-Cust Growth'!SS$3:'[2]OR-Res-Cust Growth'!SS10)))+'[2]OR-Res-Cust Growth'!SS137*(SUM('[2]OR-Res-Cust Growth'!SS$3:'[2]OR-Res-Cust Growth'!SS10)/('[2]OR-Res-Existing Cust'!SQ11+SUM('[2]OR-Res-Cust Growth'!SS$3:'[2]OR-Res-Cust Growth'!SS10)))</f>
        <v>1.8728157655888214E-2</v>
      </c>
      <c r="I39" s="1">
        <f>'[2]OR-Res-Existing Cust'!SR75*('[2]OR-Res-Existing Cust'!SR11/('[2]OR-Res-Existing Cust'!SR11+SUM('[2]OR-Res-Cust Growth'!ST$3:'[2]OR-Res-Cust Growth'!ST10)))+'[2]OR-Res-Cust Growth'!ST137*(SUM('[2]OR-Res-Cust Growth'!ST$3:'[2]OR-Res-Cust Growth'!ST10)/('[2]OR-Res-Existing Cust'!SR11+SUM('[2]OR-Res-Cust Growth'!ST$3:'[2]OR-Res-Cust Growth'!ST10)))</f>
        <v>0</v>
      </c>
      <c r="J39" s="1">
        <f>'[2]OR-Res-Existing Cust'!SS75*('[2]OR-Res-Existing Cust'!SS11/('[2]OR-Res-Existing Cust'!SS11+SUM('[2]OR-Res-Cust Growth'!SU$3:'[2]OR-Res-Cust Growth'!SU10)))+'[2]OR-Res-Cust Growth'!SU137*(SUM('[2]OR-Res-Cust Growth'!SU$3:'[2]OR-Res-Cust Growth'!SU10)/('[2]OR-Res-Existing Cust'!SS11+SUM('[2]OR-Res-Cust Growth'!SU$3:'[2]OR-Res-Cust Growth'!SU10)))</f>
        <v>2.8498578867902833E-2</v>
      </c>
      <c r="K39" s="1">
        <f>'[2]OR-Res-Existing Cust'!ST75*('[2]OR-Res-Existing Cust'!ST11/('[2]OR-Res-Existing Cust'!ST11+SUM('[2]OR-Res-Cust Growth'!SV$3:'[2]OR-Res-Cust Growth'!SV10)))+'[2]OR-Res-Cust Growth'!SV137*(SUM('[2]OR-Res-Cust Growth'!SV$3:'[2]OR-Res-Cust Growth'!SV10)/('[2]OR-Res-Existing Cust'!ST11+SUM('[2]OR-Res-Cust Growth'!SV$3:'[2]OR-Res-Cust Growth'!SV10)))</f>
        <v>0</v>
      </c>
      <c r="L39" s="1">
        <f>'[2]OR-Res-Existing Cust'!SU75*('[2]OR-Res-Existing Cust'!SU11/('[2]OR-Res-Existing Cust'!SU11+SUM('[2]OR-Res-Cust Growth'!SW$3:'[2]OR-Res-Cust Growth'!SW10)))+'[2]OR-Res-Cust Growth'!SW137*(SUM('[2]OR-Res-Cust Growth'!SW$3:'[2]OR-Res-Cust Growth'!SW10)/('[2]OR-Res-Existing Cust'!SU11+SUM('[2]OR-Res-Cust Growth'!SW$3:'[2]OR-Res-Cust Growth'!SW10)))</f>
        <v>0</v>
      </c>
      <c r="M39" s="1">
        <f>'[2]OR-Res-Existing Cust'!SV75*('[2]OR-Res-Existing Cust'!SV11/('[2]OR-Res-Existing Cust'!SV11+SUM('[2]OR-Res-Cust Growth'!SX$3:'[2]OR-Res-Cust Growth'!SX10)))+'[2]OR-Res-Cust Growth'!SX137*(SUM('[2]OR-Res-Cust Growth'!SX$3:'[2]OR-Res-Cust Growth'!SX10)/('[2]OR-Res-Existing Cust'!SV11+SUM('[2]OR-Res-Cust Growth'!SX$3:'[2]OR-Res-Cust Growth'!SX10)))</f>
        <v>3.7978858051537792E-2</v>
      </c>
      <c r="N39" s="1">
        <f>'[2]OR-Res-Existing Cust'!SW75*('[2]OR-Res-Existing Cust'!SW11/('[2]OR-Res-Existing Cust'!SW11+SUM('[2]OR-Res-Cust Growth'!SY$3:'[2]OR-Res-Cust Growth'!SY10)))+'[2]OR-Res-Cust Growth'!SY137*(SUM('[2]OR-Res-Cust Growth'!SY$3:'[2]OR-Res-Cust Growth'!SY10)/('[2]OR-Res-Existing Cust'!SW11+SUM('[2]OR-Res-Cust Growth'!SY$3:'[2]OR-Res-Cust Growth'!SY10)))</f>
        <v>3.7978858051537792E-2</v>
      </c>
      <c r="O39" s="1">
        <f>'[2]OR-Res-Existing Cust'!SX75*('[2]OR-Res-Existing Cust'!SX11/('[2]OR-Res-Existing Cust'!SX11+SUM('[2]OR-Res-Cust Growth'!SZ$3:'[2]OR-Res-Cust Growth'!SZ10)))+'[2]OR-Res-Cust Growth'!SZ137*(SUM('[2]OR-Res-Cust Growth'!SZ$3:'[2]OR-Res-Cust Growth'!SZ10)/('[2]OR-Res-Existing Cust'!SX11+SUM('[2]OR-Res-Cust Growth'!SZ$3:'[2]OR-Res-Cust Growth'!SZ10)))</f>
        <v>0</v>
      </c>
      <c r="P39" s="1"/>
      <c r="Q39" s="2">
        <f>'[2]OR-Res-Existing Cust'!SP139*('[2]OR-Res-Existing Cust'!SP11/('[2]OR-Res-Existing Cust'!SP11+SUM('[2]OR-Res-Cust Growth'!SR$3:'[2]OR-Res-Cust Growth'!SR10)))+'[2]OR-Res-Cust Growth'!SR201*(SUM('[2]OR-Res-Cust Growth'!SR$3:'[2]OR-Res-Cust Growth'!SR10)/('[2]OR-Res-Existing Cust'!SP11+SUM('[2]OR-Res-Cust Growth'!SR$3:'[2]OR-Res-Cust Growth'!SR10)))</f>
        <v>7.6034085096293308E-2</v>
      </c>
      <c r="R39" s="2">
        <f>'[2]OR-Res-Existing Cust'!SQ139*('[2]OR-Res-Existing Cust'!SQ11/('[2]OR-Res-Existing Cust'!SQ11+SUM('[2]OR-Res-Cust Growth'!SS$3:'[2]OR-Res-Cust Growth'!SS10)))+'[2]OR-Res-Cust Growth'!SS201*(SUM('[2]OR-Res-Cust Growth'!SS$3:'[2]OR-Res-Cust Growth'!SS10)/('[2]OR-Res-Existing Cust'!SQ11+SUM('[2]OR-Res-Cust Growth'!SS$3:'[2]OR-Res-Cust Growth'!SS10)))</f>
        <v>2.5344695032097769E-2</v>
      </c>
      <c r="S39" s="2">
        <f>'[2]OR-Res-Existing Cust'!SR139*('[2]OR-Res-Existing Cust'!SR11/('[2]OR-Res-Existing Cust'!SR11+SUM('[2]OR-Res-Cust Growth'!ST$3:'[2]OR-Res-Cust Growth'!ST10)))+'[2]OR-Res-Cust Growth'!ST201*(SUM('[2]OR-Res-Cust Growth'!ST$3:'[2]OR-Res-Cust Growth'!ST10)/('[2]OR-Res-Existing Cust'!SR11+SUM('[2]OR-Res-Cust Growth'!ST$3:'[2]OR-Res-Cust Growth'!ST10)))</f>
        <v>0.23306646967801628</v>
      </c>
      <c r="T39" s="2">
        <f>'[2]OR-Res-Existing Cust'!SS139*('[2]OR-Res-Existing Cust'!SS11/('[2]OR-Res-Existing Cust'!SS11+SUM('[2]OR-Res-Cust Growth'!SU$3:'[2]OR-Res-Cust Growth'!SU10)))+'[2]OR-Res-Cust Growth'!SU201*(SUM('[2]OR-Res-Cust Growth'!SU$3:'[2]OR-Res-Cust Growth'!SU10)/('[2]OR-Res-Existing Cust'!SS11+SUM('[2]OR-Res-Cust Growth'!SU$3:'[2]OR-Res-Cust Growth'!SU10)))</f>
        <v>5.7061498289058564E-2</v>
      </c>
      <c r="U39" s="2">
        <f>'[2]OR-Res-Existing Cust'!ST139*('[2]OR-Res-Existing Cust'!ST11/('[2]OR-Res-Existing Cust'!ST11+SUM('[2]OR-Res-Cust Growth'!SV$3:'[2]OR-Res-Cust Growth'!SV10)))+'[2]OR-Res-Cust Growth'!SV201*(SUM('[2]OR-Res-Cust Growth'!SV$3:'[2]OR-Res-Cust Growth'!SV10)/('[2]OR-Res-Existing Cust'!ST11+SUM('[2]OR-Res-Cust Growth'!SV$3:'[2]OR-Res-Cust Growth'!SV10)))</f>
        <v>0</v>
      </c>
      <c r="V39" s="2">
        <f>'[2]OR-Res-Existing Cust'!SU139*('[2]OR-Res-Existing Cust'!SU11/('[2]OR-Res-Existing Cust'!SU11+SUM('[2]OR-Res-Cust Growth'!SW$3:'[2]OR-Res-Cust Growth'!SW10)))+'[2]OR-Res-Cust Growth'!SW201*(SUM('[2]OR-Res-Cust Growth'!SW$3:'[2]OR-Res-Cust Growth'!SW10)/('[2]OR-Res-Existing Cust'!SU11+SUM('[2]OR-Res-Cust Growth'!SW$3:'[2]OR-Res-Cust Growth'!SW10)))</f>
        <v>0</v>
      </c>
      <c r="W39" s="2">
        <f>'[2]OR-Res-Existing Cust'!SV139*('[2]OR-Res-Existing Cust'!SV11/('[2]OR-Res-Existing Cust'!SV11+SUM('[2]OR-Res-Cust Growth'!SX$3:'[2]OR-Res-Cust Growth'!SX10)))+'[2]OR-Res-Cust Growth'!SX201*(SUM('[2]OR-Res-Cust Growth'!SX$3:'[2]OR-Res-Cust Growth'!SX10)/('[2]OR-Res-Existing Cust'!SV11+SUM('[2]OR-Res-Cust Growth'!SX$3:'[2]OR-Res-Cust Growth'!SX10)))</f>
        <v>3.7978858051537792E-2</v>
      </c>
      <c r="X39" s="2">
        <f>'[2]OR-Res-Existing Cust'!SW139*('[2]OR-Res-Existing Cust'!SW11/('[2]OR-Res-Existing Cust'!SW11+SUM('[2]OR-Res-Cust Growth'!SY$3:'[2]OR-Res-Cust Growth'!SY10)))+'[2]OR-Res-Cust Growth'!SY201*(SUM('[2]OR-Res-Cust Growth'!SY$3:'[2]OR-Res-Cust Growth'!SY10)/('[2]OR-Res-Existing Cust'!SW11+SUM('[2]OR-Res-Cust Growth'!SY$3:'[2]OR-Res-Cust Growth'!SY10)))</f>
        <v>3.7978858051537792E-2</v>
      </c>
      <c r="Y39" s="2">
        <f>'[2]OR-Res-Existing Cust'!SX139*('[2]OR-Res-Existing Cust'!SX11/('[2]OR-Res-Existing Cust'!SX11+SUM('[2]OR-Res-Cust Growth'!SZ$3:'[2]OR-Res-Cust Growth'!SZ10)))+'[2]OR-Res-Cust Growth'!SZ201*(SUM('[2]OR-Res-Cust Growth'!SZ$3:'[2]OR-Res-Cust Growth'!SZ10)/('[2]OR-Res-Existing Cust'!SX11+SUM('[2]OR-Res-Cust Growth'!SZ$3:'[2]OR-Res-Cust Growth'!SZ10)))</f>
        <v>5.0651205567586684E-2</v>
      </c>
      <c r="AA39" s="1">
        <f t="shared" si="1"/>
        <v>0.88598705685216894</v>
      </c>
      <c r="AB39" s="1">
        <f t="shared" si="2"/>
        <v>0.955927147312014</v>
      </c>
      <c r="AC39" s="1">
        <f t="shared" si="3"/>
        <v>0.76693353032198375</v>
      </c>
      <c r="AD39" s="1">
        <f t="shared" si="4"/>
        <v>0.91443992284303854</v>
      </c>
      <c r="AE39" s="1">
        <f t="shared" si="5"/>
        <v>1</v>
      </c>
      <c r="AF39" s="1">
        <f t="shared" si="6"/>
        <v>1</v>
      </c>
      <c r="AG39" s="1">
        <f t="shared" si="7"/>
        <v>0.92404228389692444</v>
      </c>
      <c r="AH39" s="1">
        <f t="shared" si="8"/>
        <v>0.92404228389692444</v>
      </c>
      <c r="AI39" s="1">
        <f t="shared" si="9"/>
        <v>0.94934879443241327</v>
      </c>
    </row>
    <row r="40" spans="2:35" x14ac:dyDescent="0.3">
      <c r="B40">
        <v>2030</v>
      </c>
      <c r="C40" s="2">
        <v>5.2307843438893879E-2</v>
      </c>
      <c r="D40" s="2">
        <v>5.2307843438893879E-2</v>
      </c>
      <c r="E40" s="2">
        <v>0.89538431312221234</v>
      </c>
      <c r="G40" s="1">
        <f>'[2]OR-Res-Existing Cust'!SP76*('[2]OR-Res-Existing Cust'!SP12/('[2]OR-Res-Existing Cust'!SP12+SUM('[2]OR-Res-Cust Growth'!SR$3:'[2]OR-Res-Cust Growth'!SR11)))+'[2]OR-Res-Cust Growth'!SR138*(SUM('[2]OR-Res-Cust Growth'!SR$3:'[2]OR-Res-Cust Growth'!SR11)/('[2]OR-Res-Existing Cust'!SP12+SUM('[2]OR-Res-Cust Growth'!SR$3:'[2]OR-Res-Cust Growth'!SR11)))</f>
        <v>5.2307843438893879E-2</v>
      </c>
      <c r="H40" s="1">
        <f>'[2]OR-Res-Existing Cust'!SQ76*('[2]OR-Res-Existing Cust'!SQ12/('[2]OR-Res-Existing Cust'!SQ12+SUM('[2]OR-Res-Cust Growth'!SS$3:'[2]OR-Res-Cust Growth'!SS11)))+'[2]OR-Res-Cust Growth'!SS138*(SUM('[2]OR-Res-Cust Growth'!SS$3:'[2]OR-Res-Cust Growth'!SS11)/('[2]OR-Res-Existing Cust'!SQ12+SUM('[2]OR-Res-Cust Growth'!SS$3:'[2]OR-Res-Cust Growth'!SS11)))</f>
        <v>2.7380700668592113E-2</v>
      </c>
      <c r="I40" s="1">
        <f>'[2]OR-Res-Existing Cust'!SR76*('[2]OR-Res-Existing Cust'!SR12/('[2]OR-Res-Existing Cust'!SR12+SUM('[2]OR-Res-Cust Growth'!ST$3:'[2]OR-Res-Cust Growth'!ST11)))+'[2]OR-Res-Cust Growth'!ST138*(SUM('[2]OR-Res-Cust Growth'!ST$3:'[2]OR-Res-Cust Growth'!ST11)/('[2]OR-Res-Existing Cust'!SR12+SUM('[2]OR-Res-Cust Growth'!ST$3:'[2]OR-Res-Cust Growth'!ST11)))</f>
        <v>0</v>
      </c>
      <c r="J40" s="1">
        <f>'[2]OR-Res-Existing Cust'!SS76*('[2]OR-Res-Existing Cust'!SS12/('[2]OR-Res-Existing Cust'!SS12+SUM('[2]OR-Res-Cust Growth'!SU$3:'[2]OR-Res-Cust Growth'!SU11)))+'[2]OR-Res-Cust Growth'!SU138*(SUM('[2]OR-Res-Cust Growth'!SU$3:'[2]OR-Res-Cust Growth'!SU11)/('[2]OR-Res-Existing Cust'!SS12+SUM('[2]OR-Res-Cust Growth'!SU$3:'[2]OR-Res-Cust Growth'!SU11)))</f>
        <v>3.8022149903765519E-2</v>
      </c>
      <c r="K40" s="1">
        <f>'[2]OR-Res-Existing Cust'!ST76*('[2]OR-Res-Existing Cust'!ST12/('[2]OR-Res-Existing Cust'!ST12+SUM('[2]OR-Res-Cust Growth'!SV$3:'[2]OR-Res-Cust Growth'!SV11)))+'[2]OR-Res-Cust Growth'!SV138*(SUM('[2]OR-Res-Cust Growth'!SV$3:'[2]OR-Res-Cust Growth'!SV11)/('[2]OR-Res-Existing Cust'!ST12+SUM('[2]OR-Res-Cust Growth'!SV$3:'[2]OR-Res-Cust Growth'!SV11)))</f>
        <v>0</v>
      </c>
      <c r="L40" s="1">
        <f>'[2]OR-Res-Existing Cust'!SU76*('[2]OR-Res-Existing Cust'!SU12/('[2]OR-Res-Existing Cust'!SU12+SUM('[2]OR-Res-Cust Growth'!SW$3:'[2]OR-Res-Cust Growth'!SW11)))+'[2]OR-Res-Cust Growth'!SW138*(SUM('[2]OR-Res-Cust Growth'!SW$3:'[2]OR-Res-Cust Growth'!SW11)/('[2]OR-Res-Existing Cust'!SU12+SUM('[2]OR-Res-Cust Growth'!SW$3:'[2]OR-Res-Cust Growth'!SW11)))</f>
        <v>0</v>
      </c>
      <c r="M40" s="1">
        <f>'[2]OR-Res-Existing Cust'!SV76*('[2]OR-Res-Existing Cust'!SV12/('[2]OR-Res-Existing Cust'!SV12+SUM('[2]OR-Res-Cust Growth'!SX$3:'[2]OR-Res-Cust Growth'!SX11)))+'[2]OR-Res-Cust Growth'!SX138*(SUM('[2]OR-Res-Cust Growth'!SX$3:'[2]OR-Res-Cust Growth'!SX11)/('[2]OR-Res-Existing Cust'!SV12+SUM('[2]OR-Res-Cust Growth'!SX$3:'[2]OR-Res-Cust Growth'!SX11)))</f>
        <v>5.2307843438893879E-2</v>
      </c>
      <c r="N40" s="1">
        <f>'[2]OR-Res-Existing Cust'!SW76*('[2]OR-Res-Existing Cust'!SW12/('[2]OR-Res-Existing Cust'!SW12+SUM('[2]OR-Res-Cust Growth'!SY$3:'[2]OR-Res-Cust Growth'!SY11)))+'[2]OR-Res-Cust Growth'!SY138*(SUM('[2]OR-Res-Cust Growth'!SY$3:'[2]OR-Res-Cust Growth'!SY11)/('[2]OR-Res-Existing Cust'!SW12+SUM('[2]OR-Res-Cust Growth'!SY$3:'[2]OR-Res-Cust Growth'!SY11)))</f>
        <v>5.2307843438893879E-2</v>
      </c>
      <c r="O40" s="1">
        <f>'[2]OR-Res-Existing Cust'!SX76*('[2]OR-Res-Existing Cust'!SX12/('[2]OR-Res-Existing Cust'!SX12+SUM('[2]OR-Res-Cust Growth'!SZ$3:'[2]OR-Res-Cust Growth'!SZ11)))+'[2]OR-Res-Cust Growth'!SZ138*(SUM('[2]OR-Res-Cust Growth'!SZ$3:'[2]OR-Res-Cust Growth'!SZ11)/('[2]OR-Res-Existing Cust'!SX12+SUM('[2]OR-Res-Cust Growth'!SZ$3:'[2]OR-Res-Cust Growth'!SZ11)))</f>
        <v>0</v>
      </c>
      <c r="P40" s="1"/>
      <c r="Q40" s="2">
        <f>'[2]OR-Res-Existing Cust'!SP140*('[2]OR-Res-Existing Cust'!SP12/('[2]OR-Res-Existing Cust'!SP12+SUM('[2]OR-Res-Cust Growth'!SR$3:'[2]OR-Res-Cust Growth'!SR11)))+'[2]OR-Res-Cust Growth'!SR202*(SUM('[2]OR-Res-Cust Growth'!SR$3:'[2]OR-Res-Cust Growth'!SR11)/('[2]OR-Res-Existing Cust'!SP12+SUM('[2]OR-Res-Cust Growth'!SR$3:'[2]OR-Res-Cust Growth'!SR11)))</f>
        <v>8.9846014003605618E-2</v>
      </c>
      <c r="R40" s="2">
        <f>'[2]OR-Res-Existing Cust'!SQ140*('[2]OR-Res-Existing Cust'!SQ12/('[2]OR-Res-Existing Cust'!SQ12+SUM('[2]OR-Res-Cust Growth'!SS$3:'[2]OR-Res-Cust Growth'!SS11)))+'[2]OR-Res-Cust Growth'!SS202*(SUM('[2]OR-Res-Cust Growth'!SS$3:'[2]OR-Res-Cust Growth'!SS11)/('[2]OR-Res-Existing Cust'!SQ12+SUM('[2]OR-Res-Cust Growth'!SS$3:'[2]OR-Res-Cust Growth'!SS11)))</f>
        <v>2.9948671334535208E-2</v>
      </c>
      <c r="S40" s="2">
        <f>'[2]OR-Res-Existing Cust'!SR140*('[2]OR-Res-Existing Cust'!SR12/('[2]OR-Res-Existing Cust'!SR12+SUM('[2]OR-Res-Cust Growth'!ST$3:'[2]OR-Res-Cust Growth'!ST11)))+'[2]OR-Res-Cust Growth'!ST202*(SUM('[2]OR-Res-Cust Growth'!ST$3:'[2]OR-Res-Cust Growth'!ST11)/('[2]OR-Res-Existing Cust'!SR12+SUM('[2]OR-Res-Cust Growth'!ST$3:'[2]OR-Res-Cust Growth'!ST11)))</f>
        <v>0.27938314235189698</v>
      </c>
      <c r="T40" s="2">
        <f>'[2]OR-Res-Existing Cust'!SS140*('[2]OR-Res-Existing Cust'!SS12/('[2]OR-Res-Existing Cust'!SS12+SUM('[2]OR-Res-Cust Growth'!SU$3:'[2]OR-Res-Cust Growth'!SU11)))+'[2]OR-Res-Cust Growth'!SU202*(SUM('[2]OR-Res-Cust Growth'!SU$3:'[2]OR-Res-Cust Growth'!SU11)/('[2]OR-Res-Existing Cust'!SS12+SUM('[2]OR-Res-Cust Growth'!SU$3:'[2]OR-Res-Cust Growth'!SU11)))</f>
        <v>6.8527034046022645E-2</v>
      </c>
      <c r="U40" s="2">
        <f>'[2]OR-Res-Existing Cust'!ST140*('[2]OR-Res-Existing Cust'!ST12/('[2]OR-Res-Existing Cust'!ST12+SUM('[2]OR-Res-Cust Growth'!SV$3:'[2]OR-Res-Cust Growth'!SV11)))+'[2]OR-Res-Cust Growth'!SV202*(SUM('[2]OR-Res-Cust Growth'!SV$3:'[2]OR-Res-Cust Growth'!SV11)/('[2]OR-Res-Existing Cust'!ST12+SUM('[2]OR-Res-Cust Growth'!SV$3:'[2]OR-Res-Cust Growth'!SV11)))</f>
        <v>0</v>
      </c>
      <c r="V40" s="2">
        <f>'[2]OR-Res-Existing Cust'!SU140*('[2]OR-Res-Existing Cust'!SU12/('[2]OR-Res-Existing Cust'!SU12+SUM('[2]OR-Res-Cust Growth'!SW$3:'[2]OR-Res-Cust Growth'!SW11)))+'[2]OR-Res-Cust Growth'!SW202*(SUM('[2]OR-Res-Cust Growth'!SW$3:'[2]OR-Res-Cust Growth'!SW11)/('[2]OR-Res-Existing Cust'!SU12+SUM('[2]OR-Res-Cust Growth'!SW$3:'[2]OR-Res-Cust Growth'!SW11)))</f>
        <v>0</v>
      </c>
      <c r="W40" s="2">
        <f>'[2]OR-Res-Existing Cust'!SV140*('[2]OR-Res-Existing Cust'!SV12/('[2]OR-Res-Existing Cust'!SV12+SUM('[2]OR-Res-Cust Growth'!SX$3:'[2]OR-Res-Cust Growth'!SX11)))+'[2]OR-Res-Cust Growth'!SX202*(SUM('[2]OR-Res-Cust Growth'!SX$3:'[2]OR-Res-Cust Growth'!SX11)/('[2]OR-Res-Existing Cust'!SV12+SUM('[2]OR-Res-Cust Growth'!SX$3:'[2]OR-Res-Cust Growth'!SX11)))</f>
        <v>5.2307843438893879E-2</v>
      </c>
      <c r="X40" s="2">
        <f>'[2]OR-Res-Existing Cust'!SW140*('[2]OR-Res-Existing Cust'!SW12/('[2]OR-Res-Existing Cust'!SW12+SUM('[2]OR-Res-Cust Growth'!SY$3:'[2]OR-Res-Cust Growth'!SY11)))+'[2]OR-Res-Cust Growth'!SY202*(SUM('[2]OR-Res-Cust Growth'!SY$3:'[2]OR-Res-Cust Growth'!SY11)/('[2]OR-Res-Existing Cust'!SW12+SUM('[2]OR-Res-Cust Growth'!SY$3:'[2]OR-Res-Cust Growth'!SY11)))</f>
        <v>5.2307843438893879E-2</v>
      </c>
      <c r="Y40" s="2">
        <f>'[2]OR-Res-Existing Cust'!SX140*('[2]OR-Res-Existing Cust'!SX12/('[2]OR-Res-Existing Cust'!SX12+SUM('[2]OR-Res-Cust Growth'!SZ$3:'[2]OR-Res-Cust Growth'!SZ11)))+'[2]OR-Res-Cust Growth'!SZ202*(SUM('[2]OR-Res-Cust Growth'!SZ$3:'[2]OR-Res-Cust Growth'!SZ11)/('[2]OR-Res-Existing Cust'!SX12+SUM('[2]OR-Res-Cust Growth'!SZ$3:'[2]OR-Res-Cust Growth'!SZ11)))</f>
        <v>6.4808011732550158E-2</v>
      </c>
      <c r="AA40" s="1">
        <f t="shared" si="1"/>
        <v>0.85784614255750058</v>
      </c>
      <c r="AB40" s="1">
        <f t="shared" si="2"/>
        <v>0.94267062799687273</v>
      </c>
      <c r="AC40" s="1">
        <f t="shared" si="3"/>
        <v>0.72061685764810302</v>
      </c>
      <c r="AD40" s="1">
        <f t="shared" si="4"/>
        <v>0.89345081605021182</v>
      </c>
      <c r="AE40" s="1">
        <f t="shared" si="5"/>
        <v>1</v>
      </c>
      <c r="AF40" s="1">
        <f t="shared" si="6"/>
        <v>1</v>
      </c>
      <c r="AG40" s="1">
        <f t="shared" si="7"/>
        <v>0.89538431312221234</v>
      </c>
      <c r="AH40" s="1">
        <f t="shared" si="8"/>
        <v>0.89538431312221234</v>
      </c>
      <c r="AI40" s="1">
        <f t="shared" si="9"/>
        <v>0.93519198826744987</v>
      </c>
    </row>
    <row r="41" spans="2:35" x14ac:dyDescent="0.3">
      <c r="B41">
        <v>2031</v>
      </c>
      <c r="C41" s="2">
        <v>6.6182819121458916E-2</v>
      </c>
      <c r="D41" s="2">
        <v>6.6182819121458916E-2</v>
      </c>
      <c r="E41" s="2">
        <v>0.86763436175708208</v>
      </c>
      <c r="G41" s="1">
        <f>'[2]OR-Res-Existing Cust'!SP77*('[2]OR-Res-Existing Cust'!SP13/('[2]OR-Res-Existing Cust'!SP13+SUM('[2]OR-Res-Cust Growth'!SR$3:'[2]OR-Res-Cust Growth'!SR12)))+'[2]OR-Res-Cust Growth'!SR139*(SUM('[2]OR-Res-Cust Growth'!SR$3:'[2]OR-Res-Cust Growth'!SR12)/('[2]OR-Res-Existing Cust'!SP13+SUM('[2]OR-Res-Cust Growth'!SR$3:'[2]OR-Res-Cust Growth'!SR12)))</f>
        <v>6.6182819121458916E-2</v>
      </c>
      <c r="H41" s="1">
        <f>'[2]OR-Res-Existing Cust'!SQ77*('[2]OR-Res-Existing Cust'!SQ13/('[2]OR-Res-Existing Cust'!SQ13+SUM('[2]OR-Res-Cust Growth'!SS$3:'[2]OR-Res-Cust Growth'!SS12)))+'[2]OR-Res-Cust Growth'!SS139*(SUM('[2]OR-Res-Cust Growth'!SS$3:'[2]OR-Res-Cust Growth'!SS12)/('[2]OR-Res-Existing Cust'!SQ13+SUM('[2]OR-Res-Cust Growth'!SS$3:'[2]OR-Res-Cust Growth'!SS12)))</f>
        <v>3.8185929171023765E-2</v>
      </c>
      <c r="I41" s="1">
        <f>'[2]OR-Res-Existing Cust'!SR77*('[2]OR-Res-Existing Cust'!SR13/('[2]OR-Res-Existing Cust'!SR13+SUM('[2]OR-Res-Cust Growth'!ST$3:'[2]OR-Res-Cust Growth'!ST12)))+'[2]OR-Res-Cust Growth'!ST139*(SUM('[2]OR-Res-Cust Growth'!ST$3:'[2]OR-Res-Cust Growth'!ST12)/('[2]OR-Res-Existing Cust'!SR13+SUM('[2]OR-Res-Cust Growth'!ST$3:'[2]OR-Res-Cust Growth'!ST12)))</f>
        <v>0</v>
      </c>
      <c r="J41" s="1">
        <f>'[2]OR-Res-Existing Cust'!SS77*('[2]OR-Res-Existing Cust'!SS13/('[2]OR-Res-Existing Cust'!SS13+SUM('[2]OR-Res-Cust Growth'!SU$3:'[2]OR-Res-Cust Growth'!SU12)))+'[2]OR-Res-Cust Growth'!SU139*(SUM('[2]OR-Res-Cust Growth'!SU$3:'[2]OR-Res-Cust Growth'!SU12)/('[2]OR-Res-Existing Cust'!SS13+SUM('[2]OR-Res-Cust Growth'!SU$3:'[2]OR-Res-Cust Growth'!SU12)))</f>
        <v>4.7560428385520014E-2</v>
      </c>
      <c r="K41" s="1">
        <f>'[2]OR-Res-Existing Cust'!ST77*('[2]OR-Res-Existing Cust'!ST13/('[2]OR-Res-Existing Cust'!ST13+SUM('[2]OR-Res-Cust Growth'!SV$3:'[2]OR-Res-Cust Growth'!SV12)))+'[2]OR-Res-Cust Growth'!SV139*(SUM('[2]OR-Res-Cust Growth'!SV$3:'[2]OR-Res-Cust Growth'!SV12)/('[2]OR-Res-Existing Cust'!ST13+SUM('[2]OR-Res-Cust Growth'!SV$3:'[2]OR-Res-Cust Growth'!SV12)))</f>
        <v>0</v>
      </c>
      <c r="L41" s="1">
        <f>'[2]OR-Res-Existing Cust'!SU77*('[2]OR-Res-Existing Cust'!SU13/('[2]OR-Res-Existing Cust'!SU13+SUM('[2]OR-Res-Cust Growth'!SW$3:'[2]OR-Res-Cust Growth'!SW12)))+'[2]OR-Res-Cust Growth'!SW139*(SUM('[2]OR-Res-Cust Growth'!SW$3:'[2]OR-Res-Cust Growth'!SW12)/('[2]OR-Res-Existing Cust'!SU13+SUM('[2]OR-Res-Cust Growth'!SW$3:'[2]OR-Res-Cust Growth'!SW12)))</f>
        <v>0</v>
      </c>
      <c r="M41" s="1">
        <f>'[2]OR-Res-Existing Cust'!SV77*('[2]OR-Res-Existing Cust'!SV13/('[2]OR-Res-Existing Cust'!SV13+SUM('[2]OR-Res-Cust Growth'!SX$3:'[2]OR-Res-Cust Growth'!SX12)))+'[2]OR-Res-Cust Growth'!SX139*(SUM('[2]OR-Res-Cust Growth'!SX$3:'[2]OR-Res-Cust Growth'!SX12)/('[2]OR-Res-Existing Cust'!SV13+SUM('[2]OR-Res-Cust Growth'!SX$3:'[2]OR-Res-Cust Growth'!SX12)))</f>
        <v>6.6182819121458916E-2</v>
      </c>
      <c r="N41" s="1">
        <f>'[2]OR-Res-Existing Cust'!SW77*('[2]OR-Res-Existing Cust'!SW13/('[2]OR-Res-Existing Cust'!SW13+SUM('[2]OR-Res-Cust Growth'!SY$3:'[2]OR-Res-Cust Growth'!SY12)))+'[2]OR-Res-Cust Growth'!SY139*(SUM('[2]OR-Res-Cust Growth'!SY$3:'[2]OR-Res-Cust Growth'!SY12)/('[2]OR-Res-Existing Cust'!SW13+SUM('[2]OR-Res-Cust Growth'!SY$3:'[2]OR-Res-Cust Growth'!SY12)))</f>
        <v>6.6182819121458916E-2</v>
      </c>
      <c r="O41" s="1">
        <f>'[2]OR-Res-Existing Cust'!SX77*('[2]OR-Res-Existing Cust'!SX13/('[2]OR-Res-Existing Cust'!SX13+SUM('[2]OR-Res-Cust Growth'!SZ$3:'[2]OR-Res-Cust Growth'!SZ12)))+'[2]OR-Res-Cust Growth'!SZ139*(SUM('[2]OR-Res-Cust Growth'!SZ$3:'[2]OR-Res-Cust Growth'!SZ12)/('[2]OR-Res-Existing Cust'!SX13+SUM('[2]OR-Res-Cust Growth'!SZ$3:'[2]OR-Res-Cust Growth'!SZ12)))</f>
        <v>0</v>
      </c>
      <c r="P41" s="1"/>
      <c r="Q41" s="2">
        <f>'[2]OR-Res-Existing Cust'!SP141*('[2]OR-Res-Existing Cust'!SP13/('[2]OR-Res-Existing Cust'!SP13+SUM('[2]OR-Res-Cust Growth'!SR$3:'[2]OR-Res-Cust Growth'!SR12)))+'[2]OR-Res-Cust Growth'!SR203*(SUM('[2]OR-Res-Cust Growth'!SR$3:'[2]OR-Res-Cust Growth'!SR12)/('[2]OR-Res-Existing Cust'!SP13+SUM('[2]OR-Res-Cust Growth'!SR$3:'[2]OR-Res-Cust Growth'!SR12)))</f>
        <v>0.10322602574843504</v>
      </c>
      <c r="R41" s="2">
        <f>'[2]OR-Res-Existing Cust'!SQ141*('[2]OR-Res-Existing Cust'!SQ13/('[2]OR-Res-Existing Cust'!SQ13+SUM('[2]OR-Res-Cust Growth'!SS$3:'[2]OR-Res-Cust Growth'!SS12)))+'[2]OR-Res-Cust Growth'!SS203*(SUM('[2]OR-Res-Cust Growth'!SS$3:'[2]OR-Res-Cust Growth'!SS12)/('[2]OR-Res-Existing Cust'!SQ13+SUM('[2]OR-Res-Cust Growth'!SS$3:'[2]OR-Res-Cust Growth'!SS12)))</f>
        <v>3.4408675249478354E-2</v>
      </c>
      <c r="S41" s="2">
        <f>'[2]OR-Res-Existing Cust'!SR141*('[2]OR-Res-Existing Cust'!SR13/('[2]OR-Res-Existing Cust'!SR13+SUM('[2]OR-Res-Cust Growth'!ST$3:'[2]OR-Res-Cust Growth'!ST12)))+'[2]OR-Res-Cust Growth'!ST203*(SUM('[2]OR-Res-Cust Growth'!ST$3:'[2]OR-Res-Cust Growth'!ST12)/('[2]OR-Res-Existing Cust'!SR13+SUM('[2]OR-Res-Cust Growth'!ST$3:'[2]OR-Res-Cust Growth'!ST12)))</f>
        <v>0.32424825948759617</v>
      </c>
      <c r="T41" s="2">
        <f>'[2]OR-Res-Existing Cust'!SS141*('[2]OR-Res-Existing Cust'!SS13/('[2]OR-Res-Existing Cust'!SS13+SUM('[2]OR-Res-Cust Growth'!SU$3:'[2]OR-Res-Cust Growth'!SU12)))+'[2]OR-Res-Cust Growth'!SU203*(SUM('[2]OR-Res-Cust Growth'!SU$3:'[2]OR-Res-Cust Growth'!SU12)/('[2]OR-Res-Existing Cust'!SS13+SUM('[2]OR-Res-Cust Growth'!SU$3:'[2]OR-Res-Cust Growth'!SU12)))</f>
        <v>8.0010305559393716E-2</v>
      </c>
      <c r="U41" s="2">
        <f>'[2]OR-Res-Existing Cust'!ST141*('[2]OR-Res-Existing Cust'!ST13/('[2]OR-Res-Existing Cust'!ST13+SUM('[2]OR-Res-Cust Growth'!SV$3:'[2]OR-Res-Cust Growth'!SV12)))+'[2]OR-Res-Cust Growth'!SV203*(SUM('[2]OR-Res-Cust Growth'!SV$3:'[2]OR-Res-Cust Growth'!SV12)/('[2]OR-Res-Existing Cust'!ST13+SUM('[2]OR-Res-Cust Growth'!SV$3:'[2]OR-Res-Cust Growth'!SV12)))</f>
        <v>0</v>
      </c>
      <c r="V41" s="2">
        <f>'[2]OR-Res-Existing Cust'!SU141*('[2]OR-Res-Existing Cust'!SU13/('[2]OR-Res-Existing Cust'!SU13+SUM('[2]OR-Res-Cust Growth'!SW$3:'[2]OR-Res-Cust Growth'!SW12)))+'[2]OR-Res-Cust Growth'!SW203*(SUM('[2]OR-Res-Cust Growth'!SW$3:'[2]OR-Res-Cust Growth'!SW12)/('[2]OR-Res-Existing Cust'!SU13+SUM('[2]OR-Res-Cust Growth'!SW$3:'[2]OR-Res-Cust Growth'!SW12)))</f>
        <v>0</v>
      </c>
      <c r="W41" s="2">
        <f>'[2]OR-Res-Existing Cust'!SV141*('[2]OR-Res-Existing Cust'!SV13/('[2]OR-Res-Existing Cust'!SV13+SUM('[2]OR-Res-Cust Growth'!SX$3:'[2]OR-Res-Cust Growth'!SX12)))+'[2]OR-Res-Cust Growth'!SX203*(SUM('[2]OR-Res-Cust Growth'!SX$3:'[2]OR-Res-Cust Growth'!SX12)/('[2]OR-Res-Existing Cust'!SV13+SUM('[2]OR-Res-Cust Growth'!SX$3:'[2]OR-Res-Cust Growth'!SX12)))</f>
        <v>6.6182819121458916E-2</v>
      </c>
      <c r="X41" s="2">
        <f>'[2]OR-Res-Existing Cust'!SW141*('[2]OR-Res-Existing Cust'!SW13/('[2]OR-Res-Existing Cust'!SW13+SUM('[2]OR-Res-Cust Growth'!SY$3:'[2]OR-Res-Cust Growth'!SY12)))+'[2]OR-Res-Cust Growth'!SY203*(SUM('[2]OR-Res-Cust Growth'!SY$3:'[2]OR-Res-Cust Growth'!SY12)/('[2]OR-Res-Existing Cust'!SW13+SUM('[2]OR-Res-Cust Growth'!SY$3:'[2]OR-Res-Cust Growth'!SY12)))</f>
        <v>6.6182819121458916E-2</v>
      </c>
      <c r="Y41" s="2">
        <f>'[2]OR-Res-Existing Cust'!SX141*('[2]OR-Res-Existing Cust'!SX13/('[2]OR-Res-Existing Cust'!SX13+SUM('[2]OR-Res-Cust Growth'!SZ$3:'[2]OR-Res-Cust Growth'!SZ12)))+'[2]OR-Res-Cust Growth'!SZ203*(SUM('[2]OR-Res-Cust Growth'!SZ$3:'[2]OR-Res-Cust Growth'!SZ12)/('[2]OR-Res-Existing Cust'!SX13+SUM('[2]OR-Res-Cust Growth'!SZ$3:'[2]OR-Res-Cust Growth'!SZ12)))</f>
        <v>7.8518164984295868E-2</v>
      </c>
      <c r="AA41" s="1">
        <f t="shared" si="1"/>
        <v>0.83059115513010595</v>
      </c>
      <c r="AB41" s="1">
        <f t="shared" si="2"/>
        <v>0.92740539557949786</v>
      </c>
      <c r="AC41" s="1">
        <f t="shared" si="3"/>
        <v>0.67575174051240383</v>
      </c>
      <c r="AD41" s="1">
        <f t="shared" si="4"/>
        <v>0.87242926605508631</v>
      </c>
      <c r="AE41" s="1">
        <f t="shared" si="5"/>
        <v>1</v>
      </c>
      <c r="AF41" s="1">
        <f t="shared" si="6"/>
        <v>1</v>
      </c>
      <c r="AG41" s="1">
        <f t="shared" si="7"/>
        <v>0.86763436175708208</v>
      </c>
      <c r="AH41" s="1">
        <f t="shared" si="8"/>
        <v>0.86763436175708208</v>
      </c>
      <c r="AI41" s="1">
        <f t="shared" si="9"/>
        <v>0.92148183501570413</v>
      </c>
    </row>
    <row r="42" spans="2:35" x14ac:dyDescent="0.3">
      <c r="B42">
        <v>2032</v>
      </c>
      <c r="C42" s="2">
        <v>7.954628233016138E-2</v>
      </c>
      <c r="D42" s="2">
        <v>7.954628233016138E-2</v>
      </c>
      <c r="E42" s="2">
        <v>0.84090743533967727</v>
      </c>
      <c r="G42" s="1">
        <f>'[2]OR-Res-Existing Cust'!SP78*('[2]OR-Res-Existing Cust'!SP14/('[2]OR-Res-Existing Cust'!SP14+SUM('[2]OR-Res-Cust Growth'!SR$3:'[2]OR-Res-Cust Growth'!SR13)))+'[2]OR-Res-Cust Growth'!SR140*(SUM('[2]OR-Res-Cust Growth'!SR$3:'[2]OR-Res-Cust Growth'!SR13)/('[2]OR-Res-Existing Cust'!SP14+SUM('[2]OR-Res-Cust Growth'!SR$3:'[2]OR-Res-Cust Growth'!SR13)))</f>
        <v>7.954628233016138E-2</v>
      </c>
      <c r="H42" s="1">
        <f>'[2]OR-Res-Existing Cust'!SQ78*('[2]OR-Res-Existing Cust'!SQ14/('[2]OR-Res-Existing Cust'!SQ14+SUM('[2]OR-Res-Cust Growth'!SS$3:'[2]OR-Res-Cust Growth'!SS13)))+'[2]OR-Res-Cust Growth'!SS140*(SUM('[2]OR-Res-Cust Growth'!SS$3:'[2]OR-Res-Cust Growth'!SS13)/('[2]OR-Res-Existing Cust'!SQ14+SUM('[2]OR-Res-Cust Growth'!SS$3:'[2]OR-Res-Cust Growth'!SS13)))</f>
        <v>5.0952721100034279E-2</v>
      </c>
      <c r="I42" s="1">
        <f>'[2]OR-Res-Existing Cust'!SR78*('[2]OR-Res-Existing Cust'!SR14/('[2]OR-Res-Existing Cust'!SR14+SUM('[2]OR-Res-Cust Growth'!ST$3:'[2]OR-Res-Cust Growth'!ST13)))+'[2]OR-Res-Cust Growth'!ST140*(SUM('[2]OR-Res-Cust Growth'!ST$3:'[2]OR-Res-Cust Growth'!ST13)/('[2]OR-Res-Existing Cust'!SR14+SUM('[2]OR-Res-Cust Growth'!ST$3:'[2]OR-Res-Cust Growth'!ST13)))</f>
        <v>0</v>
      </c>
      <c r="J42" s="1">
        <f>'[2]OR-Res-Existing Cust'!SS78*('[2]OR-Res-Existing Cust'!SS14/('[2]OR-Res-Existing Cust'!SS14+SUM('[2]OR-Res-Cust Growth'!SU$3:'[2]OR-Res-Cust Growth'!SU13)))+'[2]OR-Res-Cust Growth'!SU140*(SUM('[2]OR-Res-Cust Growth'!SU$3:'[2]OR-Res-Cust Growth'!SU13)/('[2]OR-Res-Existing Cust'!SS14+SUM('[2]OR-Res-Cust Growth'!SU$3:'[2]OR-Res-Cust Growth'!SU13)))</f>
        <v>5.7111146803969691E-2</v>
      </c>
      <c r="K42" s="1">
        <f>'[2]OR-Res-Existing Cust'!ST78*('[2]OR-Res-Existing Cust'!ST14/('[2]OR-Res-Existing Cust'!ST14+SUM('[2]OR-Res-Cust Growth'!SV$3:'[2]OR-Res-Cust Growth'!SV13)))+'[2]OR-Res-Cust Growth'!SV140*(SUM('[2]OR-Res-Cust Growth'!SV$3:'[2]OR-Res-Cust Growth'!SV13)/('[2]OR-Res-Existing Cust'!ST14+SUM('[2]OR-Res-Cust Growth'!SV$3:'[2]OR-Res-Cust Growth'!SV13)))</f>
        <v>0</v>
      </c>
      <c r="L42" s="1">
        <f>'[2]OR-Res-Existing Cust'!SU78*('[2]OR-Res-Existing Cust'!SU14/('[2]OR-Res-Existing Cust'!SU14+SUM('[2]OR-Res-Cust Growth'!SW$3:'[2]OR-Res-Cust Growth'!SW13)))+'[2]OR-Res-Cust Growth'!SW140*(SUM('[2]OR-Res-Cust Growth'!SW$3:'[2]OR-Res-Cust Growth'!SW13)/('[2]OR-Res-Existing Cust'!SU14+SUM('[2]OR-Res-Cust Growth'!SW$3:'[2]OR-Res-Cust Growth'!SW13)))</f>
        <v>0</v>
      </c>
      <c r="M42" s="1">
        <f>'[2]OR-Res-Existing Cust'!SV78*('[2]OR-Res-Existing Cust'!SV14/('[2]OR-Res-Existing Cust'!SV14+SUM('[2]OR-Res-Cust Growth'!SX$3:'[2]OR-Res-Cust Growth'!SX13)))+'[2]OR-Res-Cust Growth'!SX140*(SUM('[2]OR-Res-Cust Growth'!SX$3:'[2]OR-Res-Cust Growth'!SX13)/('[2]OR-Res-Existing Cust'!SV14+SUM('[2]OR-Res-Cust Growth'!SX$3:'[2]OR-Res-Cust Growth'!SX13)))</f>
        <v>7.954628233016138E-2</v>
      </c>
      <c r="N42" s="1">
        <f>'[2]OR-Res-Existing Cust'!SW78*('[2]OR-Res-Existing Cust'!SW14/('[2]OR-Res-Existing Cust'!SW14+SUM('[2]OR-Res-Cust Growth'!SY$3:'[2]OR-Res-Cust Growth'!SY13)))+'[2]OR-Res-Cust Growth'!SY140*(SUM('[2]OR-Res-Cust Growth'!SY$3:'[2]OR-Res-Cust Growth'!SY13)/('[2]OR-Res-Existing Cust'!SW14+SUM('[2]OR-Res-Cust Growth'!SY$3:'[2]OR-Res-Cust Growth'!SY13)))</f>
        <v>7.954628233016138E-2</v>
      </c>
      <c r="O42" s="1">
        <f>'[2]OR-Res-Existing Cust'!SX78*('[2]OR-Res-Existing Cust'!SX14/('[2]OR-Res-Existing Cust'!SX14+SUM('[2]OR-Res-Cust Growth'!SZ$3:'[2]OR-Res-Cust Growth'!SZ13)))+'[2]OR-Res-Cust Growth'!SZ140*(SUM('[2]OR-Res-Cust Growth'!SZ$3:'[2]OR-Res-Cust Growth'!SZ13)/('[2]OR-Res-Existing Cust'!SX14+SUM('[2]OR-Res-Cust Growth'!SZ$3:'[2]OR-Res-Cust Growth'!SZ13)))</f>
        <v>0</v>
      </c>
      <c r="P42" s="1"/>
      <c r="Q42" s="2">
        <f>'[2]OR-Res-Existing Cust'!SP142*('[2]OR-Res-Existing Cust'!SP14/('[2]OR-Res-Existing Cust'!SP14+SUM('[2]OR-Res-Cust Growth'!SR$3:'[2]OR-Res-Cust Growth'!SR13)))+'[2]OR-Res-Cust Growth'!SR204*(SUM('[2]OR-Res-Cust Growth'!SR$3:'[2]OR-Res-Cust Growth'!SR13)/('[2]OR-Res-Existing Cust'!SP14+SUM('[2]OR-Res-Cust Growth'!SR$3:'[2]OR-Res-Cust Growth'!SR13)))</f>
        <v>0.11612736378718802</v>
      </c>
      <c r="R42" s="2">
        <f>'[2]OR-Res-Existing Cust'!SQ142*('[2]OR-Res-Existing Cust'!SQ14/('[2]OR-Res-Existing Cust'!SQ14+SUM('[2]OR-Res-Cust Growth'!SS$3:'[2]OR-Res-Cust Growth'!SS13)))+'[2]OR-Res-Cust Growth'!SS204*(SUM('[2]OR-Res-Cust Growth'!SS$3:'[2]OR-Res-Cust Growth'!SS13)/('[2]OR-Res-Existing Cust'!SQ14+SUM('[2]OR-Res-Cust Growth'!SS$3:'[2]OR-Res-Cust Growth'!SS13)))</f>
        <v>3.8709121262396007E-2</v>
      </c>
      <c r="S42" s="2">
        <f>'[2]OR-Res-Existing Cust'!SR142*('[2]OR-Res-Existing Cust'!SR14/('[2]OR-Res-Existing Cust'!SR14+SUM('[2]OR-Res-Cust Growth'!ST$3:'[2]OR-Res-Cust Growth'!ST13)))+'[2]OR-Res-Cust Growth'!ST204*(SUM('[2]OR-Res-Cust Growth'!ST$3:'[2]OR-Res-Cust Growth'!ST13)/('[2]OR-Res-Existing Cust'!SR14+SUM('[2]OR-Res-Cust Growth'!ST$3:'[2]OR-Res-Cust Growth'!ST13)))</f>
        <v>0.36750021079767414</v>
      </c>
      <c r="T42" s="2">
        <f>'[2]OR-Res-Existing Cust'!SS142*('[2]OR-Res-Existing Cust'!SS14/('[2]OR-Res-Existing Cust'!SS14+SUM('[2]OR-Res-Cust Growth'!SU$3:'[2]OR-Res-Cust Growth'!SU13)))+'[2]OR-Res-Cust Growth'!SU204*(SUM('[2]OR-Res-Cust Growth'!SU$3:'[2]OR-Res-Cust Growth'!SU13)/('[2]OR-Res-Existing Cust'!SS14+SUM('[2]OR-Res-Cust Growth'!SU$3:'[2]OR-Res-Cust Growth'!SU13)))</f>
        <v>9.1507464946667241E-2</v>
      </c>
      <c r="U42" s="2">
        <f>'[2]OR-Res-Existing Cust'!ST142*('[2]OR-Res-Existing Cust'!ST14/('[2]OR-Res-Existing Cust'!ST14+SUM('[2]OR-Res-Cust Growth'!SV$3:'[2]OR-Res-Cust Growth'!SV13)))+'[2]OR-Res-Cust Growth'!SV204*(SUM('[2]OR-Res-Cust Growth'!SV$3:'[2]OR-Res-Cust Growth'!SV13)/('[2]OR-Res-Existing Cust'!ST14+SUM('[2]OR-Res-Cust Growth'!SV$3:'[2]OR-Res-Cust Growth'!SV13)))</f>
        <v>0</v>
      </c>
      <c r="V42" s="2">
        <f>'[2]OR-Res-Existing Cust'!SU142*('[2]OR-Res-Existing Cust'!SU14/('[2]OR-Res-Existing Cust'!SU14+SUM('[2]OR-Res-Cust Growth'!SW$3:'[2]OR-Res-Cust Growth'!SW13)))+'[2]OR-Res-Cust Growth'!SW204*(SUM('[2]OR-Res-Cust Growth'!SW$3:'[2]OR-Res-Cust Growth'!SW13)/('[2]OR-Res-Existing Cust'!SU14+SUM('[2]OR-Res-Cust Growth'!SW$3:'[2]OR-Res-Cust Growth'!SW13)))</f>
        <v>0</v>
      </c>
      <c r="W42" s="2">
        <f>'[2]OR-Res-Existing Cust'!SV142*('[2]OR-Res-Existing Cust'!SV14/('[2]OR-Res-Existing Cust'!SV14+SUM('[2]OR-Res-Cust Growth'!SX$3:'[2]OR-Res-Cust Growth'!SX13)))+'[2]OR-Res-Cust Growth'!SX204*(SUM('[2]OR-Res-Cust Growth'!SX$3:'[2]OR-Res-Cust Growth'!SX13)/('[2]OR-Res-Existing Cust'!SV14+SUM('[2]OR-Res-Cust Growth'!SX$3:'[2]OR-Res-Cust Growth'!SX13)))</f>
        <v>7.954628233016138E-2</v>
      </c>
      <c r="X42" s="2">
        <f>'[2]OR-Res-Existing Cust'!SW142*('[2]OR-Res-Existing Cust'!SW14/('[2]OR-Res-Existing Cust'!SW14+SUM('[2]OR-Res-Cust Growth'!SY$3:'[2]OR-Res-Cust Growth'!SY13)))+'[2]OR-Res-Cust Growth'!SY204*(SUM('[2]OR-Res-Cust Growth'!SY$3:'[2]OR-Res-Cust Growth'!SY13)/('[2]OR-Res-Existing Cust'!SW14+SUM('[2]OR-Res-Cust Growth'!SY$3:'[2]OR-Res-Cust Growth'!SY13)))</f>
        <v>7.954628233016138E-2</v>
      </c>
      <c r="Y42" s="2">
        <f>'[2]OR-Res-Existing Cust'!SX142*('[2]OR-Res-Existing Cust'!SX14/('[2]OR-Res-Existing Cust'!SX14+SUM('[2]OR-Res-Cust Growth'!SZ$3:'[2]OR-Res-Cust Growth'!SZ13)))+'[2]OR-Res-Cust Growth'!SZ204*(SUM('[2]OR-Res-Cust Growth'!SZ$3:'[2]OR-Res-Cust Growth'!SZ13)/('[2]OR-Res-Existing Cust'!SX14+SUM('[2]OR-Res-Cust Growth'!SZ$3:'[2]OR-Res-Cust Growth'!SZ13)))</f>
        <v>9.1727741034668533E-2</v>
      </c>
      <c r="AA42" s="1">
        <f t="shared" si="1"/>
        <v>0.80432635388265061</v>
      </c>
      <c r="AB42" s="1">
        <f t="shared" si="2"/>
        <v>0.91033815763756976</v>
      </c>
      <c r="AC42" s="1">
        <f t="shared" si="3"/>
        <v>0.63249978920232586</v>
      </c>
      <c r="AD42" s="1">
        <f t="shared" si="4"/>
        <v>0.85138138824936305</v>
      </c>
      <c r="AE42" s="1">
        <f t="shared" si="5"/>
        <v>1</v>
      </c>
      <c r="AF42" s="1">
        <f t="shared" si="6"/>
        <v>1</v>
      </c>
      <c r="AG42" s="1">
        <f t="shared" si="7"/>
        <v>0.84090743533967727</v>
      </c>
      <c r="AH42" s="1">
        <f t="shared" si="8"/>
        <v>0.84090743533967727</v>
      </c>
      <c r="AI42" s="1">
        <f t="shared" si="9"/>
        <v>0.90827225896533148</v>
      </c>
    </row>
    <row r="43" spans="2:35" x14ac:dyDescent="0.3">
      <c r="B43">
        <v>2033</v>
      </c>
      <c r="C43" s="2">
        <v>9.2281563810885842E-2</v>
      </c>
      <c r="D43" s="2">
        <v>9.2281563810885842E-2</v>
      </c>
      <c r="E43" s="2">
        <v>0.81543687237822837</v>
      </c>
      <c r="G43" s="1">
        <f>'[2]OR-Res-Existing Cust'!SP79*('[2]OR-Res-Existing Cust'!SP15/('[2]OR-Res-Existing Cust'!SP15+SUM('[2]OR-Res-Cust Growth'!SR$3:'[2]OR-Res-Cust Growth'!SR14)))+'[2]OR-Res-Cust Growth'!SR141*(SUM('[2]OR-Res-Cust Growth'!SR$3:'[2]OR-Res-Cust Growth'!SR14)/('[2]OR-Res-Existing Cust'!SP15+SUM('[2]OR-Res-Cust Growth'!SR$3:'[2]OR-Res-Cust Growth'!SR14)))</f>
        <v>9.2281563810885842E-2</v>
      </c>
      <c r="H43" s="1">
        <f>'[2]OR-Res-Existing Cust'!SQ79*('[2]OR-Res-Existing Cust'!SQ15/('[2]OR-Res-Existing Cust'!SQ15+SUM('[2]OR-Res-Cust Growth'!SS$3:'[2]OR-Res-Cust Growth'!SS14)))+'[2]OR-Res-Cust Growth'!SS141*(SUM('[2]OR-Res-Cust Growth'!SS$3:'[2]OR-Res-Cust Growth'!SS14)/('[2]OR-Res-Existing Cust'!SQ15+SUM('[2]OR-Res-Cust Growth'!SS$3:'[2]OR-Res-Cust Growth'!SS14)))</f>
        <v>6.5823298217173087E-2</v>
      </c>
      <c r="I43" s="1">
        <f>'[2]OR-Res-Existing Cust'!SR79*('[2]OR-Res-Existing Cust'!SR15/('[2]OR-Res-Existing Cust'!SR15+SUM('[2]OR-Res-Cust Growth'!ST$3:'[2]OR-Res-Cust Growth'!ST14)))+'[2]OR-Res-Cust Growth'!ST141*(SUM('[2]OR-Res-Cust Growth'!ST$3:'[2]OR-Res-Cust Growth'!ST14)/('[2]OR-Res-Existing Cust'!SR15+SUM('[2]OR-Res-Cust Growth'!ST$3:'[2]OR-Res-Cust Growth'!ST14)))</f>
        <v>0</v>
      </c>
      <c r="J43" s="1">
        <f>'[2]OR-Res-Existing Cust'!SS79*('[2]OR-Res-Existing Cust'!SS15/('[2]OR-Res-Existing Cust'!SS15+SUM('[2]OR-Res-Cust Growth'!SU$3:'[2]OR-Res-Cust Growth'!SU14)))+'[2]OR-Res-Cust Growth'!SU141*(SUM('[2]OR-Res-Cust Growth'!SU$3:'[2]OR-Res-Cust Growth'!SU14)/('[2]OR-Res-Existing Cust'!SS15+SUM('[2]OR-Res-Cust Growth'!SU$3:'[2]OR-Res-Cust Growth'!SU14)))</f>
        <v>6.666787646209632E-2</v>
      </c>
      <c r="K43" s="1">
        <f>'[2]OR-Res-Existing Cust'!ST79*('[2]OR-Res-Existing Cust'!ST15/('[2]OR-Res-Existing Cust'!ST15+SUM('[2]OR-Res-Cust Growth'!SV$3:'[2]OR-Res-Cust Growth'!SV14)))+'[2]OR-Res-Cust Growth'!SV141*(SUM('[2]OR-Res-Cust Growth'!SV$3:'[2]OR-Res-Cust Growth'!SV14)/('[2]OR-Res-Existing Cust'!ST15+SUM('[2]OR-Res-Cust Growth'!SV$3:'[2]OR-Res-Cust Growth'!SV14)))</f>
        <v>0</v>
      </c>
      <c r="L43" s="1">
        <f>'[2]OR-Res-Existing Cust'!SU79*('[2]OR-Res-Existing Cust'!SU15/('[2]OR-Res-Existing Cust'!SU15+SUM('[2]OR-Res-Cust Growth'!SW$3:'[2]OR-Res-Cust Growth'!SW14)))+'[2]OR-Res-Cust Growth'!SW141*(SUM('[2]OR-Res-Cust Growth'!SW$3:'[2]OR-Res-Cust Growth'!SW14)/('[2]OR-Res-Existing Cust'!SU15+SUM('[2]OR-Res-Cust Growth'!SW$3:'[2]OR-Res-Cust Growth'!SW14)))</f>
        <v>0</v>
      </c>
      <c r="M43" s="1">
        <f>'[2]OR-Res-Existing Cust'!SV79*('[2]OR-Res-Existing Cust'!SV15/('[2]OR-Res-Existing Cust'!SV15+SUM('[2]OR-Res-Cust Growth'!SX$3:'[2]OR-Res-Cust Growth'!SX14)))+'[2]OR-Res-Cust Growth'!SX141*(SUM('[2]OR-Res-Cust Growth'!SX$3:'[2]OR-Res-Cust Growth'!SX14)/('[2]OR-Res-Existing Cust'!SV15+SUM('[2]OR-Res-Cust Growth'!SX$3:'[2]OR-Res-Cust Growth'!SX14)))</f>
        <v>9.2281563810885842E-2</v>
      </c>
      <c r="N43" s="1">
        <f>'[2]OR-Res-Existing Cust'!SW79*('[2]OR-Res-Existing Cust'!SW15/('[2]OR-Res-Existing Cust'!SW15+SUM('[2]OR-Res-Cust Growth'!SY$3:'[2]OR-Res-Cust Growth'!SY14)))+'[2]OR-Res-Cust Growth'!SY141*(SUM('[2]OR-Res-Cust Growth'!SY$3:'[2]OR-Res-Cust Growth'!SY14)/('[2]OR-Res-Existing Cust'!SW15+SUM('[2]OR-Res-Cust Growth'!SY$3:'[2]OR-Res-Cust Growth'!SY14)))</f>
        <v>9.2281563810885842E-2</v>
      </c>
      <c r="O43" s="1">
        <f>'[2]OR-Res-Existing Cust'!SX79*('[2]OR-Res-Existing Cust'!SX15/('[2]OR-Res-Existing Cust'!SX15+SUM('[2]OR-Res-Cust Growth'!SZ$3:'[2]OR-Res-Cust Growth'!SZ14)))+'[2]OR-Res-Cust Growth'!SZ141*(SUM('[2]OR-Res-Cust Growth'!SZ$3:'[2]OR-Res-Cust Growth'!SZ14)/('[2]OR-Res-Existing Cust'!SX15+SUM('[2]OR-Res-Cust Growth'!SZ$3:'[2]OR-Res-Cust Growth'!SZ14)))</f>
        <v>0</v>
      </c>
      <c r="P43" s="1"/>
      <c r="Q43" s="2">
        <f>'[2]OR-Res-Existing Cust'!SP143*('[2]OR-Res-Existing Cust'!SP15/('[2]OR-Res-Existing Cust'!SP15+SUM('[2]OR-Res-Cust Growth'!SR$3:'[2]OR-Res-Cust Growth'!SR14)))+'[2]OR-Res-Cust Growth'!SR205*(SUM('[2]OR-Res-Cust Growth'!SR$3:'[2]OR-Res-Cust Growth'!SR14)/('[2]OR-Res-Existing Cust'!SP15+SUM('[2]OR-Res-Cust Growth'!SR$3:'[2]OR-Res-Cust Growth'!SR14)))</f>
        <v>0.12845459721554553</v>
      </c>
      <c r="R43" s="2">
        <f>'[2]OR-Res-Existing Cust'!SQ143*('[2]OR-Res-Existing Cust'!SQ15/('[2]OR-Res-Existing Cust'!SQ15+SUM('[2]OR-Res-Cust Growth'!SS$3:'[2]OR-Res-Cust Growth'!SS14)))+'[2]OR-Res-Cust Growth'!SS205*(SUM('[2]OR-Res-Cust Growth'!SS$3:'[2]OR-Res-Cust Growth'!SS14)/('[2]OR-Res-Existing Cust'!SQ15+SUM('[2]OR-Res-Cust Growth'!SS$3:'[2]OR-Res-Cust Growth'!SS14)))</f>
        <v>4.2818199071848514E-2</v>
      </c>
      <c r="S43" s="2">
        <f>'[2]OR-Res-Existing Cust'!SR143*('[2]OR-Res-Existing Cust'!SR15/('[2]OR-Res-Existing Cust'!SR15+SUM('[2]OR-Res-Cust Growth'!ST$3:'[2]OR-Res-Cust Growth'!ST14)))+'[2]OR-Res-Cust Growth'!ST205*(SUM('[2]OR-Res-Cust Growth'!ST$3:'[2]OR-Res-Cust Growth'!ST14)/('[2]OR-Res-Existing Cust'!SR15+SUM('[2]OR-Res-Cust Growth'!ST$3:'[2]OR-Res-Cust Growth'!ST14)))</f>
        <v>0.40880951906738072</v>
      </c>
      <c r="T43" s="2">
        <f>'[2]OR-Res-Existing Cust'!SS143*('[2]OR-Res-Existing Cust'!SS15/('[2]OR-Res-Existing Cust'!SS15+SUM('[2]OR-Res-Cust Growth'!SU$3:'[2]OR-Res-Cust Growth'!SU14)))+'[2]OR-Res-Cust Growth'!SU205*(SUM('[2]OR-Res-Cust Growth'!SU$3:'[2]OR-Res-Cust Growth'!SU14)/('[2]OR-Res-Existing Cust'!SS15+SUM('[2]OR-Res-Cust Growth'!SU$3:'[2]OR-Res-Cust Growth'!SU14)))</f>
        <v>0.10300853684287076</v>
      </c>
      <c r="U43" s="2">
        <f>'[2]OR-Res-Existing Cust'!ST143*('[2]OR-Res-Existing Cust'!ST15/('[2]OR-Res-Existing Cust'!ST15+SUM('[2]OR-Res-Cust Growth'!SV$3:'[2]OR-Res-Cust Growth'!SV14)))+'[2]OR-Res-Cust Growth'!SV205*(SUM('[2]OR-Res-Cust Growth'!SV$3:'[2]OR-Res-Cust Growth'!SV14)/('[2]OR-Res-Existing Cust'!ST15+SUM('[2]OR-Res-Cust Growth'!SV$3:'[2]OR-Res-Cust Growth'!SV14)))</f>
        <v>0</v>
      </c>
      <c r="V43" s="2">
        <f>'[2]OR-Res-Existing Cust'!SU143*('[2]OR-Res-Existing Cust'!SU15/('[2]OR-Res-Existing Cust'!SU15+SUM('[2]OR-Res-Cust Growth'!SW$3:'[2]OR-Res-Cust Growth'!SW14)))+'[2]OR-Res-Cust Growth'!SW205*(SUM('[2]OR-Res-Cust Growth'!SW$3:'[2]OR-Res-Cust Growth'!SW14)/('[2]OR-Res-Existing Cust'!SU15+SUM('[2]OR-Res-Cust Growth'!SW$3:'[2]OR-Res-Cust Growth'!SW14)))</f>
        <v>0</v>
      </c>
      <c r="W43" s="2">
        <f>'[2]OR-Res-Existing Cust'!SV143*('[2]OR-Res-Existing Cust'!SV15/('[2]OR-Res-Existing Cust'!SV15+SUM('[2]OR-Res-Cust Growth'!SX$3:'[2]OR-Res-Cust Growth'!SX14)))+'[2]OR-Res-Cust Growth'!SX205*(SUM('[2]OR-Res-Cust Growth'!SX$3:'[2]OR-Res-Cust Growth'!SX14)/('[2]OR-Res-Existing Cust'!SV15+SUM('[2]OR-Res-Cust Growth'!SX$3:'[2]OR-Res-Cust Growth'!SX14)))</f>
        <v>9.2281563810885842E-2</v>
      </c>
      <c r="X43" s="2">
        <f>'[2]OR-Res-Existing Cust'!SW143*('[2]OR-Res-Existing Cust'!SW15/('[2]OR-Res-Existing Cust'!SW15+SUM('[2]OR-Res-Cust Growth'!SY$3:'[2]OR-Res-Cust Growth'!SY14)))+'[2]OR-Res-Cust Growth'!SY205*(SUM('[2]OR-Res-Cust Growth'!SY$3:'[2]OR-Res-Cust Growth'!SY14)/('[2]OR-Res-Existing Cust'!SW15+SUM('[2]OR-Res-Cust Growth'!SY$3:'[2]OR-Res-Cust Growth'!SY14)))</f>
        <v>9.2281563810885842E-2</v>
      </c>
      <c r="Y43" s="2">
        <f>'[2]OR-Res-Existing Cust'!SX143*('[2]OR-Res-Existing Cust'!SX15/('[2]OR-Res-Existing Cust'!SX15+SUM('[2]OR-Res-Cust Growth'!SZ$3:'[2]OR-Res-Cust Growth'!SZ14)))+'[2]OR-Res-Cust Growth'!SZ205*(SUM('[2]OR-Res-Cust Growth'!SZ$3:'[2]OR-Res-Cust Growth'!SZ14)/('[2]OR-Res-Existing Cust'!SX15+SUM('[2]OR-Res-Cust Growth'!SZ$3:'[2]OR-Res-Cust Growth'!SZ14)))</f>
        <v>0.10432714297598678</v>
      </c>
      <c r="AA43" s="1">
        <f t="shared" si="1"/>
        <v>0.77926383897356866</v>
      </c>
      <c r="AB43" s="1">
        <f t="shared" si="2"/>
        <v>0.89135850271097838</v>
      </c>
      <c r="AC43" s="1">
        <f t="shared" si="3"/>
        <v>0.59119048093261928</v>
      </c>
      <c r="AD43" s="1">
        <f t="shared" si="4"/>
        <v>0.83032358669503292</v>
      </c>
      <c r="AE43" s="1">
        <f t="shared" si="5"/>
        <v>1</v>
      </c>
      <c r="AF43" s="1">
        <f t="shared" si="6"/>
        <v>1</v>
      </c>
      <c r="AG43" s="1">
        <f t="shared" si="7"/>
        <v>0.81543687237822837</v>
      </c>
      <c r="AH43" s="1">
        <f t="shared" si="8"/>
        <v>0.81543687237822837</v>
      </c>
      <c r="AI43" s="1">
        <f t="shared" si="9"/>
        <v>0.89567285702401322</v>
      </c>
    </row>
    <row r="44" spans="2:35" x14ac:dyDescent="0.3">
      <c r="B44">
        <v>2034</v>
      </c>
      <c r="C44" s="2">
        <v>0.10453141000062419</v>
      </c>
      <c r="D44" s="2">
        <v>0.10453141000062419</v>
      </c>
      <c r="E44" s="2">
        <v>0.79093717999875168</v>
      </c>
      <c r="G44" s="1">
        <f>'[2]OR-Res-Existing Cust'!SP80*('[2]OR-Res-Existing Cust'!SP16/('[2]OR-Res-Existing Cust'!SP16+SUM('[2]OR-Res-Cust Growth'!SR$3:'[2]OR-Res-Cust Growth'!SR15)))+'[2]OR-Res-Cust Growth'!SR142*(SUM('[2]OR-Res-Cust Growth'!SR$3:'[2]OR-Res-Cust Growth'!SR15)/('[2]OR-Res-Existing Cust'!SP16+SUM('[2]OR-Res-Cust Growth'!SR$3:'[2]OR-Res-Cust Growth'!SR15)))</f>
        <v>0.10453141000062419</v>
      </c>
      <c r="H44" s="1">
        <f>'[2]OR-Res-Existing Cust'!SQ80*('[2]OR-Res-Existing Cust'!SQ16/('[2]OR-Res-Existing Cust'!SQ16+SUM('[2]OR-Res-Cust Growth'!SS$3:'[2]OR-Res-Cust Growth'!SS15)))+'[2]OR-Res-Cust Growth'!SS142*(SUM('[2]OR-Res-Cust Growth'!SS$3:'[2]OR-Res-Cust Growth'!SS15)/('[2]OR-Res-Existing Cust'!SQ16+SUM('[2]OR-Res-Cust Growth'!SS$3:'[2]OR-Res-Cust Growth'!SS15)))</f>
        <v>8.2739784550928161E-2</v>
      </c>
      <c r="I44" s="1">
        <f>'[2]OR-Res-Existing Cust'!SR80*('[2]OR-Res-Existing Cust'!SR16/('[2]OR-Res-Existing Cust'!SR16+SUM('[2]OR-Res-Cust Growth'!ST$3:'[2]OR-Res-Cust Growth'!ST15)))+'[2]OR-Res-Cust Growth'!ST142*(SUM('[2]OR-Res-Cust Growth'!ST$3:'[2]OR-Res-Cust Growth'!ST15)/('[2]OR-Res-Existing Cust'!SR16+SUM('[2]OR-Res-Cust Growth'!ST$3:'[2]OR-Res-Cust Growth'!ST15)))</f>
        <v>0</v>
      </c>
      <c r="J44" s="1">
        <f>'[2]OR-Res-Existing Cust'!SS80*('[2]OR-Res-Existing Cust'!SS16/('[2]OR-Res-Existing Cust'!SS16+SUM('[2]OR-Res-Cust Growth'!SU$3:'[2]OR-Res-Cust Growth'!SU15)))+'[2]OR-Res-Cust Growth'!SU142*(SUM('[2]OR-Res-Cust Growth'!SU$3:'[2]OR-Res-Cust Growth'!SU15)/('[2]OR-Res-Existing Cust'!SS16+SUM('[2]OR-Res-Cust Growth'!SU$3:'[2]OR-Res-Cust Growth'!SU15)))</f>
        <v>7.6231176248646546E-2</v>
      </c>
      <c r="K44" s="1">
        <f>'[2]OR-Res-Existing Cust'!ST80*('[2]OR-Res-Existing Cust'!ST16/('[2]OR-Res-Existing Cust'!ST16+SUM('[2]OR-Res-Cust Growth'!SV$3:'[2]OR-Res-Cust Growth'!SV15)))+'[2]OR-Res-Cust Growth'!SV142*(SUM('[2]OR-Res-Cust Growth'!SV$3:'[2]OR-Res-Cust Growth'!SV15)/('[2]OR-Res-Existing Cust'!ST16+SUM('[2]OR-Res-Cust Growth'!SV$3:'[2]OR-Res-Cust Growth'!SV15)))</f>
        <v>0</v>
      </c>
      <c r="L44" s="1">
        <f>'[2]OR-Res-Existing Cust'!SU80*('[2]OR-Res-Existing Cust'!SU16/('[2]OR-Res-Existing Cust'!SU16+SUM('[2]OR-Res-Cust Growth'!SW$3:'[2]OR-Res-Cust Growth'!SW15)))+'[2]OR-Res-Cust Growth'!SW142*(SUM('[2]OR-Res-Cust Growth'!SW$3:'[2]OR-Res-Cust Growth'!SW15)/('[2]OR-Res-Existing Cust'!SU16+SUM('[2]OR-Res-Cust Growth'!SW$3:'[2]OR-Res-Cust Growth'!SW15)))</f>
        <v>0</v>
      </c>
      <c r="M44" s="1">
        <f>'[2]OR-Res-Existing Cust'!SV80*('[2]OR-Res-Existing Cust'!SV16/('[2]OR-Res-Existing Cust'!SV16+SUM('[2]OR-Res-Cust Growth'!SX$3:'[2]OR-Res-Cust Growth'!SX15)))+'[2]OR-Res-Cust Growth'!SX142*(SUM('[2]OR-Res-Cust Growth'!SX$3:'[2]OR-Res-Cust Growth'!SX15)/('[2]OR-Res-Existing Cust'!SV16+SUM('[2]OR-Res-Cust Growth'!SX$3:'[2]OR-Res-Cust Growth'!SX15)))</f>
        <v>0.10453141000062419</v>
      </c>
      <c r="N44" s="1">
        <f>'[2]OR-Res-Existing Cust'!SW80*('[2]OR-Res-Existing Cust'!SW16/('[2]OR-Res-Existing Cust'!SW16+SUM('[2]OR-Res-Cust Growth'!SY$3:'[2]OR-Res-Cust Growth'!SY15)))+'[2]OR-Res-Cust Growth'!SY142*(SUM('[2]OR-Res-Cust Growth'!SY$3:'[2]OR-Res-Cust Growth'!SY15)/('[2]OR-Res-Existing Cust'!SW16+SUM('[2]OR-Res-Cust Growth'!SY$3:'[2]OR-Res-Cust Growth'!SY15)))</f>
        <v>0.10453141000062419</v>
      </c>
      <c r="O44" s="1">
        <f>'[2]OR-Res-Existing Cust'!SX80*('[2]OR-Res-Existing Cust'!SX16/('[2]OR-Res-Existing Cust'!SX16+SUM('[2]OR-Res-Cust Growth'!SZ$3:'[2]OR-Res-Cust Growth'!SZ15)))+'[2]OR-Res-Cust Growth'!SZ142*(SUM('[2]OR-Res-Cust Growth'!SZ$3:'[2]OR-Res-Cust Growth'!SZ15)/('[2]OR-Res-Existing Cust'!SX16+SUM('[2]OR-Res-Cust Growth'!SZ$3:'[2]OR-Res-Cust Growth'!SZ15)))</f>
        <v>0</v>
      </c>
      <c r="P44" s="1"/>
      <c r="Q44" s="2">
        <f>'[2]OR-Res-Existing Cust'!SP144*('[2]OR-Res-Existing Cust'!SP16/('[2]OR-Res-Existing Cust'!SP16+SUM('[2]OR-Res-Cust Growth'!SR$3:'[2]OR-Res-Cust Growth'!SR15)))+'[2]OR-Res-Cust Growth'!SR206*(SUM('[2]OR-Res-Cust Growth'!SR$3:'[2]OR-Res-Cust Growth'!SR15)/('[2]OR-Res-Existing Cust'!SP16+SUM('[2]OR-Res-Cust Growth'!SR$3:'[2]OR-Res-Cust Growth'!SR15)))</f>
        <v>0.14033565139659027</v>
      </c>
      <c r="R44" s="2">
        <f>'[2]OR-Res-Existing Cust'!SQ144*('[2]OR-Res-Existing Cust'!SQ16/('[2]OR-Res-Existing Cust'!SQ16+SUM('[2]OR-Res-Cust Growth'!SS$3:'[2]OR-Res-Cust Growth'!SS15)))+'[2]OR-Res-Cust Growth'!SS206*(SUM('[2]OR-Res-Cust Growth'!SS$3:'[2]OR-Res-Cust Growth'!SS15)/('[2]OR-Res-Existing Cust'!SQ16+SUM('[2]OR-Res-Cust Growth'!SS$3:'[2]OR-Res-Cust Growth'!SS15)))</f>
        <v>4.6778550465530075E-2</v>
      </c>
      <c r="S44" s="2">
        <f>'[2]OR-Res-Existing Cust'!SR144*('[2]OR-Res-Existing Cust'!SR16/('[2]OR-Res-Existing Cust'!SR16+SUM('[2]OR-Res-Cust Growth'!ST$3:'[2]OR-Res-Cust Growth'!ST15)))+'[2]OR-Res-Cust Growth'!ST206*(SUM('[2]OR-Res-Cust Growth'!ST$3:'[2]OR-Res-Cust Growth'!ST15)/('[2]OR-Res-Existing Cust'!SR16+SUM('[2]OR-Res-Cust Growth'!ST$3:'[2]OR-Res-Cust Growth'!ST15)))</f>
        <v>0.44861053960126973</v>
      </c>
      <c r="T44" s="2">
        <f>'[2]OR-Res-Existing Cust'!SS144*('[2]OR-Res-Existing Cust'!SS16/('[2]OR-Res-Existing Cust'!SS16+SUM('[2]OR-Res-Cust Growth'!SU$3:'[2]OR-Res-Cust Growth'!SU15)))+'[2]OR-Res-Cust Growth'!SU206*(SUM('[2]OR-Res-Cust Growth'!SU$3:'[2]OR-Res-Cust Growth'!SU15)/('[2]OR-Res-Existing Cust'!SS16+SUM('[2]OR-Res-Cust Growth'!SU$3:'[2]OR-Res-Cust Growth'!SU15)))</f>
        <v>0.11451531369294513</v>
      </c>
      <c r="U44" s="2">
        <f>'[2]OR-Res-Existing Cust'!ST144*('[2]OR-Res-Existing Cust'!ST16/('[2]OR-Res-Existing Cust'!ST16+SUM('[2]OR-Res-Cust Growth'!SV$3:'[2]OR-Res-Cust Growth'!SV15)))+'[2]OR-Res-Cust Growth'!SV206*(SUM('[2]OR-Res-Cust Growth'!SV$3:'[2]OR-Res-Cust Growth'!SV15)/('[2]OR-Res-Existing Cust'!ST16+SUM('[2]OR-Res-Cust Growth'!SV$3:'[2]OR-Res-Cust Growth'!SV15)))</f>
        <v>0</v>
      </c>
      <c r="V44" s="2">
        <f>'[2]OR-Res-Existing Cust'!SU144*('[2]OR-Res-Existing Cust'!SU16/('[2]OR-Res-Existing Cust'!SU16+SUM('[2]OR-Res-Cust Growth'!SW$3:'[2]OR-Res-Cust Growth'!SW15)))+'[2]OR-Res-Cust Growth'!SW206*(SUM('[2]OR-Res-Cust Growth'!SW$3:'[2]OR-Res-Cust Growth'!SW15)/('[2]OR-Res-Existing Cust'!SU16+SUM('[2]OR-Res-Cust Growth'!SW$3:'[2]OR-Res-Cust Growth'!SW15)))</f>
        <v>0</v>
      </c>
      <c r="W44" s="2">
        <f>'[2]OR-Res-Existing Cust'!SV144*('[2]OR-Res-Existing Cust'!SV16/('[2]OR-Res-Existing Cust'!SV16+SUM('[2]OR-Res-Cust Growth'!SX$3:'[2]OR-Res-Cust Growth'!SX15)))+'[2]OR-Res-Cust Growth'!SX206*(SUM('[2]OR-Res-Cust Growth'!SX$3:'[2]OR-Res-Cust Growth'!SX15)/('[2]OR-Res-Existing Cust'!SV16+SUM('[2]OR-Res-Cust Growth'!SX$3:'[2]OR-Res-Cust Growth'!SX15)))</f>
        <v>0.10453141000062419</v>
      </c>
      <c r="X44" s="2">
        <f>'[2]OR-Res-Existing Cust'!SW144*('[2]OR-Res-Existing Cust'!SW16/('[2]OR-Res-Existing Cust'!SW16+SUM('[2]OR-Res-Cust Growth'!SY$3:'[2]OR-Res-Cust Growth'!SY15)))+'[2]OR-Res-Cust Growth'!SY206*(SUM('[2]OR-Res-Cust Growth'!SY$3:'[2]OR-Res-Cust Growth'!SY15)/('[2]OR-Res-Existing Cust'!SW16+SUM('[2]OR-Res-Cust Growth'!SY$3:'[2]OR-Res-Cust Growth'!SY15)))</f>
        <v>0.10453141000062419</v>
      </c>
      <c r="Y44" s="2">
        <f>'[2]OR-Res-Existing Cust'!SX144*('[2]OR-Res-Existing Cust'!SX16/('[2]OR-Res-Existing Cust'!SX16+SUM('[2]OR-Res-Cust Growth'!SZ$3:'[2]OR-Res-Cust Growth'!SZ15)))+'[2]OR-Res-Cust Growth'!SZ206*(SUM('[2]OR-Res-Cust Growth'!SZ$3:'[2]OR-Res-Cust Growth'!SZ15)/('[2]OR-Res-Existing Cust'!SX16+SUM('[2]OR-Res-Cust Growth'!SZ$3:'[2]OR-Res-Cust Growth'!SZ15)))</f>
        <v>0.11645418184441257</v>
      </c>
      <c r="AA44" s="1">
        <f t="shared" si="1"/>
        <v>0.75513293860278563</v>
      </c>
      <c r="AB44" s="1">
        <f t="shared" si="2"/>
        <v>0.87048166498354185</v>
      </c>
      <c r="AC44" s="1">
        <f t="shared" si="3"/>
        <v>0.55138946039873027</v>
      </c>
      <c r="AD44" s="1">
        <f t="shared" si="4"/>
        <v>0.8092535100584084</v>
      </c>
      <c r="AE44" s="1">
        <f t="shared" si="5"/>
        <v>1</v>
      </c>
      <c r="AF44" s="1">
        <f t="shared" si="6"/>
        <v>1</v>
      </c>
      <c r="AG44" s="1">
        <f t="shared" si="7"/>
        <v>0.79093717999875168</v>
      </c>
      <c r="AH44" s="1">
        <f t="shared" si="8"/>
        <v>0.79093717999875168</v>
      </c>
      <c r="AI44" s="1">
        <f t="shared" si="9"/>
        <v>0.88354581815558741</v>
      </c>
    </row>
    <row r="45" spans="2:35" x14ac:dyDescent="0.3">
      <c r="B45">
        <v>2035</v>
      </c>
      <c r="C45" s="2">
        <v>0.11649051221411663</v>
      </c>
      <c r="D45" s="2">
        <v>0.11649051221411663</v>
      </c>
      <c r="E45" s="2">
        <v>0.76701897557176668</v>
      </c>
      <c r="G45" s="1">
        <f>'[2]OR-Res-Existing Cust'!SP81*('[2]OR-Res-Existing Cust'!SP17/('[2]OR-Res-Existing Cust'!SP17+SUM('[2]OR-Res-Cust Growth'!SR$3:'[2]OR-Res-Cust Growth'!SR16)))+'[2]OR-Res-Cust Growth'!SR143*(SUM('[2]OR-Res-Cust Growth'!SR$3:'[2]OR-Res-Cust Growth'!SR16)/('[2]OR-Res-Existing Cust'!SP17+SUM('[2]OR-Res-Cust Growth'!SR$3:'[2]OR-Res-Cust Growth'!SR16)))</f>
        <v>0.11649051221411663</v>
      </c>
      <c r="H45" s="1">
        <f>'[2]OR-Res-Existing Cust'!SQ81*('[2]OR-Res-Existing Cust'!SQ17/('[2]OR-Res-Existing Cust'!SQ17+SUM('[2]OR-Res-Cust Growth'!SS$3:'[2]OR-Res-Cust Growth'!SS16)))+'[2]OR-Res-Cust Growth'!SS143*(SUM('[2]OR-Res-Cust Growth'!SS$3:'[2]OR-Res-Cust Growth'!SS16)/('[2]OR-Res-Existing Cust'!SQ17+SUM('[2]OR-Res-Cust Growth'!SS$3:'[2]OR-Res-Cust Growth'!SS16)))</f>
        <v>0.10227987070771585</v>
      </c>
      <c r="I45" s="1">
        <f>'[2]OR-Res-Existing Cust'!SR81*('[2]OR-Res-Existing Cust'!SR17/('[2]OR-Res-Existing Cust'!SR17+SUM('[2]OR-Res-Cust Growth'!ST$3:'[2]OR-Res-Cust Growth'!ST16)))+'[2]OR-Res-Cust Growth'!ST143*(SUM('[2]OR-Res-Cust Growth'!ST$3:'[2]OR-Res-Cust Growth'!ST16)/('[2]OR-Res-Existing Cust'!SR17+SUM('[2]OR-Res-Cust Growth'!ST$3:'[2]OR-Res-Cust Growth'!ST16)))</f>
        <v>0</v>
      </c>
      <c r="J45" s="1">
        <f>'[2]OR-Res-Existing Cust'!SS81*('[2]OR-Res-Existing Cust'!SS17/('[2]OR-Res-Existing Cust'!SS17+SUM('[2]OR-Res-Cust Growth'!SU$3:'[2]OR-Res-Cust Growth'!SU16)))+'[2]OR-Res-Cust Growth'!SU143*(SUM('[2]OR-Res-Cust Growth'!SU$3:'[2]OR-Res-Cust Growth'!SU16)/('[2]OR-Res-Existing Cust'!SS17+SUM('[2]OR-Res-Cust Growth'!SU$3:'[2]OR-Res-Cust Growth'!SU16)))</f>
        <v>8.5807113471804725E-2</v>
      </c>
      <c r="K45" s="1">
        <f>'[2]OR-Res-Existing Cust'!ST81*('[2]OR-Res-Existing Cust'!ST17/('[2]OR-Res-Existing Cust'!ST17+SUM('[2]OR-Res-Cust Growth'!SV$3:'[2]OR-Res-Cust Growth'!SV16)))+'[2]OR-Res-Cust Growth'!SV143*(SUM('[2]OR-Res-Cust Growth'!SV$3:'[2]OR-Res-Cust Growth'!SV16)/('[2]OR-Res-Existing Cust'!ST17+SUM('[2]OR-Res-Cust Growth'!SV$3:'[2]OR-Res-Cust Growth'!SV16)))</f>
        <v>0</v>
      </c>
      <c r="L45" s="1">
        <f>'[2]OR-Res-Existing Cust'!SU81*('[2]OR-Res-Existing Cust'!SU17/('[2]OR-Res-Existing Cust'!SU17+SUM('[2]OR-Res-Cust Growth'!SW$3:'[2]OR-Res-Cust Growth'!SW16)))+'[2]OR-Res-Cust Growth'!SW143*(SUM('[2]OR-Res-Cust Growth'!SW$3:'[2]OR-Res-Cust Growth'!SW16)/('[2]OR-Res-Existing Cust'!SU17+SUM('[2]OR-Res-Cust Growth'!SW$3:'[2]OR-Res-Cust Growth'!SW16)))</f>
        <v>0</v>
      </c>
      <c r="M45" s="1">
        <f>'[2]OR-Res-Existing Cust'!SV81*('[2]OR-Res-Existing Cust'!SV17/('[2]OR-Res-Existing Cust'!SV17+SUM('[2]OR-Res-Cust Growth'!SX$3:'[2]OR-Res-Cust Growth'!SX16)))+'[2]OR-Res-Cust Growth'!SX143*(SUM('[2]OR-Res-Cust Growth'!SX$3:'[2]OR-Res-Cust Growth'!SX16)/('[2]OR-Res-Existing Cust'!SV17+SUM('[2]OR-Res-Cust Growth'!SX$3:'[2]OR-Res-Cust Growth'!SX16)))</f>
        <v>0.11649051221411663</v>
      </c>
      <c r="N45" s="1">
        <f>'[2]OR-Res-Existing Cust'!SW81*('[2]OR-Res-Existing Cust'!SW17/('[2]OR-Res-Existing Cust'!SW17+SUM('[2]OR-Res-Cust Growth'!SY$3:'[2]OR-Res-Cust Growth'!SY16)))+'[2]OR-Res-Cust Growth'!SY143*(SUM('[2]OR-Res-Cust Growth'!SY$3:'[2]OR-Res-Cust Growth'!SY16)/('[2]OR-Res-Existing Cust'!SW17+SUM('[2]OR-Res-Cust Growth'!SY$3:'[2]OR-Res-Cust Growth'!SY16)))</f>
        <v>0.11649051221411663</v>
      </c>
      <c r="O45" s="1">
        <f>'[2]OR-Res-Existing Cust'!SX81*('[2]OR-Res-Existing Cust'!SX17/('[2]OR-Res-Existing Cust'!SX17+SUM('[2]OR-Res-Cust Growth'!SZ$3:'[2]OR-Res-Cust Growth'!SZ16)))+'[2]OR-Res-Cust Growth'!SZ143*(SUM('[2]OR-Res-Cust Growth'!SZ$3:'[2]OR-Res-Cust Growth'!SZ16)/('[2]OR-Res-Existing Cust'!SX17+SUM('[2]OR-Res-Cust Growth'!SZ$3:'[2]OR-Res-Cust Growth'!SZ16)))</f>
        <v>0</v>
      </c>
      <c r="P45" s="1"/>
      <c r="Q45" s="2">
        <f>'[2]OR-Res-Existing Cust'!SP145*('[2]OR-Res-Existing Cust'!SP17/('[2]OR-Res-Existing Cust'!SP17+SUM('[2]OR-Res-Cust Growth'!SR$3:'[2]OR-Res-Cust Growth'!SR16)))+'[2]OR-Res-Cust Growth'!SR207*(SUM('[2]OR-Res-Cust Growth'!SR$3:'[2]OR-Res-Cust Growth'!SR16)/('[2]OR-Res-Existing Cust'!SP17+SUM('[2]OR-Res-Cust Growth'!SR$3:'[2]OR-Res-Cust Growth'!SR16)))</f>
        <v>0.15193940738402537</v>
      </c>
      <c r="R45" s="2">
        <f>'[2]OR-Res-Existing Cust'!SQ145*('[2]OR-Res-Existing Cust'!SQ17/('[2]OR-Res-Existing Cust'!SQ17+SUM('[2]OR-Res-Cust Growth'!SS$3:'[2]OR-Res-Cust Growth'!SS16)))+'[2]OR-Res-Cust Growth'!SS207*(SUM('[2]OR-Res-Cust Growth'!SS$3:'[2]OR-Res-Cust Growth'!SS16)/('[2]OR-Res-Existing Cust'!SQ17+SUM('[2]OR-Res-Cust Growth'!SS$3:'[2]OR-Res-Cust Growth'!SS16)))</f>
        <v>5.0646469128008444E-2</v>
      </c>
      <c r="S45" s="2">
        <f>'[2]OR-Res-Existing Cust'!SR145*('[2]OR-Res-Existing Cust'!SR17/('[2]OR-Res-Existing Cust'!SR17+SUM('[2]OR-Res-Cust Growth'!ST$3:'[2]OR-Res-Cust Growth'!ST16)))+'[2]OR-Res-Cust Growth'!ST207*(SUM('[2]OR-Res-Cust Growth'!ST$3:'[2]OR-Res-Cust Growth'!ST16)/('[2]OR-Res-Existing Cust'!SR17+SUM('[2]OR-Res-Cust Growth'!ST$3:'[2]OR-Res-Cust Growth'!ST16)))</f>
        <v>0.48748003193289347</v>
      </c>
      <c r="T45" s="2">
        <f>'[2]OR-Res-Existing Cust'!SS145*('[2]OR-Res-Existing Cust'!SS17/('[2]OR-Res-Existing Cust'!SS17+SUM('[2]OR-Res-Cust Growth'!SU$3:'[2]OR-Res-Cust Growth'!SU16)))+'[2]OR-Res-Cust Growth'!SU207*(SUM('[2]OR-Res-Cust Growth'!SU$3:'[2]OR-Res-Cust Growth'!SU16)/('[2]OR-Res-Existing Cust'!SS17+SUM('[2]OR-Res-Cust Growth'!SU$3:'[2]OR-Res-Cust Growth'!SU16)))</f>
        <v>0.12603745873597083</v>
      </c>
      <c r="U45" s="2">
        <f>'[2]OR-Res-Existing Cust'!ST145*('[2]OR-Res-Existing Cust'!ST17/('[2]OR-Res-Existing Cust'!ST17+SUM('[2]OR-Res-Cust Growth'!SV$3:'[2]OR-Res-Cust Growth'!SV16)))+'[2]OR-Res-Cust Growth'!SV207*(SUM('[2]OR-Res-Cust Growth'!SV$3:'[2]OR-Res-Cust Growth'!SV16)/('[2]OR-Res-Existing Cust'!ST17+SUM('[2]OR-Res-Cust Growth'!SV$3:'[2]OR-Res-Cust Growth'!SV16)))</f>
        <v>0</v>
      </c>
      <c r="V45" s="2">
        <f>'[2]OR-Res-Existing Cust'!SU145*('[2]OR-Res-Existing Cust'!SU17/('[2]OR-Res-Existing Cust'!SU17+SUM('[2]OR-Res-Cust Growth'!SW$3:'[2]OR-Res-Cust Growth'!SW16)))+'[2]OR-Res-Cust Growth'!SW207*(SUM('[2]OR-Res-Cust Growth'!SW$3:'[2]OR-Res-Cust Growth'!SW16)/('[2]OR-Res-Existing Cust'!SU17+SUM('[2]OR-Res-Cust Growth'!SW$3:'[2]OR-Res-Cust Growth'!SW16)))</f>
        <v>0</v>
      </c>
      <c r="W45" s="2">
        <f>'[2]OR-Res-Existing Cust'!SV145*('[2]OR-Res-Existing Cust'!SV17/('[2]OR-Res-Existing Cust'!SV17+SUM('[2]OR-Res-Cust Growth'!SX$3:'[2]OR-Res-Cust Growth'!SX16)))+'[2]OR-Res-Cust Growth'!SX207*(SUM('[2]OR-Res-Cust Growth'!SX$3:'[2]OR-Res-Cust Growth'!SX16)/('[2]OR-Res-Existing Cust'!SV17+SUM('[2]OR-Res-Cust Growth'!SX$3:'[2]OR-Res-Cust Growth'!SX16)))</f>
        <v>0.11649051221411663</v>
      </c>
      <c r="X45" s="2">
        <f>'[2]OR-Res-Existing Cust'!SW145*('[2]OR-Res-Existing Cust'!SW17/('[2]OR-Res-Existing Cust'!SW17+SUM('[2]OR-Res-Cust Growth'!SY$3:'[2]OR-Res-Cust Growth'!SY16)))+'[2]OR-Res-Cust Growth'!SY207*(SUM('[2]OR-Res-Cust Growth'!SY$3:'[2]OR-Res-Cust Growth'!SY16)/('[2]OR-Res-Existing Cust'!SW17+SUM('[2]OR-Res-Cust Growth'!SY$3:'[2]OR-Res-Cust Growth'!SY16)))</f>
        <v>0.11649051221411663</v>
      </c>
      <c r="Y45" s="2">
        <f>'[2]OR-Res-Existing Cust'!SX145*('[2]OR-Res-Existing Cust'!SX17/('[2]OR-Res-Existing Cust'!SX17+SUM('[2]OR-Res-Cust Growth'!SZ$3:'[2]OR-Res-Cust Growth'!SZ16)))+'[2]OR-Res-Cust Growth'!SZ207*(SUM('[2]OR-Res-Cust Growth'!SZ$3:'[2]OR-Res-Cust Growth'!SZ16)/('[2]OR-Res-Existing Cust'!SX17+SUM('[2]OR-Res-Cust Growth'!SZ$3:'[2]OR-Res-Cust Growth'!SZ16)))</f>
        <v>0.12829495416698572</v>
      </c>
      <c r="AA45" s="1">
        <f t="shared" si="1"/>
        <v>0.731570080401858</v>
      </c>
      <c r="AB45" s="1">
        <f t="shared" si="2"/>
        <v>0.84707366016427577</v>
      </c>
      <c r="AC45" s="1">
        <f t="shared" si="3"/>
        <v>0.51251996806710653</v>
      </c>
      <c r="AD45" s="1">
        <f t="shared" si="4"/>
        <v>0.78815542779222447</v>
      </c>
      <c r="AE45" s="1">
        <f t="shared" si="5"/>
        <v>1</v>
      </c>
      <c r="AF45" s="1">
        <f t="shared" si="6"/>
        <v>1</v>
      </c>
      <c r="AG45" s="1">
        <f t="shared" si="7"/>
        <v>0.76701897557176668</v>
      </c>
      <c r="AH45" s="1">
        <f t="shared" si="8"/>
        <v>0.76701897557176668</v>
      </c>
      <c r="AI45" s="1">
        <f t="shared" si="9"/>
        <v>0.87170504583301422</v>
      </c>
    </row>
    <row r="46" spans="2:35" x14ac:dyDescent="0.3">
      <c r="B46">
        <v>2036</v>
      </c>
      <c r="C46" s="2">
        <v>0.12814589708060506</v>
      </c>
      <c r="D46" s="2">
        <v>0.12814589708060506</v>
      </c>
      <c r="E46" s="2">
        <v>0.74370820583878983</v>
      </c>
      <c r="G46" s="1">
        <f>'[2]OR-Res-Existing Cust'!SP82*('[2]OR-Res-Existing Cust'!SP18/('[2]OR-Res-Existing Cust'!SP18+SUM('[2]OR-Res-Cust Growth'!SR$3:'[2]OR-Res-Cust Growth'!SR17)))+'[2]OR-Res-Cust Growth'!SR144*(SUM('[2]OR-Res-Cust Growth'!SR$3:'[2]OR-Res-Cust Growth'!SR17)/('[2]OR-Res-Existing Cust'!SP18+SUM('[2]OR-Res-Cust Growth'!SR$3:'[2]OR-Res-Cust Growth'!SR17)))</f>
        <v>0.12814589708060506</v>
      </c>
      <c r="H46" s="1">
        <f>'[2]OR-Res-Existing Cust'!SQ82*('[2]OR-Res-Existing Cust'!SQ18/('[2]OR-Res-Existing Cust'!SQ18+SUM('[2]OR-Res-Cust Growth'!SS$3:'[2]OR-Res-Cust Growth'!SS17)))+'[2]OR-Res-Cust Growth'!SS144*(SUM('[2]OR-Res-Cust Growth'!SS$3:'[2]OR-Res-Cust Growth'!SS17)/('[2]OR-Res-Existing Cust'!SQ18+SUM('[2]OR-Res-Cust Growth'!SS$3:'[2]OR-Res-Cust Growth'!SS17)))</f>
        <v>0.12385773902421052</v>
      </c>
      <c r="I46" s="1">
        <f>'[2]OR-Res-Existing Cust'!SR82*('[2]OR-Res-Existing Cust'!SR18/('[2]OR-Res-Existing Cust'!SR18+SUM('[2]OR-Res-Cust Growth'!ST$3:'[2]OR-Res-Cust Growth'!ST17)))+'[2]OR-Res-Cust Growth'!ST144*(SUM('[2]OR-Res-Cust Growth'!ST$3:'[2]OR-Res-Cust Growth'!ST17)/('[2]OR-Res-Existing Cust'!SR18+SUM('[2]OR-Res-Cust Growth'!ST$3:'[2]OR-Res-Cust Growth'!ST17)))</f>
        <v>0</v>
      </c>
      <c r="J46" s="1">
        <f>'[2]OR-Res-Existing Cust'!SS82*('[2]OR-Res-Existing Cust'!SS18/('[2]OR-Res-Existing Cust'!SS18+SUM('[2]OR-Res-Cust Growth'!SU$3:'[2]OR-Res-Cust Growth'!SU17)))+'[2]OR-Res-Cust Growth'!SU144*(SUM('[2]OR-Res-Cust Growth'!SU$3:'[2]OR-Res-Cust Growth'!SU17)/('[2]OR-Res-Existing Cust'!SS18+SUM('[2]OR-Res-Cust Growth'!SU$3:'[2]OR-Res-Cust Growth'!SU17)))</f>
        <v>9.5394075916591381E-2</v>
      </c>
      <c r="K46" s="1">
        <f>'[2]OR-Res-Existing Cust'!ST82*('[2]OR-Res-Existing Cust'!ST18/('[2]OR-Res-Existing Cust'!ST18+SUM('[2]OR-Res-Cust Growth'!SV$3:'[2]OR-Res-Cust Growth'!SV17)))+'[2]OR-Res-Cust Growth'!SV144*(SUM('[2]OR-Res-Cust Growth'!SV$3:'[2]OR-Res-Cust Growth'!SV17)/('[2]OR-Res-Existing Cust'!ST18+SUM('[2]OR-Res-Cust Growth'!SV$3:'[2]OR-Res-Cust Growth'!SV17)))</f>
        <v>0</v>
      </c>
      <c r="L46" s="1">
        <f>'[2]OR-Res-Existing Cust'!SU82*('[2]OR-Res-Existing Cust'!SU18/('[2]OR-Res-Existing Cust'!SU18+SUM('[2]OR-Res-Cust Growth'!SW$3:'[2]OR-Res-Cust Growth'!SW17)))+'[2]OR-Res-Cust Growth'!SW144*(SUM('[2]OR-Res-Cust Growth'!SW$3:'[2]OR-Res-Cust Growth'!SW17)/('[2]OR-Res-Existing Cust'!SU18+SUM('[2]OR-Res-Cust Growth'!SW$3:'[2]OR-Res-Cust Growth'!SW17)))</f>
        <v>0</v>
      </c>
      <c r="M46" s="1">
        <f>'[2]OR-Res-Existing Cust'!SV82*('[2]OR-Res-Existing Cust'!SV18/('[2]OR-Res-Existing Cust'!SV18+SUM('[2]OR-Res-Cust Growth'!SX$3:'[2]OR-Res-Cust Growth'!SX17)))+'[2]OR-Res-Cust Growth'!SX144*(SUM('[2]OR-Res-Cust Growth'!SX$3:'[2]OR-Res-Cust Growth'!SX17)/('[2]OR-Res-Existing Cust'!SV18+SUM('[2]OR-Res-Cust Growth'!SX$3:'[2]OR-Res-Cust Growth'!SX17)))</f>
        <v>0.12814589708060506</v>
      </c>
      <c r="N46" s="1">
        <f>'[2]OR-Res-Existing Cust'!SW82*('[2]OR-Res-Existing Cust'!SW18/('[2]OR-Res-Existing Cust'!SW18+SUM('[2]OR-Res-Cust Growth'!SY$3:'[2]OR-Res-Cust Growth'!SY17)))+'[2]OR-Res-Cust Growth'!SY144*(SUM('[2]OR-Res-Cust Growth'!SY$3:'[2]OR-Res-Cust Growth'!SY17)/('[2]OR-Res-Existing Cust'!SW18+SUM('[2]OR-Res-Cust Growth'!SY$3:'[2]OR-Res-Cust Growth'!SY17)))</f>
        <v>0.12814589708060506</v>
      </c>
      <c r="O46" s="1">
        <f>'[2]OR-Res-Existing Cust'!SX82*('[2]OR-Res-Existing Cust'!SX18/('[2]OR-Res-Existing Cust'!SX18+SUM('[2]OR-Res-Cust Growth'!SZ$3:'[2]OR-Res-Cust Growth'!SZ17)))+'[2]OR-Res-Cust Growth'!SZ144*(SUM('[2]OR-Res-Cust Growth'!SZ$3:'[2]OR-Res-Cust Growth'!SZ17)/('[2]OR-Res-Existing Cust'!SX18+SUM('[2]OR-Res-Cust Growth'!SZ$3:'[2]OR-Res-Cust Growth'!SZ17)))</f>
        <v>0</v>
      </c>
      <c r="P46" s="1"/>
      <c r="Q46" s="2">
        <f>'[2]OR-Res-Existing Cust'!SP146*('[2]OR-Res-Existing Cust'!SP18/('[2]OR-Res-Existing Cust'!SP18+SUM('[2]OR-Res-Cust Growth'!SR$3:'[2]OR-Res-Cust Growth'!SR17)))+'[2]OR-Res-Cust Growth'!SR208*(SUM('[2]OR-Res-Cust Growth'!SR$3:'[2]OR-Res-Cust Growth'!SR17)/('[2]OR-Res-Existing Cust'!SP18+SUM('[2]OR-Res-Cust Growth'!SR$3:'[2]OR-Res-Cust Growth'!SR17)))</f>
        <v>0.16325691549632823</v>
      </c>
      <c r="R46" s="2">
        <f>'[2]OR-Res-Existing Cust'!SQ146*('[2]OR-Res-Existing Cust'!SQ18/('[2]OR-Res-Existing Cust'!SQ18+SUM('[2]OR-Res-Cust Growth'!SS$3:'[2]OR-Res-Cust Growth'!SS17)))+'[2]OR-Res-Cust Growth'!SS208*(SUM('[2]OR-Res-Cust Growth'!SS$3:'[2]OR-Res-Cust Growth'!SS17)/('[2]OR-Res-Existing Cust'!SQ18+SUM('[2]OR-Res-Cust Growth'!SS$3:'[2]OR-Res-Cust Growth'!SS17)))</f>
        <v>5.4418971832109406E-2</v>
      </c>
      <c r="S46" s="2">
        <f>'[2]OR-Res-Existing Cust'!SR146*('[2]OR-Res-Existing Cust'!SR18/('[2]OR-Res-Existing Cust'!SR18+SUM('[2]OR-Res-Cust Growth'!ST$3:'[2]OR-Res-Cust Growth'!ST17)))+'[2]OR-Res-Cust Growth'!ST208*(SUM('[2]OR-Res-Cust Growth'!ST$3:'[2]OR-Res-Cust Growth'!ST17)/('[2]OR-Res-Existing Cust'!SR18+SUM('[2]OR-Res-Cust Growth'!ST$3:'[2]OR-Res-Cust Growth'!ST17)))</f>
        <v>0.52538600890333809</v>
      </c>
      <c r="T46" s="2">
        <f>'[2]OR-Res-Existing Cust'!SS146*('[2]OR-Res-Existing Cust'!SS18/('[2]OR-Res-Existing Cust'!SS18+SUM('[2]OR-Res-Cust Growth'!SU$3:'[2]OR-Res-Cust Growth'!SU17)))+'[2]OR-Res-Cust Growth'!SU208*(SUM('[2]OR-Res-Cust Growth'!SU$3:'[2]OR-Res-Cust Growth'!SU17)/('[2]OR-Res-Existing Cust'!SS18+SUM('[2]OR-Res-Cust Growth'!SU$3:'[2]OR-Res-Cust Growth'!SU17)))</f>
        <v>0.1375725621602446</v>
      </c>
      <c r="U46" s="2">
        <f>'[2]OR-Res-Existing Cust'!ST146*('[2]OR-Res-Existing Cust'!ST18/('[2]OR-Res-Existing Cust'!ST18+SUM('[2]OR-Res-Cust Growth'!SV$3:'[2]OR-Res-Cust Growth'!SV17)))+'[2]OR-Res-Cust Growth'!SV208*(SUM('[2]OR-Res-Cust Growth'!SV$3:'[2]OR-Res-Cust Growth'!SV17)/('[2]OR-Res-Existing Cust'!ST18+SUM('[2]OR-Res-Cust Growth'!SV$3:'[2]OR-Res-Cust Growth'!SV17)))</f>
        <v>0</v>
      </c>
      <c r="V46" s="2">
        <f>'[2]OR-Res-Existing Cust'!SU146*('[2]OR-Res-Existing Cust'!SU18/('[2]OR-Res-Existing Cust'!SU18+SUM('[2]OR-Res-Cust Growth'!SW$3:'[2]OR-Res-Cust Growth'!SW17)))+'[2]OR-Res-Cust Growth'!SW208*(SUM('[2]OR-Res-Cust Growth'!SW$3:'[2]OR-Res-Cust Growth'!SW17)/('[2]OR-Res-Existing Cust'!SU18+SUM('[2]OR-Res-Cust Growth'!SW$3:'[2]OR-Res-Cust Growth'!SW17)))</f>
        <v>0</v>
      </c>
      <c r="W46" s="2">
        <f>'[2]OR-Res-Existing Cust'!SV146*('[2]OR-Res-Existing Cust'!SV18/('[2]OR-Res-Existing Cust'!SV18+SUM('[2]OR-Res-Cust Growth'!SX$3:'[2]OR-Res-Cust Growth'!SX17)))+'[2]OR-Res-Cust Growth'!SX208*(SUM('[2]OR-Res-Cust Growth'!SX$3:'[2]OR-Res-Cust Growth'!SX17)/('[2]OR-Res-Existing Cust'!SV18+SUM('[2]OR-Res-Cust Growth'!SX$3:'[2]OR-Res-Cust Growth'!SX17)))</f>
        <v>0.12814589708060506</v>
      </c>
      <c r="X46" s="2">
        <f>'[2]OR-Res-Existing Cust'!SW146*('[2]OR-Res-Existing Cust'!SW18/('[2]OR-Res-Existing Cust'!SW18+SUM('[2]OR-Res-Cust Growth'!SY$3:'[2]OR-Res-Cust Growth'!SY17)))+'[2]OR-Res-Cust Growth'!SY208*(SUM('[2]OR-Res-Cust Growth'!SY$3:'[2]OR-Res-Cust Growth'!SY17)/('[2]OR-Res-Existing Cust'!SW18+SUM('[2]OR-Res-Cust Growth'!SY$3:'[2]OR-Res-Cust Growth'!SY17)))</f>
        <v>0.12814589708060506</v>
      </c>
      <c r="Y46" s="2">
        <f>'[2]OR-Res-Existing Cust'!SX146*('[2]OR-Res-Existing Cust'!SX18/('[2]OR-Res-Existing Cust'!SX18+SUM('[2]OR-Res-Cust Growth'!SZ$3:'[2]OR-Res-Cust Growth'!SZ17)))+'[2]OR-Res-Cust Growth'!SZ208*(SUM('[2]OR-Res-Cust Growth'!SZ$3:'[2]OR-Res-Cust Growth'!SZ17)/('[2]OR-Res-Existing Cust'!SX18+SUM('[2]OR-Res-Cust Growth'!SZ$3:'[2]OR-Res-Cust Growth'!SZ17)))</f>
        <v>0.13983782645690751</v>
      </c>
      <c r="AA46" s="1">
        <f t="shared" si="1"/>
        <v>0.70859718742306665</v>
      </c>
      <c r="AB46" s="1">
        <f t="shared" si="2"/>
        <v>0.82172328914368009</v>
      </c>
      <c r="AC46" s="1">
        <f t="shared" si="3"/>
        <v>0.47461399109666191</v>
      </c>
      <c r="AD46" s="1">
        <f t="shared" si="4"/>
        <v>0.76703336192316396</v>
      </c>
      <c r="AE46" s="1">
        <f t="shared" si="5"/>
        <v>1</v>
      </c>
      <c r="AF46" s="1">
        <f t="shared" si="6"/>
        <v>1</v>
      </c>
      <c r="AG46" s="1">
        <f t="shared" si="7"/>
        <v>0.74370820583878983</v>
      </c>
      <c r="AH46" s="1">
        <f t="shared" si="8"/>
        <v>0.74370820583878983</v>
      </c>
      <c r="AI46" s="1">
        <f t="shared" si="9"/>
        <v>0.86016217354309243</v>
      </c>
    </row>
    <row r="47" spans="2:35" x14ac:dyDescent="0.3">
      <c r="B47">
        <v>2037</v>
      </c>
      <c r="C47" s="2">
        <v>0.13945938728712268</v>
      </c>
      <c r="D47" s="2">
        <v>0.13945938728712268</v>
      </c>
      <c r="E47" s="2">
        <v>0.72108122542575459</v>
      </c>
      <c r="G47" s="1">
        <f>'[2]OR-Res-Existing Cust'!SP83*('[2]OR-Res-Existing Cust'!SP19/('[2]OR-Res-Existing Cust'!SP19+SUM('[2]OR-Res-Cust Growth'!SR$3:'[2]OR-Res-Cust Growth'!SR18)))+'[2]OR-Res-Cust Growth'!SR145*(SUM('[2]OR-Res-Cust Growth'!SR$3:'[2]OR-Res-Cust Growth'!SR18)/('[2]OR-Res-Existing Cust'!SP19+SUM('[2]OR-Res-Cust Growth'!SR$3:'[2]OR-Res-Cust Growth'!SR18)))</f>
        <v>0.13945938728712268</v>
      </c>
      <c r="H47" s="1">
        <f>'[2]OR-Res-Existing Cust'!SQ83*('[2]OR-Res-Existing Cust'!SQ19/('[2]OR-Res-Existing Cust'!SQ19+SUM('[2]OR-Res-Cust Growth'!SS$3:'[2]OR-Res-Cust Growth'!SS18)))+'[2]OR-Res-Cust Growth'!SS145*(SUM('[2]OR-Res-Cust Growth'!SS$3:'[2]OR-Res-Cust Growth'!SS18)/('[2]OR-Res-Existing Cust'!SQ19+SUM('[2]OR-Res-Cust Growth'!SS$3:'[2]OR-Res-Cust Growth'!SS18)))</f>
        <v>0.14682847487603506</v>
      </c>
      <c r="I47" s="1">
        <f>'[2]OR-Res-Existing Cust'!SR83*('[2]OR-Res-Existing Cust'!SR19/('[2]OR-Res-Existing Cust'!SR19+SUM('[2]OR-Res-Cust Growth'!ST$3:'[2]OR-Res-Cust Growth'!ST18)))+'[2]OR-Res-Cust Growth'!ST145*(SUM('[2]OR-Res-Cust Growth'!ST$3:'[2]OR-Res-Cust Growth'!ST18)/('[2]OR-Res-Existing Cust'!SR19+SUM('[2]OR-Res-Cust Growth'!ST$3:'[2]OR-Res-Cust Growth'!ST18)))</f>
        <v>0</v>
      </c>
      <c r="J47" s="1">
        <f>'[2]OR-Res-Existing Cust'!SS83*('[2]OR-Res-Existing Cust'!SS19/('[2]OR-Res-Existing Cust'!SS19+SUM('[2]OR-Res-Cust Growth'!SU$3:'[2]OR-Res-Cust Growth'!SU18)))+'[2]OR-Res-Cust Growth'!SU145*(SUM('[2]OR-Res-Cust Growth'!SU$3:'[2]OR-Res-Cust Growth'!SU18)/('[2]OR-Res-Existing Cust'!SS19+SUM('[2]OR-Res-Cust Growth'!SU$3:'[2]OR-Res-Cust Growth'!SU18)))</f>
        <v>0.10498745703721381</v>
      </c>
      <c r="K47" s="1">
        <f>'[2]OR-Res-Existing Cust'!ST83*('[2]OR-Res-Existing Cust'!ST19/('[2]OR-Res-Existing Cust'!ST19+SUM('[2]OR-Res-Cust Growth'!SV$3:'[2]OR-Res-Cust Growth'!SV18)))+'[2]OR-Res-Cust Growth'!SV145*(SUM('[2]OR-Res-Cust Growth'!SV$3:'[2]OR-Res-Cust Growth'!SV18)/('[2]OR-Res-Existing Cust'!ST19+SUM('[2]OR-Res-Cust Growth'!SV$3:'[2]OR-Res-Cust Growth'!SV18)))</f>
        <v>0</v>
      </c>
      <c r="L47" s="1">
        <f>'[2]OR-Res-Existing Cust'!SU83*('[2]OR-Res-Existing Cust'!SU19/('[2]OR-Res-Existing Cust'!SU19+SUM('[2]OR-Res-Cust Growth'!SW$3:'[2]OR-Res-Cust Growth'!SW18)))+'[2]OR-Res-Cust Growth'!SW145*(SUM('[2]OR-Res-Cust Growth'!SW$3:'[2]OR-Res-Cust Growth'!SW18)/('[2]OR-Res-Existing Cust'!SU19+SUM('[2]OR-Res-Cust Growth'!SW$3:'[2]OR-Res-Cust Growth'!SW18)))</f>
        <v>0</v>
      </c>
      <c r="M47" s="1">
        <f>'[2]OR-Res-Existing Cust'!SV83*('[2]OR-Res-Existing Cust'!SV19/('[2]OR-Res-Existing Cust'!SV19+SUM('[2]OR-Res-Cust Growth'!SX$3:'[2]OR-Res-Cust Growth'!SX18)))+'[2]OR-Res-Cust Growth'!SX145*(SUM('[2]OR-Res-Cust Growth'!SX$3:'[2]OR-Res-Cust Growth'!SX18)/('[2]OR-Res-Existing Cust'!SV19+SUM('[2]OR-Res-Cust Growth'!SX$3:'[2]OR-Res-Cust Growth'!SX18)))</f>
        <v>0.13945938728712268</v>
      </c>
      <c r="N47" s="1">
        <f>'[2]OR-Res-Existing Cust'!SW83*('[2]OR-Res-Existing Cust'!SW19/('[2]OR-Res-Existing Cust'!SW19+SUM('[2]OR-Res-Cust Growth'!SY$3:'[2]OR-Res-Cust Growth'!SY18)))+'[2]OR-Res-Cust Growth'!SY145*(SUM('[2]OR-Res-Cust Growth'!SY$3:'[2]OR-Res-Cust Growth'!SY18)/('[2]OR-Res-Existing Cust'!SW19+SUM('[2]OR-Res-Cust Growth'!SY$3:'[2]OR-Res-Cust Growth'!SY18)))</f>
        <v>0.13945938728712268</v>
      </c>
      <c r="O47" s="1">
        <f>'[2]OR-Res-Existing Cust'!SX83*('[2]OR-Res-Existing Cust'!SX19/('[2]OR-Res-Existing Cust'!SX19+SUM('[2]OR-Res-Cust Growth'!SZ$3:'[2]OR-Res-Cust Growth'!SZ18)))+'[2]OR-Res-Cust Growth'!SZ145*(SUM('[2]OR-Res-Cust Growth'!SZ$3:'[2]OR-Res-Cust Growth'!SZ18)/('[2]OR-Res-Existing Cust'!SX19+SUM('[2]OR-Res-Cust Growth'!SZ$3:'[2]OR-Res-Cust Growth'!SZ18)))</f>
        <v>0</v>
      </c>
      <c r="P47" s="1"/>
      <c r="Q47" s="2">
        <f>'[2]OR-Res-Existing Cust'!SP147*('[2]OR-Res-Existing Cust'!SP19/('[2]OR-Res-Existing Cust'!SP19+SUM('[2]OR-Res-Cust Growth'!SR$3:'[2]OR-Res-Cust Growth'!SR18)))+'[2]OR-Res-Cust Growth'!SR209*(SUM('[2]OR-Res-Cust Growth'!SR$3:'[2]OR-Res-Cust Growth'!SR18)/('[2]OR-Res-Existing Cust'!SP19+SUM('[2]OR-Res-Cust Growth'!SR$3:'[2]OR-Res-Cust Growth'!SR18)))</f>
        <v>0.17425923311947028</v>
      </c>
      <c r="R47" s="2">
        <f>'[2]OR-Res-Existing Cust'!SQ147*('[2]OR-Res-Existing Cust'!SQ19/('[2]OR-Res-Existing Cust'!SQ19+SUM('[2]OR-Res-Cust Growth'!SS$3:'[2]OR-Res-Cust Growth'!SS18)))+'[2]OR-Res-Cust Growth'!SS209*(SUM('[2]OR-Res-Cust Growth'!SS$3:'[2]OR-Res-Cust Growth'!SS18)/('[2]OR-Res-Existing Cust'!SQ19+SUM('[2]OR-Res-Cust Growth'!SS$3:'[2]OR-Res-Cust Growth'!SS18)))</f>
        <v>5.8086411039823427E-2</v>
      </c>
      <c r="S47" s="2">
        <f>'[2]OR-Res-Existing Cust'!SR147*('[2]OR-Res-Existing Cust'!SR19/('[2]OR-Res-Existing Cust'!SR19+SUM('[2]OR-Res-Cust Growth'!ST$3:'[2]OR-Res-Cust Growth'!ST18)))+'[2]OR-Res-Cust Growth'!ST209*(SUM('[2]OR-Res-Cust Growth'!ST$3:'[2]OR-Res-Cust Growth'!ST18)/('[2]OR-Res-Existing Cust'!SR19+SUM('[2]OR-Res-Cust Growth'!ST$3:'[2]OR-Res-Cust Growth'!ST18)))</f>
        <v>0.56222704948857016</v>
      </c>
      <c r="T47" s="2">
        <f>'[2]OR-Res-Existing Cust'!SS147*('[2]OR-Res-Existing Cust'!SS19/('[2]OR-Res-Existing Cust'!SS19+SUM('[2]OR-Res-Cust Growth'!SU$3:'[2]OR-Res-Cust Growth'!SU18)))+'[2]OR-Res-Cust Growth'!SU209*(SUM('[2]OR-Res-Cust Growth'!SU$3:'[2]OR-Res-Cust Growth'!SU18)/('[2]OR-Res-Existing Cust'!SS19+SUM('[2]OR-Res-Cust Growth'!SU$3:'[2]OR-Res-Cust Growth'!SU18)))</f>
        <v>0.14911403157764946</v>
      </c>
      <c r="U47" s="2">
        <f>'[2]OR-Res-Existing Cust'!ST147*('[2]OR-Res-Existing Cust'!ST19/('[2]OR-Res-Existing Cust'!ST19+SUM('[2]OR-Res-Cust Growth'!SV$3:'[2]OR-Res-Cust Growth'!SV18)))+'[2]OR-Res-Cust Growth'!SV209*(SUM('[2]OR-Res-Cust Growth'!SV$3:'[2]OR-Res-Cust Growth'!SV18)/('[2]OR-Res-Existing Cust'!ST19+SUM('[2]OR-Res-Cust Growth'!SV$3:'[2]OR-Res-Cust Growth'!SV18)))</f>
        <v>0</v>
      </c>
      <c r="V47" s="2">
        <f>'[2]OR-Res-Existing Cust'!SU147*('[2]OR-Res-Existing Cust'!SU19/('[2]OR-Res-Existing Cust'!SU19+SUM('[2]OR-Res-Cust Growth'!SW$3:'[2]OR-Res-Cust Growth'!SW18)))+'[2]OR-Res-Cust Growth'!SW209*(SUM('[2]OR-Res-Cust Growth'!SW$3:'[2]OR-Res-Cust Growth'!SW18)/('[2]OR-Res-Existing Cust'!SU19+SUM('[2]OR-Res-Cust Growth'!SW$3:'[2]OR-Res-Cust Growth'!SW18)))</f>
        <v>0</v>
      </c>
      <c r="W47" s="2">
        <f>'[2]OR-Res-Existing Cust'!SV147*('[2]OR-Res-Existing Cust'!SV19/('[2]OR-Res-Existing Cust'!SV19+SUM('[2]OR-Res-Cust Growth'!SX$3:'[2]OR-Res-Cust Growth'!SX18)))+'[2]OR-Res-Cust Growth'!SX209*(SUM('[2]OR-Res-Cust Growth'!SX$3:'[2]OR-Res-Cust Growth'!SX18)/('[2]OR-Res-Existing Cust'!SV19+SUM('[2]OR-Res-Cust Growth'!SX$3:'[2]OR-Res-Cust Growth'!SX18)))</f>
        <v>0.13945938728712268</v>
      </c>
      <c r="X47" s="2">
        <f>'[2]OR-Res-Existing Cust'!SW147*('[2]OR-Res-Existing Cust'!SW19/('[2]OR-Res-Existing Cust'!SW19+SUM('[2]OR-Res-Cust Growth'!SY$3:'[2]OR-Res-Cust Growth'!SY18)))+'[2]OR-Res-Cust Growth'!SY209*(SUM('[2]OR-Res-Cust Growth'!SY$3:'[2]OR-Res-Cust Growth'!SY18)/('[2]OR-Res-Existing Cust'!SW19+SUM('[2]OR-Res-Cust Growth'!SY$3:'[2]OR-Res-Cust Growth'!SY18)))</f>
        <v>0.13945938728712268</v>
      </c>
      <c r="Y47" s="2">
        <f>'[2]OR-Res-Existing Cust'!SX147*('[2]OR-Res-Existing Cust'!SX19/('[2]OR-Res-Existing Cust'!SX19+SUM('[2]OR-Res-Cust Growth'!SZ$3:'[2]OR-Res-Cust Growth'!SZ18)))+'[2]OR-Res-Cust Growth'!SZ209*(SUM('[2]OR-Res-Cust Growth'!SZ$3:'[2]OR-Res-Cust Growth'!SZ18)/('[2]OR-Res-Existing Cust'!SX19+SUM('[2]OR-Res-Cust Growth'!SZ$3:'[2]OR-Res-Cust Growth'!SZ18)))</f>
        <v>0.1510476965455011</v>
      </c>
      <c r="AA47" s="1">
        <f t="shared" si="1"/>
        <v>0.68628137959340707</v>
      </c>
      <c r="AB47" s="1">
        <f t="shared" si="2"/>
        <v>0.79508511408414151</v>
      </c>
      <c r="AC47" s="1">
        <f t="shared" si="3"/>
        <v>0.43777295051142984</v>
      </c>
      <c r="AD47" s="1">
        <f t="shared" si="4"/>
        <v>0.74589851138513674</v>
      </c>
      <c r="AE47" s="1">
        <f t="shared" si="5"/>
        <v>1</v>
      </c>
      <c r="AF47" s="1">
        <f t="shared" si="6"/>
        <v>1</v>
      </c>
      <c r="AG47" s="1">
        <f t="shared" si="7"/>
        <v>0.72108122542575459</v>
      </c>
      <c r="AH47" s="1">
        <f t="shared" si="8"/>
        <v>0.72108122542575459</v>
      </c>
      <c r="AI47" s="1">
        <f t="shared" si="9"/>
        <v>0.8489523034544989</v>
      </c>
    </row>
    <row r="48" spans="2:35" x14ac:dyDescent="0.3">
      <c r="B48">
        <v>2038</v>
      </c>
      <c r="C48" s="2">
        <v>0.15048285331911332</v>
      </c>
      <c r="D48" s="2">
        <v>0.15048285331911332</v>
      </c>
      <c r="E48" s="2">
        <v>0.69903429336177325</v>
      </c>
      <c r="G48" s="1">
        <f>'[2]OR-Res-Existing Cust'!SP84*('[2]OR-Res-Existing Cust'!SP20/('[2]OR-Res-Existing Cust'!SP20+SUM('[2]OR-Res-Cust Growth'!SR$3:'[2]OR-Res-Cust Growth'!SR19)))+'[2]OR-Res-Cust Growth'!SR146*(SUM('[2]OR-Res-Cust Growth'!SR$3:'[2]OR-Res-Cust Growth'!SR19)/('[2]OR-Res-Existing Cust'!SP20+SUM('[2]OR-Res-Cust Growth'!SR$3:'[2]OR-Res-Cust Growth'!SR19)))</f>
        <v>0.15048285331911332</v>
      </c>
      <c r="H48" s="1">
        <f>'[2]OR-Res-Existing Cust'!SQ84*('[2]OR-Res-Existing Cust'!SQ20/('[2]OR-Res-Existing Cust'!SQ20+SUM('[2]OR-Res-Cust Growth'!SS$3:'[2]OR-Res-Cust Growth'!SS19)))+'[2]OR-Res-Cust Growth'!SS146*(SUM('[2]OR-Res-Cust Growth'!SS$3:'[2]OR-Res-Cust Growth'!SS19)/('[2]OR-Res-Existing Cust'!SQ20+SUM('[2]OR-Res-Cust Growth'!SS$3:'[2]OR-Res-Cust Growth'!SS19)))</f>
        <v>0.17078798143434729</v>
      </c>
      <c r="I48" s="1">
        <f>'[2]OR-Res-Existing Cust'!SR84*('[2]OR-Res-Existing Cust'!SR20/('[2]OR-Res-Existing Cust'!SR20+SUM('[2]OR-Res-Cust Growth'!ST$3:'[2]OR-Res-Cust Growth'!ST19)))+'[2]OR-Res-Cust Growth'!ST146*(SUM('[2]OR-Res-Cust Growth'!ST$3:'[2]OR-Res-Cust Growth'!ST19)/('[2]OR-Res-Existing Cust'!SR20+SUM('[2]OR-Res-Cust Growth'!ST$3:'[2]OR-Res-Cust Growth'!ST19)))</f>
        <v>0</v>
      </c>
      <c r="J48" s="1">
        <f>'[2]OR-Res-Existing Cust'!SS84*('[2]OR-Res-Existing Cust'!SS20/('[2]OR-Res-Existing Cust'!SS20+SUM('[2]OR-Res-Cust Growth'!SU$3:'[2]OR-Res-Cust Growth'!SU19)))+'[2]OR-Res-Cust Growth'!SU146*(SUM('[2]OR-Res-Cust Growth'!SU$3:'[2]OR-Res-Cust Growth'!SU19)/('[2]OR-Res-Existing Cust'!SS20+SUM('[2]OR-Res-Cust Growth'!SU$3:'[2]OR-Res-Cust Growth'!SU19)))</f>
        <v>0.11458815196565471</v>
      </c>
      <c r="K48" s="1">
        <f>'[2]OR-Res-Existing Cust'!ST84*('[2]OR-Res-Existing Cust'!ST20/('[2]OR-Res-Existing Cust'!ST20+SUM('[2]OR-Res-Cust Growth'!SV$3:'[2]OR-Res-Cust Growth'!SV19)))+'[2]OR-Res-Cust Growth'!SV146*(SUM('[2]OR-Res-Cust Growth'!SV$3:'[2]OR-Res-Cust Growth'!SV19)/('[2]OR-Res-Existing Cust'!ST20+SUM('[2]OR-Res-Cust Growth'!SV$3:'[2]OR-Res-Cust Growth'!SV19)))</f>
        <v>0</v>
      </c>
      <c r="L48" s="1">
        <f>'[2]OR-Res-Existing Cust'!SU84*('[2]OR-Res-Existing Cust'!SU20/('[2]OR-Res-Existing Cust'!SU20+SUM('[2]OR-Res-Cust Growth'!SW$3:'[2]OR-Res-Cust Growth'!SW19)))+'[2]OR-Res-Cust Growth'!SW146*(SUM('[2]OR-Res-Cust Growth'!SW$3:'[2]OR-Res-Cust Growth'!SW19)/('[2]OR-Res-Existing Cust'!SU20+SUM('[2]OR-Res-Cust Growth'!SW$3:'[2]OR-Res-Cust Growth'!SW19)))</f>
        <v>0</v>
      </c>
      <c r="M48" s="1">
        <f>'[2]OR-Res-Existing Cust'!SV84*('[2]OR-Res-Existing Cust'!SV20/('[2]OR-Res-Existing Cust'!SV20+SUM('[2]OR-Res-Cust Growth'!SX$3:'[2]OR-Res-Cust Growth'!SX19)))+'[2]OR-Res-Cust Growth'!SX146*(SUM('[2]OR-Res-Cust Growth'!SX$3:'[2]OR-Res-Cust Growth'!SX19)/('[2]OR-Res-Existing Cust'!SV20+SUM('[2]OR-Res-Cust Growth'!SX$3:'[2]OR-Res-Cust Growth'!SX19)))</f>
        <v>0.15048285331911332</v>
      </c>
      <c r="N48" s="1">
        <f>'[2]OR-Res-Existing Cust'!SW84*('[2]OR-Res-Existing Cust'!SW20/('[2]OR-Res-Existing Cust'!SW20+SUM('[2]OR-Res-Cust Growth'!SY$3:'[2]OR-Res-Cust Growth'!SY19)))+'[2]OR-Res-Cust Growth'!SY146*(SUM('[2]OR-Res-Cust Growth'!SY$3:'[2]OR-Res-Cust Growth'!SY19)/('[2]OR-Res-Existing Cust'!SW20+SUM('[2]OR-Res-Cust Growth'!SY$3:'[2]OR-Res-Cust Growth'!SY19)))</f>
        <v>0.15048285331911332</v>
      </c>
      <c r="O48" s="1">
        <f>'[2]OR-Res-Existing Cust'!SX84*('[2]OR-Res-Existing Cust'!SX20/('[2]OR-Res-Existing Cust'!SX20+SUM('[2]OR-Res-Cust Growth'!SZ$3:'[2]OR-Res-Cust Growth'!SZ19)))+'[2]OR-Res-Cust Growth'!SZ146*(SUM('[2]OR-Res-Cust Growth'!SZ$3:'[2]OR-Res-Cust Growth'!SZ19)/('[2]OR-Res-Existing Cust'!SX20+SUM('[2]OR-Res-Cust Growth'!SZ$3:'[2]OR-Res-Cust Growth'!SZ19)))</f>
        <v>0</v>
      </c>
      <c r="P48" s="1"/>
      <c r="Q48" s="2">
        <f>'[2]OR-Res-Existing Cust'!SP148*('[2]OR-Res-Existing Cust'!SP20/('[2]OR-Res-Existing Cust'!SP20+SUM('[2]OR-Res-Cust Growth'!SR$3:'[2]OR-Res-Cust Growth'!SR19)))+'[2]OR-Res-Cust Growth'!SR210*(SUM('[2]OR-Res-Cust Growth'!SR$3:'[2]OR-Res-Cust Growth'!SR19)/('[2]OR-Res-Existing Cust'!SP20+SUM('[2]OR-Res-Cust Growth'!SR$3:'[2]OR-Res-Cust Growth'!SR19)))</f>
        <v>0.18499283658986151</v>
      </c>
      <c r="R48" s="2">
        <f>'[2]OR-Res-Existing Cust'!SQ148*('[2]OR-Res-Existing Cust'!SQ20/('[2]OR-Res-Existing Cust'!SQ20+SUM('[2]OR-Res-Cust Growth'!SS$3:'[2]OR-Res-Cust Growth'!SS19)))+'[2]OR-Res-Cust Growth'!SS210*(SUM('[2]OR-Res-Cust Growth'!SS$3:'[2]OR-Res-Cust Growth'!SS19)/('[2]OR-Res-Existing Cust'!SQ20+SUM('[2]OR-Res-Cust Growth'!SS$3:'[2]OR-Res-Cust Growth'!SS19)))</f>
        <v>6.1664278863287167E-2</v>
      </c>
      <c r="S48" s="2">
        <f>'[2]OR-Res-Existing Cust'!SR148*('[2]OR-Res-Existing Cust'!SR20/('[2]OR-Res-Existing Cust'!SR20+SUM('[2]OR-Res-Cust Growth'!ST$3:'[2]OR-Res-Cust Growth'!ST19)))+'[2]OR-Res-Cust Growth'!ST210*(SUM('[2]OR-Res-Cust Growth'!ST$3:'[2]OR-Res-Cust Growth'!ST19)/('[2]OR-Res-Existing Cust'!SR20+SUM('[2]OR-Res-Cust Growth'!ST$3:'[2]OR-Res-Cust Growth'!ST19)))</f>
        <v>0.59816096364700977</v>
      </c>
      <c r="T48" s="2">
        <f>'[2]OR-Res-Existing Cust'!SS148*('[2]OR-Res-Existing Cust'!SS20/('[2]OR-Res-Existing Cust'!SS20+SUM('[2]OR-Res-Cust Growth'!SU$3:'[2]OR-Res-Cust Growth'!SU19)))+'[2]OR-Res-Cust Growth'!SU210*(SUM('[2]OR-Res-Cust Growth'!SU$3:'[2]OR-Res-Cust Growth'!SU19)/('[2]OR-Res-Existing Cust'!SS20+SUM('[2]OR-Res-Cust Growth'!SU$3:'[2]OR-Res-Cust Growth'!SU19)))</f>
        <v>0.16066337869693947</v>
      </c>
      <c r="U48" s="2">
        <f>'[2]OR-Res-Existing Cust'!ST148*('[2]OR-Res-Existing Cust'!ST20/('[2]OR-Res-Existing Cust'!ST20+SUM('[2]OR-Res-Cust Growth'!SV$3:'[2]OR-Res-Cust Growth'!SV19)))+'[2]OR-Res-Cust Growth'!SV210*(SUM('[2]OR-Res-Cust Growth'!SV$3:'[2]OR-Res-Cust Growth'!SV19)/('[2]OR-Res-Existing Cust'!ST20+SUM('[2]OR-Res-Cust Growth'!SV$3:'[2]OR-Res-Cust Growth'!SV19)))</f>
        <v>0</v>
      </c>
      <c r="V48" s="2">
        <f>'[2]OR-Res-Existing Cust'!SU148*('[2]OR-Res-Existing Cust'!SU20/('[2]OR-Res-Existing Cust'!SU20+SUM('[2]OR-Res-Cust Growth'!SW$3:'[2]OR-Res-Cust Growth'!SW19)))+'[2]OR-Res-Cust Growth'!SW210*(SUM('[2]OR-Res-Cust Growth'!SW$3:'[2]OR-Res-Cust Growth'!SW19)/('[2]OR-Res-Existing Cust'!SU20+SUM('[2]OR-Res-Cust Growth'!SW$3:'[2]OR-Res-Cust Growth'!SW19)))</f>
        <v>0</v>
      </c>
      <c r="W48" s="2">
        <f>'[2]OR-Res-Existing Cust'!SV148*('[2]OR-Res-Existing Cust'!SV20/('[2]OR-Res-Existing Cust'!SV20+SUM('[2]OR-Res-Cust Growth'!SX$3:'[2]OR-Res-Cust Growth'!SX19)))+'[2]OR-Res-Cust Growth'!SX210*(SUM('[2]OR-Res-Cust Growth'!SX$3:'[2]OR-Res-Cust Growth'!SX19)/('[2]OR-Res-Existing Cust'!SV20+SUM('[2]OR-Res-Cust Growth'!SX$3:'[2]OR-Res-Cust Growth'!SX19)))</f>
        <v>0.15048285331911332</v>
      </c>
      <c r="X48" s="2">
        <f>'[2]OR-Res-Existing Cust'!SW148*('[2]OR-Res-Existing Cust'!SW20/('[2]OR-Res-Existing Cust'!SW20+SUM('[2]OR-Res-Cust Growth'!SY$3:'[2]OR-Res-Cust Growth'!SY19)))+'[2]OR-Res-Cust Growth'!SY210*(SUM('[2]OR-Res-Cust Growth'!SY$3:'[2]OR-Res-Cust Growth'!SY19)/('[2]OR-Res-Existing Cust'!SW20+SUM('[2]OR-Res-Cust Growth'!SY$3:'[2]OR-Res-Cust Growth'!SY19)))</f>
        <v>0.15048285331911332</v>
      </c>
      <c r="Y48" s="2">
        <f>'[2]OR-Res-Existing Cust'!SX148*('[2]OR-Res-Existing Cust'!SX20/('[2]OR-Res-Existing Cust'!SX20+SUM('[2]OR-Res-Cust Growth'!SZ$3:'[2]OR-Res-Cust Growth'!SZ19)))+'[2]OR-Res-Cust Growth'!SZ210*(SUM('[2]OR-Res-Cust Growth'!SZ$3:'[2]OR-Res-Cust Growth'!SZ19)/('[2]OR-Res-Existing Cust'!SX20+SUM('[2]OR-Res-Cust Growth'!SZ$3:'[2]OR-Res-Cust Growth'!SZ19)))</f>
        <v>0.16197463867268996</v>
      </c>
      <c r="AA48" s="1">
        <f t="shared" si="1"/>
        <v>0.66452431009102508</v>
      </c>
      <c r="AB48" s="1">
        <f t="shared" si="2"/>
        <v>0.76754773970236556</v>
      </c>
      <c r="AC48" s="1">
        <f t="shared" si="3"/>
        <v>0.40183903635299023</v>
      </c>
      <c r="AD48" s="1">
        <f t="shared" si="4"/>
        <v>0.72474846933740578</v>
      </c>
      <c r="AE48" s="1">
        <f t="shared" si="5"/>
        <v>1</v>
      </c>
      <c r="AF48" s="1">
        <f t="shared" si="6"/>
        <v>1</v>
      </c>
      <c r="AG48" s="1">
        <f t="shared" si="7"/>
        <v>0.69903429336177325</v>
      </c>
      <c r="AH48" s="1">
        <f t="shared" si="8"/>
        <v>0.69903429336177325</v>
      </c>
      <c r="AI48" s="1">
        <f t="shared" si="9"/>
        <v>0.83802536132731009</v>
      </c>
    </row>
    <row r="49" spans="2:35" x14ac:dyDescent="0.3">
      <c r="B49">
        <v>2039</v>
      </c>
      <c r="C49" s="2">
        <v>0.1612886035600512</v>
      </c>
      <c r="D49" s="2">
        <v>0.1612886035600512</v>
      </c>
      <c r="E49" s="2">
        <v>0.67742279287989771</v>
      </c>
      <c r="G49" s="1">
        <f>'[2]OR-Res-Existing Cust'!SP85*('[2]OR-Res-Existing Cust'!SP21/('[2]OR-Res-Existing Cust'!SP21+SUM('[2]OR-Res-Cust Growth'!SR$3:'[2]OR-Res-Cust Growth'!SR20)))+'[2]OR-Res-Cust Growth'!SR147*(SUM('[2]OR-Res-Cust Growth'!SR$3:'[2]OR-Res-Cust Growth'!SR20)/('[2]OR-Res-Existing Cust'!SP21+SUM('[2]OR-Res-Cust Growth'!SR$3:'[2]OR-Res-Cust Growth'!SR20)))</f>
        <v>0.1612886035600512</v>
      </c>
      <c r="H49" s="1">
        <f>'[2]OR-Res-Existing Cust'!SQ85*('[2]OR-Res-Existing Cust'!SQ21/('[2]OR-Res-Existing Cust'!SQ21+SUM('[2]OR-Res-Cust Growth'!SS$3:'[2]OR-Res-Cust Growth'!SS20)))+'[2]OR-Res-Cust Growth'!SS147*(SUM('[2]OR-Res-Cust Growth'!SS$3:'[2]OR-Res-Cust Growth'!SS20)/('[2]OR-Res-Existing Cust'!SQ21+SUM('[2]OR-Res-Cust Growth'!SS$3:'[2]OR-Res-Cust Growth'!SS20)))</f>
        <v>0.19545601085126457</v>
      </c>
      <c r="I49" s="1">
        <f>'[2]OR-Res-Existing Cust'!SR85*('[2]OR-Res-Existing Cust'!SR21/('[2]OR-Res-Existing Cust'!SR21+SUM('[2]OR-Res-Cust Growth'!ST$3:'[2]OR-Res-Cust Growth'!ST20)))+'[2]OR-Res-Cust Growth'!ST147*(SUM('[2]OR-Res-Cust Growth'!ST$3:'[2]OR-Res-Cust Growth'!ST20)/('[2]OR-Res-Existing Cust'!SR21+SUM('[2]OR-Res-Cust Growth'!ST$3:'[2]OR-Res-Cust Growth'!ST20)))</f>
        <v>0</v>
      </c>
      <c r="J49" s="1">
        <f>'[2]OR-Res-Existing Cust'!SS85*('[2]OR-Res-Existing Cust'!SS21/('[2]OR-Res-Existing Cust'!SS21+SUM('[2]OR-Res-Cust Growth'!SU$3:'[2]OR-Res-Cust Growth'!SU20)))+'[2]OR-Res-Cust Growth'!SU147*(SUM('[2]OR-Res-Cust Growth'!SU$3:'[2]OR-Res-Cust Growth'!SU20)/('[2]OR-Res-Existing Cust'!SS21+SUM('[2]OR-Res-Cust Growth'!SU$3:'[2]OR-Res-Cust Growth'!SU20)))</f>
        <v>0.12420059023940062</v>
      </c>
      <c r="K49" s="1">
        <f>'[2]OR-Res-Existing Cust'!ST85*('[2]OR-Res-Existing Cust'!ST21/('[2]OR-Res-Existing Cust'!ST21+SUM('[2]OR-Res-Cust Growth'!SV$3:'[2]OR-Res-Cust Growth'!SV20)))+'[2]OR-Res-Cust Growth'!SV147*(SUM('[2]OR-Res-Cust Growth'!SV$3:'[2]OR-Res-Cust Growth'!SV20)/('[2]OR-Res-Existing Cust'!ST21+SUM('[2]OR-Res-Cust Growth'!SV$3:'[2]OR-Res-Cust Growth'!SV20)))</f>
        <v>0</v>
      </c>
      <c r="L49" s="1">
        <f>'[2]OR-Res-Existing Cust'!SU85*('[2]OR-Res-Existing Cust'!SU21/('[2]OR-Res-Existing Cust'!SU21+SUM('[2]OR-Res-Cust Growth'!SW$3:'[2]OR-Res-Cust Growth'!SW20)))+'[2]OR-Res-Cust Growth'!SW147*(SUM('[2]OR-Res-Cust Growth'!SW$3:'[2]OR-Res-Cust Growth'!SW20)/('[2]OR-Res-Existing Cust'!SU21+SUM('[2]OR-Res-Cust Growth'!SW$3:'[2]OR-Res-Cust Growth'!SW20)))</f>
        <v>0</v>
      </c>
      <c r="M49" s="1">
        <f>'[2]OR-Res-Existing Cust'!SV85*('[2]OR-Res-Existing Cust'!SV21/('[2]OR-Res-Existing Cust'!SV21+SUM('[2]OR-Res-Cust Growth'!SX$3:'[2]OR-Res-Cust Growth'!SX20)))+'[2]OR-Res-Cust Growth'!SX147*(SUM('[2]OR-Res-Cust Growth'!SX$3:'[2]OR-Res-Cust Growth'!SX20)/('[2]OR-Res-Existing Cust'!SV21+SUM('[2]OR-Res-Cust Growth'!SX$3:'[2]OR-Res-Cust Growth'!SX20)))</f>
        <v>0.1612886035600512</v>
      </c>
      <c r="N49" s="1">
        <f>'[2]OR-Res-Existing Cust'!SW85*('[2]OR-Res-Existing Cust'!SW21/('[2]OR-Res-Existing Cust'!SW21+SUM('[2]OR-Res-Cust Growth'!SY$3:'[2]OR-Res-Cust Growth'!SY20)))+'[2]OR-Res-Cust Growth'!SY147*(SUM('[2]OR-Res-Cust Growth'!SY$3:'[2]OR-Res-Cust Growth'!SY20)/('[2]OR-Res-Existing Cust'!SW21+SUM('[2]OR-Res-Cust Growth'!SY$3:'[2]OR-Res-Cust Growth'!SY20)))</f>
        <v>0.1612886035600512</v>
      </c>
      <c r="O49" s="1">
        <f>'[2]OR-Res-Existing Cust'!SX85*('[2]OR-Res-Existing Cust'!SX21/('[2]OR-Res-Existing Cust'!SX21+SUM('[2]OR-Res-Cust Growth'!SZ$3:'[2]OR-Res-Cust Growth'!SZ20)))+'[2]OR-Res-Cust Growth'!SZ147*(SUM('[2]OR-Res-Cust Growth'!SZ$3:'[2]OR-Res-Cust Growth'!SZ20)/('[2]OR-Res-Existing Cust'!SX21+SUM('[2]OR-Res-Cust Growth'!SZ$3:'[2]OR-Res-Cust Growth'!SZ20)))</f>
        <v>0</v>
      </c>
      <c r="P49" s="1"/>
      <c r="Q49" s="2">
        <f>'[2]OR-Res-Existing Cust'!SP149*('[2]OR-Res-Existing Cust'!SP21/('[2]OR-Res-Existing Cust'!SP21+SUM('[2]OR-Res-Cust Growth'!SR$3:'[2]OR-Res-Cust Growth'!SR20)))+'[2]OR-Res-Cust Growth'!SR211*(SUM('[2]OR-Res-Cust Growth'!SR$3:'[2]OR-Res-Cust Growth'!SR20)/('[2]OR-Res-Existing Cust'!SP21+SUM('[2]OR-Res-Cust Growth'!SR$3:'[2]OR-Res-Cust Growth'!SR20)))</f>
        <v>0.19551950515354743</v>
      </c>
      <c r="R49" s="2">
        <f>'[2]OR-Res-Existing Cust'!SQ149*('[2]OR-Res-Existing Cust'!SQ21/('[2]OR-Res-Existing Cust'!SQ21+SUM('[2]OR-Res-Cust Growth'!SS$3:'[2]OR-Res-Cust Growth'!SS20)))+'[2]OR-Res-Cust Growth'!SS211*(SUM('[2]OR-Res-Cust Growth'!SS$3:'[2]OR-Res-Cust Growth'!SS20)/('[2]OR-Res-Existing Cust'!SQ21+SUM('[2]OR-Res-Cust Growth'!SS$3:'[2]OR-Res-Cust Growth'!SS20)))</f>
        <v>6.5173168384515812E-2</v>
      </c>
      <c r="S49" s="2">
        <f>'[2]OR-Res-Existing Cust'!SR149*('[2]OR-Res-Existing Cust'!SR21/('[2]OR-Res-Existing Cust'!SR21+SUM('[2]OR-Res-Cust Growth'!ST$3:'[2]OR-Res-Cust Growth'!ST20)))+'[2]OR-Res-Cust Growth'!ST211*(SUM('[2]OR-Res-Cust Growth'!ST$3:'[2]OR-Res-Cust Growth'!ST20)/('[2]OR-Res-Existing Cust'!SR21+SUM('[2]OR-Res-Cust Growth'!ST$3:'[2]OR-Res-Cust Growth'!ST20)))</f>
        <v>0.63339932107940988</v>
      </c>
      <c r="T49" s="2">
        <f>'[2]OR-Res-Existing Cust'!SS149*('[2]OR-Res-Existing Cust'!SS21/('[2]OR-Res-Existing Cust'!SS21+SUM('[2]OR-Res-Cust Growth'!SU$3:'[2]OR-Res-Cust Growth'!SU20)))+'[2]OR-Res-Cust Growth'!SU211*(SUM('[2]OR-Res-Cust Growth'!SU$3:'[2]OR-Res-Cust Growth'!SU20)/('[2]OR-Res-Existing Cust'!SS21+SUM('[2]OR-Res-Cust Growth'!SU$3:'[2]OR-Res-Cust Growth'!SU20)))</f>
        <v>0.17222696658896486</v>
      </c>
      <c r="U49" s="2">
        <f>'[2]OR-Res-Existing Cust'!ST149*('[2]OR-Res-Existing Cust'!ST21/('[2]OR-Res-Existing Cust'!ST21+SUM('[2]OR-Res-Cust Growth'!SV$3:'[2]OR-Res-Cust Growth'!SV20)))+'[2]OR-Res-Cust Growth'!SV211*(SUM('[2]OR-Res-Cust Growth'!SV$3:'[2]OR-Res-Cust Growth'!SV20)/('[2]OR-Res-Existing Cust'!ST21+SUM('[2]OR-Res-Cust Growth'!SV$3:'[2]OR-Res-Cust Growth'!SV20)))</f>
        <v>0</v>
      </c>
      <c r="V49" s="2">
        <f>'[2]OR-Res-Existing Cust'!SU149*('[2]OR-Res-Existing Cust'!SU21/('[2]OR-Res-Existing Cust'!SU21+SUM('[2]OR-Res-Cust Growth'!SW$3:'[2]OR-Res-Cust Growth'!SW20)))+'[2]OR-Res-Cust Growth'!SW211*(SUM('[2]OR-Res-Cust Growth'!SW$3:'[2]OR-Res-Cust Growth'!SW20)/('[2]OR-Res-Existing Cust'!SU21+SUM('[2]OR-Res-Cust Growth'!SW$3:'[2]OR-Res-Cust Growth'!SW20)))</f>
        <v>0</v>
      </c>
      <c r="W49" s="2">
        <f>'[2]OR-Res-Existing Cust'!SV149*('[2]OR-Res-Existing Cust'!SV21/('[2]OR-Res-Existing Cust'!SV21+SUM('[2]OR-Res-Cust Growth'!SX$3:'[2]OR-Res-Cust Growth'!SX20)))+'[2]OR-Res-Cust Growth'!SX211*(SUM('[2]OR-Res-Cust Growth'!SX$3:'[2]OR-Res-Cust Growth'!SX20)/('[2]OR-Res-Existing Cust'!SV21+SUM('[2]OR-Res-Cust Growth'!SX$3:'[2]OR-Res-Cust Growth'!SX20)))</f>
        <v>0.1612886035600512</v>
      </c>
      <c r="X49" s="2">
        <f>'[2]OR-Res-Existing Cust'!SW149*('[2]OR-Res-Existing Cust'!SW21/('[2]OR-Res-Existing Cust'!SW21+SUM('[2]OR-Res-Cust Growth'!SY$3:'[2]OR-Res-Cust Growth'!SY20)))+'[2]OR-Res-Cust Growth'!SY211*(SUM('[2]OR-Res-Cust Growth'!SY$3:'[2]OR-Res-Cust Growth'!SY20)/('[2]OR-Res-Existing Cust'!SW21+SUM('[2]OR-Res-Cust Growth'!SY$3:'[2]OR-Res-Cust Growth'!SY20)))</f>
        <v>0.1612886035600512</v>
      </c>
      <c r="Y49" s="2">
        <f>'[2]OR-Res-Existing Cust'!SX149*('[2]OR-Res-Existing Cust'!SX21/('[2]OR-Res-Existing Cust'!SX21+SUM('[2]OR-Res-Cust Growth'!SZ$3:'[2]OR-Res-Cust Growth'!SZ20)))+'[2]OR-Res-Cust Growth'!SZ211*(SUM('[2]OR-Res-Cust Growth'!SZ$3:'[2]OR-Res-Cust Growth'!SZ20)/('[2]OR-Res-Existing Cust'!SX21+SUM('[2]OR-Res-Cust Growth'!SZ$3:'[2]OR-Res-Cust Growth'!SZ20)))</f>
        <v>0.17268745503110652</v>
      </c>
      <c r="AA49" s="1">
        <f t="shared" si="1"/>
        <v>0.64319189128640142</v>
      </c>
      <c r="AB49" s="1">
        <f t="shared" si="2"/>
        <v>0.73937082076421956</v>
      </c>
      <c r="AC49" s="1">
        <f t="shared" si="3"/>
        <v>0.36660067892059012</v>
      </c>
      <c r="AD49" s="1">
        <f t="shared" si="4"/>
        <v>0.70357244317163448</v>
      </c>
      <c r="AE49" s="1">
        <f t="shared" si="5"/>
        <v>1</v>
      </c>
      <c r="AF49" s="1">
        <f t="shared" si="6"/>
        <v>1</v>
      </c>
      <c r="AG49" s="1">
        <f t="shared" si="7"/>
        <v>0.67742279287989771</v>
      </c>
      <c r="AH49" s="1">
        <f t="shared" si="8"/>
        <v>0.67742279287989771</v>
      </c>
      <c r="AI49" s="1">
        <f t="shared" si="9"/>
        <v>0.8273125449688935</v>
      </c>
    </row>
    <row r="50" spans="2:35" x14ac:dyDescent="0.3">
      <c r="B50">
        <v>2040</v>
      </c>
      <c r="C50" s="2">
        <v>0.17188741005698524</v>
      </c>
      <c r="D50" s="2">
        <v>0.17188741005698524</v>
      </c>
      <c r="E50" s="2">
        <v>0.65622517988602946</v>
      </c>
      <c r="G50" s="1">
        <f>'[2]OR-Res-Existing Cust'!SP86*('[2]OR-Res-Existing Cust'!SP22/('[2]OR-Res-Existing Cust'!SP22+SUM('[2]OR-Res-Cust Growth'!SR$3:'[2]OR-Res-Cust Growth'!SR21)))+'[2]OR-Res-Cust Growth'!SR148*(SUM('[2]OR-Res-Cust Growth'!SR$3:'[2]OR-Res-Cust Growth'!SR21)/('[2]OR-Res-Existing Cust'!SP22+SUM('[2]OR-Res-Cust Growth'!SR$3:'[2]OR-Res-Cust Growth'!SR21)))</f>
        <v>0.17188741005698524</v>
      </c>
      <c r="H50" s="1">
        <f>'[2]OR-Res-Existing Cust'!SQ86*('[2]OR-Res-Existing Cust'!SQ22/('[2]OR-Res-Existing Cust'!SQ22+SUM('[2]OR-Res-Cust Growth'!SS$3:'[2]OR-Res-Cust Growth'!SS21)))+'[2]OR-Res-Cust Growth'!SS148*(SUM('[2]OR-Res-Cust Growth'!SS$3:'[2]OR-Res-Cust Growth'!SS21)/('[2]OR-Res-Existing Cust'!SQ22+SUM('[2]OR-Res-Cust Growth'!SS$3:'[2]OR-Res-Cust Growth'!SS21)))</f>
        <v>0.22041990830586261</v>
      </c>
      <c r="I50" s="1">
        <f>'[2]OR-Res-Existing Cust'!SR86*('[2]OR-Res-Existing Cust'!SR22/('[2]OR-Res-Existing Cust'!SR22+SUM('[2]OR-Res-Cust Growth'!ST$3:'[2]OR-Res-Cust Growth'!ST21)))+'[2]OR-Res-Cust Growth'!ST148*(SUM('[2]OR-Res-Cust Growth'!ST$3:'[2]OR-Res-Cust Growth'!ST21)/('[2]OR-Res-Existing Cust'!SR22+SUM('[2]OR-Res-Cust Growth'!ST$3:'[2]OR-Res-Cust Growth'!ST21)))</f>
        <v>0</v>
      </c>
      <c r="J50" s="1">
        <f>'[2]OR-Res-Existing Cust'!SS86*('[2]OR-Res-Existing Cust'!SS22/('[2]OR-Res-Existing Cust'!SS22+SUM('[2]OR-Res-Cust Growth'!SU$3:'[2]OR-Res-Cust Growth'!SU21)))+'[2]OR-Res-Cust Growth'!SU148*(SUM('[2]OR-Res-Cust Growth'!SU$3:'[2]OR-Res-Cust Growth'!SU21)/('[2]OR-Res-Existing Cust'!SS22+SUM('[2]OR-Res-Cust Growth'!SU$3:'[2]OR-Res-Cust Growth'!SU21)))</f>
        <v>0.13382487130568047</v>
      </c>
      <c r="K50" s="1">
        <f>'[2]OR-Res-Existing Cust'!ST86*('[2]OR-Res-Existing Cust'!ST22/('[2]OR-Res-Existing Cust'!ST22+SUM('[2]OR-Res-Cust Growth'!SV$3:'[2]OR-Res-Cust Growth'!SV21)))+'[2]OR-Res-Cust Growth'!SV148*(SUM('[2]OR-Res-Cust Growth'!SV$3:'[2]OR-Res-Cust Growth'!SV21)/('[2]OR-Res-Existing Cust'!ST22+SUM('[2]OR-Res-Cust Growth'!SV$3:'[2]OR-Res-Cust Growth'!SV21)))</f>
        <v>0</v>
      </c>
      <c r="L50" s="1">
        <f>'[2]OR-Res-Existing Cust'!SU86*('[2]OR-Res-Existing Cust'!SU22/('[2]OR-Res-Existing Cust'!SU22+SUM('[2]OR-Res-Cust Growth'!SW$3:'[2]OR-Res-Cust Growth'!SW21)))+'[2]OR-Res-Cust Growth'!SW148*(SUM('[2]OR-Res-Cust Growth'!SW$3:'[2]OR-Res-Cust Growth'!SW21)/('[2]OR-Res-Existing Cust'!SU22+SUM('[2]OR-Res-Cust Growth'!SW$3:'[2]OR-Res-Cust Growth'!SW21)))</f>
        <v>0</v>
      </c>
      <c r="M50" s="1">
        <f>'[2]OR-Res-Existing Cust'!SV86*('[2]OR-Res-Existing Cust'!SV22/('[2]OR-Res-Existing Cust'!SV22+SUM('[2]OR-Res-Cust Growth'!SX$3:'[2]OR-Res-Cust Growth'!SX21)))+'[2]OR-Res-Cust Growth'!SX148*(SUM('[2]OR-Res-Cust Growth'!SX$3:'[2]OR-Res-Cust Growth'!SX21)/('[2]OR-Res-Existing Cust'!SV22+SUM('[2]OR-Res-Cust Growth'!SX$3:'[2]OR-Res-Cust Growth'!SX21)))</f>
        <v>0.17188741005698524</v>
      </c>
      <c r="N50" s="1">
        <f>'[2]OR-Res-Existing Cust'!SW86*('[2]OR-Res-Existing Cust'!SW22/('[2]OR-Res-Existing Cust'!SW22+SUM('[2]OR-Res-Cust Growth'!SY$3:'[2]OR-Res-Cust Growth'!SY21)))+'[2]OR-Res-Cust Growth'!SY148*(SUM('[2]OR-Res-Cust Growth'!SY$3:'[2]OR-Res-Cust Growth'!SY21)/('[2]OR-Res-Existing Cust'!SW22+SUM('[2]OR-Res-Cust Growth'!SY$3:'[2]OR-Res-Cust Growth'!SY21)))</f>
        <v>0.17188741005698524</v>
      </c>
      <c r="O50" s="1">
        <f>'[2]OR-Res-Existing Cust'!SX86*('[2]OR-Res-Existing Cust'!SX22/('[2]OR-Res-Existing Cust'!SX22+SUM('[2]OR-Res-Cust Growth'!SZ$3:'[2]OR-Res-Cust Growth'!SZ21)))+'[2]OR-Res-Cust Growth'!SZ148*(SUM('[2]OR-Res-Cust Growth'!SZ$3:'[2]OR-Res-Cust Growth'!SZ21)/('[2]OR-Res-Existing Cust'!SX22+SUM('[2]OR-Res-Cust Growth'!SZ$3:'[2]OR-Res-Cust Growth'!SZ21)))</f>
        <v>0</v>
      </c>
      <c r="P50" s="1"/>
      <c r="Q50" s="2">
        <f>'[2]OR-Res-Existing Cust'!SP150*('[2]OR-Res-Existing Cust'!SP22/('[2]OR-Res-Existing Cust'!SP22+SUM('[2]OR-Res-Cust Growth'!SR$3:'[2]OR-Res-Cust Growth'!SR21)))+'[2]OR-Res-Cust Growth'!SR212*(SUM('[2]OR-Res-Cust Growth'!SR$3:'[2]OR-Res-Cust Growth'!SR21)/('[2]OR-Res-Existing Cust'!SP22+SUM('[2]OR-Res-Cust Growth'!SR$3:'[2]OR-Res-Cust Growth'!SR21)))</f>
        <v>0.20584961958761949</v>
      </c>
      <c r="R50" s="2">
        <f>'[2]OR-Res-Existing Cust'!SQ150*('[2]OR-Res-Existing Cust'!SQ22/('[2]OR-Res-Existing Cust'!SQ22+SUM('[2]OR-Res-Cust Growth'!SS$3:'[2]OR-Res-Cust Growth'!SS21)))+'[2]OR-Res-Cust Growth'!SS212*(SUM('[2]OR-Res-Cust Growth'!SS$3:'[2]OR-Res-Cust Growth'!SS21)/('[2]OR-Res-Existing Cust'!SQ22+SUM('[2]OR-Res-Cust Growth'!SS$3:'[2]OR-Res-Cust Growth'!SS21)))</f>
        <v>6.8616539862539835E-2</v>
      </c>
      <c r="S50" s="2">
        <f>'[2]OR-Res-Existing Cust'!SR150*('[2]OR-Res-Existing Cust'!SR22/('[2]OR-Res-Existing Cust'!SR22+SUM('[2]OR-Res-Cust Growth'!ST$3:'[2]OR-Res-Cust Growth'!ST21)))+'[2]OR-Res-Cust Growth'!ST212*(SUM('[2]OR-Res-Cust Growth'!ST$3:'[2]OR-Res-Cust Growth'!ST21)/('[2]OR-Res-Existing Cust'!SR22+SUM('[2]OR-Res-Cust Growth'!ST$3:'[2]OR-Res-Cust Growth'!ST21)))</f>
        <v>0.66797693392073998</v>
      </c>
      <c r="T50" s="2">
        <f>'[2]OR-Res-Existing Cust'!SS150*('[2]OR-Res-Existing Cust'!SS22/('[2]OR-Res-Existing Cust'!SS22+SUM('[2]OR-Res-Cust Growth'!SU$3:'[2]OR-Res-Cust Growth'!SU21)))+'[2]OR-Res-Cust Growth'!SU212*(SUM('[2]OR-Res-Cust Growth'!SU$3:'[2]OR-Res-Cust Growth'!SU21)/('[2]OR-Res-Existing Cust'!SS22+SUM('[2]OR-Res-Cust Growth'!SU$3:'[2]OR-Res-Cust Growth'!SU21)))</f>
        <v>0.18380491394190107</v>
      </c>
      <c r="U50" s="2">
        <f>'[2]OR-Res-Existing Cust'!ST150*('[2]OR-Res-Existing Cust'!ST22/('[2]OR-Res-Existing Cust'!ST22+SUM('[2]OR-Res-Cust Growth'!SV$3:'[2]OR-Res-Cust Growth'!SV21)))+'[2]OR-Res-Cust Growth'!SV212*(SUM('[2]OR-Res-Cust Growth'!SV$3:'[2]OR-Res-Cust Growth'!SV21)/('[2]OR-Res-Existing Cust'!ST22+SUM('[2]OR-Res-Cust Growth'!SV$3:'[2]OR-Res-Cust Growth'!SV21)))</f>
        <v>0</v>
      </c>
      <c r="V50" s="2">
        <f>'[2]OR-Res-Existing Cust'!SU150*('[2]OR-Res-Existing Cust'!SU22/('[2]OR-Res-Existing Cust'!SU22+SUM('[2]OR-Res-Cust Growth'!SW$3:'[2]OR-Res-Cust Growth'!SW21)))+'[2]OR-Res-Cust Growth'!SW212*(SUM('[2]OR-Res-Cust Growth'!SW$3:'[2]OR-Res-Cust Growth'!SW21)/('[2]OR-Res-Existing Cust'!SU22+SUM('[2]OR-Res-Cust Growth'!SW$3:'[2]OR-Res-Cust Growth'!SW21)))</f>
        <v>0</v>
      </c>
      <c r="W50" s="2">
        <f>'[2]OR-Res-Existing Cust'!SV150*('[2]OR-Res-Existing Cust'!SV22/('[2]OR-Res-Existing Cust'!SV22+SUM('[2]OR-Res-Cust Growth'!SX$3:'[2]OR-Res-Cust Growth'!SX21)))+'[2]OR-Res-Cust Growth'!SX212*(SUM('[2]OR-Res-Cust Growth'!SX$3:'[2]OR-Res-Cust Growth'!SX21)/('[2]OR-Res-Existing Cust'!SV22+SUM('[2]OR-Res-Cust Growth'!SX$3:'[2]OR-Res-Cust Growth'!SX21)))</f>
        <v>0.17188741005698524</v>
      </c>
      <c r="X50" s="2">
        <f>'[2]OR-Res-Existing Cust'!SW150*('[2]OR-Res-Existing Cust'!SW22/('[2]OR-Res-Existing Cust'!SW22+SUM('[2]OR-Res-Cust Growth'!SY$3:'[2]OR-Res-Cust Growth'!SY21)))+'[2]OR-Res-Cust Growth'!SY212*(SUM('[2]OR-Res-Cust Growth'!SY$3:'[2]OR-Res-Cust Growth'!SY21)/('[2]OR-Res-Existing Cust'!SW22+SUM('[2]OR-Res-Cust Growth'!SY$3:'[2]OR-Res-Cust Growth'!SY21)))</f>
        <v>0.17188741005698524</v>
      </c>
      <c r="Y50" s="2">
        <f>'[2]OR-Res-Existing Cust'!SX150*('[2]OR-Res-Existing Cust'!SX22/('[2]OR-Res-Existing Cust'!SX22+SUM('[2]OR-Res-Cust Growth'!SZ$3:'[2]OR-Res-Cust Growth'!SZ21)))+'[2]OR-Res-Cust Growth'!SZ212*(SUM('[2]OR-Res-Cust Growth'!SZ$3:'[2]OR-Res-Cust Growth'!SZ21)/('[2]OR-Res-Existing Cust'!SX22+SUM('[2]OR-Res-Cust Growth'!SZ$3:'[2]OR-Res-Cust Growth'!SZ21)))</f>
        <v>0.183196787375347</v>
      </c>
      <c r="AA50" s="1">
        <f t="shared" si="1"/>
        <v>0.62226297035539524</v>
      </c>
      <c r="AB50" s="1">
        <f t="shared" si="2"/>
        <v>0.71096355183159754</v>
      </c>
      <c r="AC50" s="1">
        <f t="shared" si="3"/>
        <v>0.33202306607926002</v>
      </c>
      <c r="AD50" s="1">
        <f t="shared" si="4"/>
        <v>0.68237021475241844</v>
      </c>
      <c r="AE50" s="1">
        <f t="shared" si="5"/>
        <v>1</v>
      </c>
      <c r="AF50" s="1">
        <f t="shared" si="6"/>
        <v>1</v>
      </c>
      <c r="AG50" s="1">
        <f t="shared" si="7"/>
        <v>0.65622517988602946</v>
      </c>
      <c r="AH50" s="1">
        <f t="shared" si="8"/>
        <v>0.65622517988602946</v>
      </c>
      <c r="AI50" s="1">
        <f t="shared" si="9"/>
        <v>0.81680321262465294</v>
      </c>
    </row>
    <row r="51" spans="2:35" x14ac:dyDescent="0.3">
      <c r="B51">
        <v>2041</v>
      </c>
      <c r="C51" s="2">
        <v>0.18229376437926131</v>
      </c>
      <c r="D51" s="2">
        <v>0.18229376437926131</v>
      </c>
      <c r="E51" s="2">
        <v>0.63541247124147748</v>
      </c>
      <c r="G51" s="1">
        <f>'[2]OR-Res-Existing Cust'!SP87*('[2]OR-Res-Existing Cust'!SP23/('[2]OR-Res-Existing Cust'!SP23+SUM('[2]OR-Res-Cust Growth'!SR$3:'[2]OR-Res-Cust Growth'!SR22)))+'[2]OR-Res-Cust Growth'!SR149*(SUM('[2]OR-Res-Cust Growth'!SR$3:'[2]OR-Res-Cust Growth'!SR22)/('[2]OR-Res-Existing Cust'!SP23+SUM('[2]OR-Res-Cust Growth'!SR$3:'[2]OR-Res-Cust Growth'!SR22)))</f>
        <v>0.18229376437926131</v>
      </c>
      <c r="H51" s="1">
        <f>'[2]OR-Res-Existing Cust'!SQ87*('[2]OR-Res-Existing Cust'!SQ23/('[2]OR-Res-Existing Cust'!SQ23+SUM('[2]OR-Res-Cust Growth'!SS$3:'[2]OR-Res-Cust Growth'!SS22)))+'[2]OR-Res-Cust Growth'!SS149*(SUM('[2]OR-Res-Cust Growth'!SS$3:'[2]OR-Res-Cust Growth'!SS22)/('[2]OR-Res-Existing Cust'!SQ23+SUM('[2]OR-Res-Cust Growth'!SS$3:'[2]OR-Res-Cust Growth'!SS22)))</f>
        <v>0.24530086644045923</v>
      </c>
      <c r="I51" s="1">
        <f>'[2]OR-Res-Existing Cust'!SR87*('[2]OR-Res-Existing Cust'!SR23/('[2]OR-Res-Existing Cust'!SR23+SUM('[2]OR-Res-Cust Growth'!ST$3:'[2]OR-Res-Cust Growth'!ST22)))+'[2]OR-Res-Cust Growth'!ST149*(SUM('[2]OR-Res-Cust Growth'!ST$3:'[2]OR-Res-Cust Growth'!ST22)/('[2]OR-Res-Existing Cust'!SR23+SUM('[2]OR-Res-Cust Growth'!ST$3:'[2]OR-Res-Cust Growth'!ST22)))</f>
        <v>0</v>
      </c>
      <c r="J51" s="1">
        <f>'[2]OR-Res-Existing Cust'!SS87*('[2]OR-Res-Existing Cust'!SS23/('[2]OR-Res-Existing Cust'!SS23+SUM('[2]OR-Res-Cust Growth'!SU$3:'[2]OR-Res-Cust Growth'!SU22)))+'[2]OR-Res-Cust Growth'!SU149*(SUM('[2]OR-Res-Cust Growth'!SU$3:'[2]OR-Res-Cust Growth'!SU22)/('[2]OR-Res-Existing Cust'!SS23+SUM('[2]OR-Res-Cust Growth'!SU$3:'[2]OR-Res-Cust Growth'!SU22)))</f>
        <v>0.14346169451061344</v>
      </c>
      <c r="K51" s="1">
        <f>'[2]OR-Res-Existing Cust'!ST87*('[2]OR-Res-Existing Cust'!ST23/('[2]OR-Res-Existing Cust'!ST23+SUM('[2]OR-Res-Cust Growth'!SV$3:'[2]OR-Res-Cust Growth'!SV22)))+'[2]OR-Res-Cust Growth'!SV149*(SUM('[2]OR-Res-Cust Growth'!SV$3:'[2]OR-Res-Cust Growth'!SV22)/('[2]OR-Res-Existing Cust'!ST23+SUM('[2]OR-Res-Cust Growth'!SV$3:'[2]OR-Res-Cust Growth'!SV22)))</f>
        <v>0</v>
      </c>
      <c r="L51" s="1">
        <f>'[2]OR-Res-Existing Cust'!SU87*('[2]OR-Res-Existing Cust'!SU23/('[2]OR-Res-Existing Cust'!SU23+SUM('[2]OR-Res-Cust Growth'!SW$3:'[2]OR-Res-Cust Growth'!SW22)))+'[2]OR-Res-Cust Growth'!SW149*(SUM('[2]OR-Res-Cust Growth'!SW$3:'[2]OR-Res-Cust Growth'!SW22)/('[2]OR-Res-Existing Cust'!SU23+SUM('[2]OR-Res-Cust Growth'!SW$3:'[2]OR-Res-Cust Growth'!SW22)))</f>
        <v>0</v>
      </c>
      <c r="M51" s="1">
        <f>'[2]OR-Res-Existing Cust'!SV87*('[2]OR-Res-Existing Cust'!SV23/('[2]OR-Res-Existing Cust'!SV23+SUM('[2]OR-Res-Cust Growth'!SX$3:'[2]OR-Res-Cust Growth'!SX22)))+'[2]OR-Res-Cust Growth'!SX149*(SUM('[2]OR-Res-Cust Growth'!SX$3:'[2]OR-Res-Cust Growth'!SX22)/('[2]OR-Res-Existing Cust'!SV23+SUM('[2]OR-Res-Cust Growth'!SX$3:'[2]OR-Res-Cust Growth'!SX22)))</f>
        <v>0.18229376437926131</v>
      </c>
      <c r="N51" s="1">
        <f>'[2]OR-Res-Existing Cust'!SW87*('[2]OR-Res-Existing Cust'!SW23/('[2]OR-Res-Existing Cust'!SW23+SUM('[2]OR-Res-Cust Growth'!SY$3:'[2]OR-Res-Cust Growth'!SY22)))+'[2]OR-Res-Cust Growth'!SY149*(SUM('[2]OR-Res-Cust Growth'!SY$3:'[2]OR-Res-Cust Growth'!SY22)/('[2]OR-Res-Existing Cust'!SW23+SUM('[2]OR-Res-Cust Growth'!SY$3:'[2]OR-Res-Cust Growth'!SY22)))</f>
        <v>0.18229376437926131</v>
      </c>
      <c r="O51" s="1">
        <f>'[2]OR-Res-Existing Cust'!SX87*('[2]OR-Res-Existing Cust'!SX23/('[2]OR-Res-Existing Cust'!SX23+SUM('[2]OR-Res-Cust Growth'!SZ$3:'[2]OR-Res-Cust Growth'!SZ22)))+'[2]OR-Res-Cust Growth'!SZ149*(SUM('[2]OR-Res-Cust Growth'!SZ$3:'[2]OR-Res-Cust Growth'!SZ22)/('[2]OR-Res-Existing Cust'!SX23+SUM('[2]OR-Res-Cust Growth'!SZ$3:'[2]OR-Res-Cust Growth'!SZ22)))</f>
        <v>0</v>
      </c>
      <c r="P51" s="1"/>
      <c r="Q51" s="2">
        <f>'[2]OR-Res-Existing Cust'!SP151*('[2]OR-Res-Existing Cust'!SP23/('[2]OR-Res-Existing Cust'!SP23+SUM('[2]OR-Res-Cust Growth'!SR$3:'[2]OR-Res-Cust Growth'!SR22)))+'[2]OR-Res-Cust Growth'!SR213*(SUM('[2]OR-Res-Cust Growth'!SR$3:'[2]OR-Res-Cust Growth'!SR22)/('[2]OR-Res-Existing Cust'!SP23+SUM('[2]OR-Res-Cust Growth'!SR$3:'[2]OR-Res-Cust Growth'!SR22)))</f>
        <v>0.21599638255213141</v>
      </c>
      <c r="R51" s="2">
        <f>'[2]OR-Res-Existing Cust'!SQ151*('[2]OR-Res-Existing Cust'!SQ23/('[2]OR-Res-Existing Cust'!SQ23+SUM('[2]OR-Res-Cust Growth'!SS$3:'[2]OR-Res-Cust Growth'!SS22)))+'[2]OR-Res-Cust Growth'!SS213*(SUM('[2]OR-Res-Cust Growth'!SS$3:'[2]OR-Res-Cust Growth'!SS22)/('[2]OR-Res-Existing Cust'!SQ23+SUM('[2]OR-Res-Cust Growth'!SS$3:'[2]OR-Res-Cust Growth'!SS22)))</f>
        <v>7.1998794184043813E-2</v>
      </c>
      <c r="S51" s="2">
        <f>'[2]OR-Res-Existing Cust'!SR151*('[2]OR-Res-Existing Cust'!SR23/('[2]OR-Res-Existing Cust'!SR23+SUM('[2]OR-Res-Cust Growth'!ST$3:'[2]OR-Res-Cust Growth'!ST22)))+'[2]OR-Res-Cust Growth'!ST213*(SUM('[2]OR-Res-Cust Growth'!ST$3:'[2]OR-Res-Cust Growth'!ST22)/('[2]OR-Res-Existing Cust'!SR23+SUM('[2]OR-Res-Cust Growth'!ST$3:'[2]OR-Res-Cust Growth'!ST22)))</f>
        <v>0.7019385013133459</v>
      </c>
      <c r="T51" s="2">
        <f>'[2]OR-Res-Existing Cust'!SS151*('[2]OR-Res-Existing Cust'!SS23/('[2]OR-Res-Existing Cust'!SS23+SUM('[2]OR-Res-Cust Growth'!SU$3:'[2]OR-Res-Cust Growth'!SU22)))+'[2]OR-Res-Cust Growth'!SU213*(SUM('[2]OR-Res-Cust Growth'!SU$3:'[2]OR-Res-Cust Growth'!SU22)/('[2]OR-Res-Existing Cust'!SS23+SUM('[2]OR-Res-Cust Growth'!SU$3:'[2]OR-Res-Cust Growth'!SU22)))</f>
        <v>0.19539816398731116</v>
      </c>
      <c r="U51" s="2">
        <f>'[2]OR-Res-Existing Cust'!ST151*('[2]OR-Res-Existing Cust'!ST23/('[2]OR-Res-Existing Cust'!ST23+SUM('[2]OR-Res-Cust Growth'!SV$3:'[2]OR-Res-Cust Growth'!SV22)))+'[2]OR-Res-Cust Growth'!SV213*(SUM('[2]OR-Res-Cust Growth'!SV$3:'[2]OR-Res-Cust Growth'!SV22)/('[2]OR-Res-Existing Cust'!ST23+SUM('[2]OR-Res-Cust Growth'!SV$3:'[2]OR-Res-Cust Growth'!SV22)))</f>
        <v>0</v>
      </c>
      <c r="V51" s="2">
        <f>'[2]OR-Res-Existing Cust'!SU151*('[2]OR-Res-Existing Cust'!SU23/('[2]OR-Res-Existing Cust'!SU23+SUM('[2]OR-Res-Cust Growth'!SW$3:'[2]OR-Res-Cust Growth'!SW22)))+'[2]OR-Res-Cust Growth'!SW213*(SUM('[2]OR-Res-Cust Growth'!SW$3:'[2]OR-Res-Cust Growth'!SW22)/('[2]OR-Res-Existing Cust'!SU23+SUM('[2]OR-Res-Cust Growth'!SW$3:'[2]OR-Res-Cust Growth'!SW22)))</f>
        <v>0</v>
      </c>
      <c r="W51" s="2">
        <f>'[2]OR-Res-Existing Cust'!SV151*('[2]OR-Res-Existing Cust'!SV23/('[2]OR-Res-Existing Cust'!SV23+SUM('[2]OR-Res-Cust Growth'!SX$3:'[2]OR-Res-Cust Growth'!SX22)))+'[2]OR-Res-Cust Growth'!SX213*(SUM('[2]OR-Res-Cust Growth'!SX$3:'[2]OR-Res-Cust Growth'!SX22)/('[2]OR-Res-Existing Cust'!SV23+SUM('[2]OR-Res-Cust Growth'!SX$3:'[2]OR-Res-Cust Growth'!SX22)))</f>
        <v>0.18229376437926131</v>
      </c>
      <c r="X51" s="2">
        <f>'[2]OR-Res-Existing Cust'!SW151*('[2]OR-Res-Existing Cust'!SW23/('[2]OR-Res-Existing Cust'!SW23+SUM('[2]OR-Res-Cust Growth'!SY$3:'[2]OR-Res-Cust Growth'!SY22)))+'[2]OR-Res-Cust Growth'!SY213*(SUM('[2]OR-Res-Cust Growth'!SY$3:'[2]OR-Res-Cust Growth'!SY22)/('[2]OR-Res-Existing Cust'!SW23+SUM('[2]OR-Res-Cust Growth'!SY$3:'[2]OR-Res-Cust Growth'!SY22)))</f>
        <v>0.18229376437926131</v>
      </c>
      <c r="Y51" s="2">
        <f>'[2]OR-Res-Existing Cust'!SX151*('[2]OR-Res-Existing Cust'!SX23/('[2]OR-Res-Existing Cust'!SX23+SUM('[2]OR-Res-Cust Growth'!SZ$3:'[2]OR-Res-Cust Growth'!SZ22)))+'[2]OR-Res-Cust Growth'!SZ213*(SUM('[2]OR-Res-Cust Growth'!SZ$3:'[2]OR-Res-Cust Growth'!SZ22)/('[2]OR-Res-Existing Cust'!SX23+SUM('[2]OR-Res-Cust Growth'!SZ$3:'[2]OR-Res-Cust Growth'!SZ22)))</f>
        <v>0.19351669806942234</v>
      </c>
      <c r="AA51" s="1">
        <f t="shared" si="1"/>
        <v>0.60170985306860736</v>
      </c>
      <c r="AB51" s="1">
        <f t="shared" si="2"/>
        <v>0.6827003393754969</v>
      </c>
      <c r="AC51" s="1">
        <f t="shared" si="3"/>
        <v>0.2980614986866541</v>
      </c>
      <c r="AD51" s="1">
        <f t="shared" si="4"/>
        <v>0.66114014150207545</v>
      </c>
      <c r="AE51" s="1">
        <f t="shared" si="5"/>
        <v>1</v>
      </c>
      <c r="AF51" s="1">
        <f t="shared" si="6"/>
        <v>1</v>
      </c>
      <c r="AG51" s="1">
        <f t="shared" si="7"/>
        <v>0.63541247124147748</v>
      </c>
      <c r="AH51" s="1">
        <f t="shared" si="8"/>
        <v>0.63541247124147748</v>
      </c>
      <c r="AI51" s="1">
        <f t="shared" si="9"/>
        <v>0.80648330193057771</v>
      </c>
    </row>
    <row r="52" spans="2:35" x14ac:dyDescent="0.3">
      <c r="B52">
        <v>2042</v>
      </c>
      <c r="C52" s="2">
        <v>0.19252435992486444</v>
      </c>
      <c r="D52" s="2">
        <v>0.19252435992486444</v>
      </c>
      <c r="E52" s="2">
        <v>0.61495128015027101</v>
      </c>
      <c r="G52" s="1">
        <f>'[2]OR-Res-Existing Cust'!SP88*('[2]OR-Res-Existing Cust'!SP24/('[2]OR-Res-Existing Cust'!SP24+SUM('[2]OR-Res-Cust Growth'!SR$3:'[2]OR-Res-Cust Growth'!SR23)))+'[2]OR-Res-Cust Growth'!SR150*(SUM('[2]OR-Res-Cust Growth'!SR$3:'[2]OR-Res-Cust Growth'!SR23)/('[2]OR-Res-Existing Cust'!SP24+SUM('[2]OR-Res-Cust Growth'!SR$3:'[2]OR-Res-Cust Growth'!SR23)))</f>
        <v>0.19252435992486444</v>
      </c>
      <c r="H52" s="1">
        <f>'[2]OR-Res-Existing Cust'!SQ88*('[2]OR-Res-Existing Cust'!SQ24/('[2]OR-Res-Existing Cust'!SQ24+SUM('[2]OR-Res-Cust Growth'!SS$3:'[2]OR-Res-Cust Growth'!SS23)))+'[2]OR-Res-Cust Growth'!SS150*(SUM('[2]OR-Res-Cust Growth'!SS$3:'[2]OR-Res-Cust Growth'!SS23)/('[2]OR-Res-Existing Cust'!SQ24+SUM('[2]OR-Res-Cust Growth'!SS$3:'[2]OR-Res-Cust Growth'!SS23)))</f>
        <v>0.26974869277637092</v>
      </c>
      <c r="I52" s="1">
        <f>'[2]OR-Res-Existing Cust'!SR88*('[2]OR-Res-Existing Cust'!SR24/('[2]OR-Res-Existing Cust'!SR24+SUM('[2]OR-Res-Cust Growth'!ST$3:'[2]OR-Res-Cust Growth'!ST23)))+'[2]OR-Res-Cust Growth'!ST150*(SUM('[2]OR-Res-Cust Growth'!ST$3:'[2]OR-Res-Cust Growth'!ST23)/('[2]OR-Res-Existing Cust'!SR24+SUM('[2]OR-Res-Cust Growth'!ST$3:'[2]OR-Res-Cust Growth'!ST23)))</f>
        <v>0</v>
      </c>
      <c r="J52" s="1">
        <f>'[2]OR-Res-Existing Cust'!SS88*('[2]OR-Res-Existing Cust'!SS24/('[2]OR-Res-Existing Cust'!SS24+SUM('[2]OR-Res-Cust Growth'!SU$3:'[2]OR-Res-Cust Growth'!SU23)))+'[2]OR-Res-Cust Growth'!SU150*(SUM('[2]OR-Res-Cust Growth'!SU$3:'[2]OR-Res-Cust Growth'!SU23)/('[2]OR-Res-Existing Cust'!SS24+SUM('[2]OR-Res-Cust Growth'!SU$3:'[2]OR-Res-Cust Growth'!SU23)))</f>
        <v>0.15311254214703632</v>
      </c>
      <c r="K52" s="1">
        <f>'[2]OR-Res-Existing Cust'!ST88*('[2]OR-Res-Existing Cust'!ST24/('[2]OR-Res-Existing Cust'!ST24+SUM('[2]OR-Res-Cust Growth'!SV$3:'[2]OR-Res-Cust Growth'!SV23)))+'[2]OR-Res-Cust Growth'!SV150*(SUM('[2]OR-Res-Cust Growth'!SV$3:'[2]OR-Res-Cust Growth'!SV23)/('[2]OR-Res-Existing Cust'!ST24+SUM('[2]OR-Res-Cust Growth'!SV$3:'[2]OR-Res-Cust Growth'!SV23)))</f>
        <v>0</v>
      </c>
      <c r="L52" s="1">
        <f>'[2]OR-Res-Existing Cust'!SU88*('[2]OR-Res-Existing Cust'!SU24/('[2]OR-Res-Existing Cust'!SU24+SUM('[2]OR-Res-Cust Growth'!SW$3:'[2]OR-Res-Cust Growth'!SW23)))+'[2]OR-Res-Cust Growth'!SW150*(SUM('[2]OR-Res-Cust Growth'!SW$3:'[2]OR-Res-Cust Growth'!SW23)/('[2]OR-Res-Existing Cust'!SU24+SUM('[2]OR-Res-Cust Growth'!SW$3:'[2]OR-Res-Cust Growth'!SW23)))</f>
        <v>0</v>
      </c>
      <c r="M52" s="1">
        <f>'[2]OR-Res-Existing Cust'!SV88*('[2]OR-Res-Existing Cust'!SV24/('[2]OR-Res-Existing Cust'!SV24+SUM('[2]OR-Res-Cust Growth'!SX$3:'[2]OR-Res-Cust Growth'!SX23)))+'[2]OR-Res-Cust Growth'!SX150*(SUM('[2]OR-Res-Cust Growth'!SX$3:'[2]OR-Res-Cust Growth'!SX23)/('[2]OR-Res-Existing Cust'!SV24+SUM('[2]OR-Res-Cust Growth'!SX$3:'[2]OR-Res-Cust Growth'!SX23)))</f>
        <v>0.19252435992486444</v>
      </c>
      <c r="N52" s="1">
        <f>'[2]OR-Res-Existing Cust'!SW88*('[2]OR-Res-Existing Cust'!SW24/('[2]OR-Res-Existing Cust'!SW24+SUM('[2]OR-Res-Cust Growth'!SY$3:'[2]OR-Res-Cust Growth'!SY23)))+'[2]OR-Res-Cust Growth'!SY150*(SUM('[2]OR-Res-Cust Growth'!SY$3:'[2]OR-Res-Cust Growth'!SY23)/('[2]OR-Res-Existing Cust'!SW24+SUM('[2]OR-Res-Cust Growth'!SY$3:'[2]OR-Res-Cust Growth'!SY23)))</f>
        <v>0.19252435992486444</v>
      </c>
      <c r="O52" s="1">
        <f>'[2]OR-Res-Existing Cust'!SX88*('[2]OR-Res-Existing Cust'!SX24/('[2]OR-Res-Existing Cust'!SX24+SUM('[2]OR-Res-Cust Growth'!SZ$3:'[2]OR-Res-Cust Growth'!SZ23)))+'[2]OR-Res-Cust Growth'!SZ150*(SUM('[2]OR-Res-Cust Growth'!SZ$3:'[2]OR-Res-Cust Growth'!SZ23)/('[2]OR-Res-Existing Cust'!SX24+SUM('[2]OR-Res-Cust Growth'!SZ$3:'[2]OR-Res-Cust Growth'!SZ23)))</f>
        <v>0</v>
      </c>
      <c r="P52" s="1"/>
      <c r="Q52" s="2">
        <f>'[2]OR-Res-Existing Cust'!SP152*('[2]OR-Res-Existing Cust'!SP24/('[2]OR-Res-Existing Cust'!SP24+SUM('[2]OR-Res-Cust Growth'!SR$3:'[2]OR-Res-Cust Growth'!SR23)))+'[2]OR-Res-Cust Growth'!SR214*(SUM('[2]OR-Res-Cust Growth'!SR$3:'[2]OR-Res-Cust Growth'!SR23)/('[2]OR-Res-Existing Cust'!SP24+SUM('[2]OR-Res-Cust Growth'!SR$3:'[2]OR-Res-Cust Growth'!SR23)))</f>
        <v>0.22597436123148326</v>
      </c>
      <c r="R52" s="2">
        <f>'[2]OR-Res-Existing Cust'!SQ152*('[2]OR-Res-Existing Cust'!SQ24/('[2]OR-Res-Existing Cust'!SQ24+SUM('[2]OR-Res-Cust Growth'!SS$3:'[2]OR-Res-Cust Growth'!SS23)))+'[2]OR-Res-Cust Growth'!SS214*(SUM('[2]OR-Res-Cust Growth'!SS$3:'[2]OR-Res-Cust Growth'!SS23)/('[2]OR-Res-Existing Cust'!SQ24+SUM('[2]OR-Res-Cust Growth'!SS$3:'[2]OR-Res-Cust Growth'!SS23)))</f>
        <v>7.5324787077161087E-2</v>
      </c>
      <c r="S52" s="2">
        <f>'[2]OR-Res-Existing Cust'!SR152*('[2]OR-Res-Existing Cust'!SR24/('[2]OR-Res-Existing Cust'!SR24+SUM('[2]OR-Res-Cust Growth'!ST$3:'[2]OR-Res-Cust Growth'!ST23)))+'[2]OR-Res-Cust Growth'!ST214*(SUM('[2]OR-Res-Cust Growth'!ST$3:'[2]OR-Res-Cust Growth'!ST23)/('[2]OR-Res-Existing Cust'!SR24+SUM('[2]OR-Res-Cust Growth'!ST$3:'[2]OR-Res-Cust Growth'!ST23)))</f>
        <v>0.73533371923245905</v>
      </c>
      <c r="T52" s="2">
        <f>'[2]OR-Res-Existing Cust'!SS152*('[2]OR-Res-Existing Cust'!SS24/('[2]OR-Res-Existing Cust'!SS24+SUM('[2]OR-Res-Cust Growth'!SU$3:'[2]OR-Res-Cust Growth'!SU23)))+'[2]OR-Res-Cust Growth'!SU214*(SUM('[2]OR-Res-Cust Growth'!SU$3:'[2]OR-Res-Cust Growth'!SU23)/('[2]OR-Res-Existing Cust'!SS24+SUM('[2]OR-Res-Cust Growth'!SU$3:'[2]OR-Res-Cust Growth'!SU23)))</f>
        <v>0.20700870658663992</v>
      </c>
      <c r="U52" s="2">
        <f>'[2]OR-Res-Existing Cust'!ST152*('[2]OR-Res-Existing Cust'!ST24/('[2]OR-Res-Existing Cust'!ST24+SUM('[2]OR-Res-Cust Growth'!SV$3:'[2]OR-Res-Cust Growth'!SV23)))+'[2]OR-Res-Cust Growth'!SV214*(SUM('[2]OR-Res-Cust Growth'!SV$3:'[2]OR-Res-Cust Growth'!SV23)/('[2]OR-Res-Existing Cust'!ST24+SUM('[2]OR-Res-Cust Growth'!SV$3:'[2]OR-Res-Cust Growth'!SV23)))</f>
        <v>0</v>
      </c>
      <c r="V52" s="2">
        <f>'[2]OR-Res-Existing Cust'!SU152*('[2]OR-Res-Existing Cust'!SU24/('[2]OR-Res-Existing Cust'!SU24+SUM('[2]OR-Res-Cust Growth'!SW$3:'[2]OR-Res-Cust Growth'!SW23)))+'[2]OR-Res-Cust Growth'!SW214*(SUM('[2]OR-Res-Cust Growth'!SW$3:'[2]OR-Res-Cust Growth'!SW23)/('[2]OR-Res-Existing Cust'!SU24+SUM('[2]OR-Res-Cust Growth'!SW$3:'[2]OR-Res-Cust Growth'!SW23)))</f>
        <v>0</v>
      </c>
      <c r="W52" s="2">
        <f>'[2]OR-Res-Existing Cust'!SV152*('[2]OR-Res-Existing Cust'!SV24/('[2]OR-Res-Existing Cust'!SV24+SUM('[2]OR-Res-Cust Growth'!SX$3:'[2]OR-Res-Cust Growth'!SX23)))+'[2]OR-Res-Cust Growth'!SX214*(SUM('[2]OR-Res-Cust Growth'!SX$3:'[2]OR-Res-Cust Growth'!SX23)/('[2]OR-Res-Existing Cust'!SV24+SUM('[2]OR-Res-Cust Growth'!SX$3:'[2]OR-Res-Cust Growth'!SX23)))</f>
        <v>0.19252435992486444</v>
      </c>
      <c r="X52" s="2">
        <f>'[2]OR-Res-Existing Cust'!SW152*('[2]OR-Res-Existing Cust'!SW24/('[2]OR-Res-Existing Cust'!SW24+SUM('[2]OR-Res-Cust Growth'!SY$3:'[2]OR-Res-Cust Growth'!SY23)))+'[2]OR-Res-Cust Growth'!SY214*(SUM('[2]OR-Res-Cust Growth'!SY$3:'[2]OR-Res-Cust Growth'!SY23)/('[2]OR-Res-Existing Cust'!SW24+SUM('[2]OR-Res-Cust Growth'!SY$3:'[2]OR-Res-Cust Growth'!SY23)))</f>
        <v>0.19252435992486444</v>
      </c>
      <c r="Y52" s="2">
        <f>'[2]OR-Res-Existing Cust'!SX152*('[2]OR-Res-Existing Cust'!SX24/('[2]OR-Res-Existing Cust'!SX24+SUM('[2]OR-Res-Cust Growth'!SZ$3:'[2]OR-Res-Cust Growth'!SZ23)))+'[2]OR-Res-Cust Growth'!SZ214*(SUM('[2]OR-Res-Cust Growth'!SZ$3:'[2]OR-Res-Cust Growth'!SZ23)/('[2]OR-Res-Existing Cust'!SX24+SUM('[2]OR-Res-Cust Growth'!SZ$3:'[2]OR-Res-Cust Growth'!SZ23)))</f>
        <v>0.20366317248460139</v>
      </c>
      <c r="AA52" s="1">
        <f t="shared" si="1"/>
        <v>0.58150127884365221</v>
      </c>
      <c r="AB52" s="1">
        <f t="shared" si="2"/>
        <v>0.65492652014646802</v>
      </c>
      <c r="AC52" s="1">
        <f t="shared" si="3"/>
        <v>0.26466628076754095</v>
      </c>
      <c r="AD52" s="1">
        <f t="shared" si="4"/>
        <v>0.63987875126632376</v>
      </c>
      <c r="AE52" s="1">
        <f t="shared" si="5"/>
        <v>1</v>
      </c>
      <c r="AF52" s="1">
        <f t="shared" si="6"/>
        <v>1</v>
      </c>
      <c r="AG52" s="1">
        <f t="shared" si="7"/>
        <v>0.61495128015027101</v>
      </c>
      <c r="AH52" s="1">
        <f t="shared" si="8"/>
        <v>0.61495128015027101</v>
      </c>
      <c r="AI52" s="1">
        <f t="shared" si="9"/>
        <v>0.79633682751539858</v>
      </c>
    </row>
    <row r="53" spans="2:35" x14ac:dyDescent="0.3">
      <c r="B53">
        <v>2043</v>
      </c>
      <c r="C53" s="2">
        <v>0.20258265255835378</v>
      </c>
      <c r="D53" s="2">
        <v>0.20258265255835378</v>
      </c>
      <c r="E53" s="2">
        <v>0.59483469488329233</v>
      </c>
      <c r="G53" s="1">
        <f>'[2]OR-Res-Existing Cust'!SP89*('[2]OR-Res-Existing Cust'!SP25/('[2]OR-Res-Existing Cust'!SP25+SUM('[2]OR-Res-Cust Growth'!SR$3:'[2]OR-Res-Cust Growth'!SR24)))+'[2]OR-Res-Cust Growth'!SR151*(SUM('[2]OR-Res-Cust Growth'!SR$3:'[2]OR-Res-Cust Growth'!SR24)/('[2]OR-Res-Existing Cust'!SP25+SUM('[2]OR-Res-Cust Growth'!SR$3:'[2]OR-Res-Cust Growth'!SR24)))</f>
        <v>0.20258265255835378</v>
      </c>
      <c r="H53" s="1">
        <f>'[2]OR-Res-Existing Cust'!SQ89*('[2]OR-Res-Existing Cust'!SQ25/('[2]OR-Res-Existing Cust'!SQ25+SUM('[2]OR-Res-Cust Growth'!SS$3:'[2]OR-Res-Cust Growth'!SS24)))+'[2]OR-Res-Cust Growth'!SS151*(SUM('[2]OR-Res-Cust Growth'!SS$3:'[2]OR-Res-Cust Growth'!SS24)/('[2]OR-Res-Existing Cust'!SQ25+SUM('[2]OR-Res-Cust Growth'!SS$3:'[2]OR-Res-Cust Growth'!SS24)))</f>
        <v>0.29376858739428946</v>
      </c>
      <c r="I53" s="1">
        <f>'[2]OR-Res-Existing Cust'!SR89*('[2]OR-Res-Existing Cust'!SR25/('[2]OR-Res-Existing Cust'!SR25+SUM('[2]OR-Res-Cust Growth'!ST$3:'[2]OR-Res-Cust Growth'!ST24)))+'[2]OR-Res-Cust Growth'!ST151*(SUM('[2]OR-Res-Cust Growth'!ST$3:'[2]OR-Res-Cust Growth'!ST24)/('[2]OR-Res-Existing Cust'!SR25+SUM('[2]OR-Res-Cust Growth'!ST$3:'[2]OR-Res-Cust Growth'!ST24)))</f>
        <v>0</v>
      </c>
      <c r="J53" s="1">
        <f>'[2]OR-Res-Existing Cust'!SS89*('[2]OR-Res-Existing Cust'!SS25/('[2]OR-Res-Existing Cust'!SS25+SUM('[2]OR-Res-Cust Growth'!SU$3:'[2]OR-Res-Cust Growth'!SU24)))+'[2]OR-Res-Cust Growth'!SU151*(SUM('[2]OR-Res-Cust Growth'!SU$3:'[2]OR-Res-Cust Growth'!SU24)/('[2]OR-Res-Existing Cust'!SS25+SUM('[2]OR-Res-Cust Growth'!SU$3:'[2]OR-Res-Cust Growth'!SU24)))</f>
        <v>0.16277720391997774</v>
      </c>
      <c r="K53" s="1">
        <f>'[2]OR-Res-Existing Cust'!ST89*('[2]OR-Res-Existing Cust'!ST25/('[2]OR-Res-Existing Cust'!ST25+SUM('[2]OR-Res-Cust Growth'!SV$3:'[2]OR-Res-Cust Growth'!SV24)))+'[2]OR-Res-Cust Growth'!SV151*(SUM('[2]OR-Res-Cust Growth'!SV$3:'[2]OR-Res-Cust Growth'!SV24)/('[2]OR-Res-Existing Cust'!ST25+SUM('[2]OR-Res-Cust Growth'!SV$3:'[2]OR-Res-Cust Growth'!SV24)))</f>
        <v>0</v>
      </c>
      <c r="L53" s="1">
        <f>'[2]OR-Res-Existing Cust'!SU89*('[2]OR-Res-Existing Cust'!SU25/('[2]OR-Res-Existing Cust'!SU25+SUM('[2]OR-Res-Cust Growth'!SW$3:'[2]OR-Res-Cust Growth'!SW24)))+'[2]OR-Res-Cust Growth'!SW151*(SUM('[2]OR-Res-Cust Growth'!SW$3:'[2]OR-Res-Cust Growth'!SW24)/('[2]OR-Res-Existing Cust'!SU25+SUM('[2]OR-Res-Cust Growth'!SW$3:'[2]OR-Res-Cust Growth'!SW24)))</f>
        <v>0</v>
      </c>
      <c r="M53" s="1">
        <f>'[2]OR-Res-Existing Cust'!SV89*('[2]OR-Res-Existing Cust'!SV25/('[2]OR-Res-Existing Cust'!SV25+SUM('[2]OR-Res-Cust Growth'!SX$3:'[2]OR-Res-Cust Growth'!SX24)))+'[2]OR-Res-Cust Growth'!SX151*(SUM('[2]OR-Res-Cust Growth'!SX$3:'[2]OR-Res-Cust Growth'!SX24)/('[2]OR-Res-Existing Cust'!SV25+SUM('[2]OR-Res-Cust Growth'!SX$3:'[2]OR-Res-Cust Growth'!SX24)))</f>
        <v>0.20258265255835378</v>
      </c>
      <c r="N53" s="1">
        <f>'[2]OR-Res-Existing Cust'!SW89*('[2]OR-Res-Existing Cust'!SW25/('[2]OR-Res-Existing Cust'!SW25+SUM('[2]OR-Res-Cust Growth'!SY$3:'[2]OR-Res-Cust Growth'!SY24)))+'[2]OR-Res-Cust Growth'!SY151*(SUM('[2]OR-Res-Cust Growth'!SY$3:'[2]OR-Res-Cust Growth'!SY24)/('[2]OR-Res-Existing Cust'!SW25+SUM('[2]OR-Res-Cust Growth'!SY$3:'[2]OR-Res-Cust Growth'!SY24)))</f>
        <v>0.20258265255835378</v>
      </c>
      <c r="O53" s="1">
        <f>'[2]OR-Res-Existing Cust'!SX89*('[2]OR-Res-Existing Cust'!SX25/('[2]OR-Res-Existing Cust'!SX25+SUM('[2]OR-Res-Cust Growth'!SZ$3:'[2]OR-Res-Cust Growth'!SZ24)))+'[2]OR-Res-Cust Growth'!SZ151*(SUM('[2]OR-Res-Cust Growth'!SZ$3:'[2]OR-Res-Cust Growth'!SZ24)/('[2]OR-Res-Existing Cust'!SX25+SUM('[2]OR-Res-Cust Growth'!SZ$3:'[2]OR-Res-Cust Growth'!SZ24)))</f>
        <v>0</v>
      </c>
      <c r="P53" s="1"/>
      <c r="Q53" s="2">
        <f>'[2]OR-Res-Existing Cust'!SP153*('[2]OR-Res-Existing Cust'!SP25/('[2]OR-Res-Existing Cust'!SP25+SUM('[2]OR-Res-Cust Growth'!SR$3:'[2]OR-Res-Cust Growth'!SR24)))+'[2]OR-Res-Cust Growth'!SR215*(SUM('[2]OR-Res-Cust Growth'!SR$3:'[2]OR-Res-Cust Growth'!SR24)/('[2]OR-Res-Existing Cust'!SP25+SUM('[2]OR-Res-Cust Growth'!SR$3:'[2]OR-Res-Cust Growth'!SR24)))</f>
        <v>0.23578754006099198</v>
      </c>
      <c r="R53" s="2">
        <f>'[2]OR-Res-Existing Cust'!SQ153*('[2]OR-Res-Existing Cust'!SQ25/('[2]OR-Res-Existing Cust'!SQ25+SUM('[2]OR-Res-Cust Growth'!SS$3:'[2]OR-Res-Cust Growth'!SS24)))+'[2]OR-Res-Cust Growth'!SS215*(SUM('[2]OR-Res-Cust Growth'!SS$3:'[2]OR-Res-Cust Growth'!SS24)/('[2]OR-Res-Existing Cust'!SQ25+SUM('[2]OR-Res-Cust Growth'!SS$3:'[2]OR-Res-Cust Growth'!SS24)))</f>
        <v>7.8595846686997317E-2</v>
      </c>
      <c r="S53" s="2">
        <f>'[2]OR-Res-Existing Cust'!SR153*('[2]OR-Res-Existing Cust'!SR25/('[2]OR-Res-Existing Cust'!SR25+SUM('[2]OR-Res-Cust Growth'!ST$3:'[2]OR-Res-Cust Growth'!ST24)))+'[2]OR-Res-Cust Growth'!ST215*(SUM('[2]OR-Res-Cust Growth'!ST$3:'[2]OR-Res-Cust Growth'!ST24)/('[2]OR-Res-Existing Cust'!SR25+SUM('[2]OR-Res-Cust Growth'!ST$3:'[2]OR-Res-Cust Growth'!ST24)))</f>
        <v>0.7681755860530135</v>
      </c>
      <c r="T53" s="2">
        <f>'[2]OR-Res-Existing Cust'!SS153*('[2]OR-Res-Existing Cust'!SS25/('[2]OR-Res-Existing Cust'!SS25+SUM('[2]OR-Res-Cust Growth'!SU$3:'[2]OR-Res-Cust Growth'!SU24)))+'[2]OR-Res-Cust Growth'!SU215*(SUM('[2]OR-Res-Cust Growth'!SU$3:'[2]OR-Res-Cust Growth'!SU24)/('[2]OR-Res-Existing Cust'!SS25+SUM('[2]OR-Res-Cust Growth'!SU$3:'[2]OR-Res-Cust Growth'!SU24)))</f>
        <v>0.21863620384828322</v>
      </c>
      <c r="U53" s="2">
        <f>'[2]OR-Res-Existing Cust'!ST153*('[2]OR-Res-Existing Cust'!ST25/('[2]OR-Res-Existing Cust'!ST25+SUM('[2]OR-Res-Cust Growth'!SV$3:'[2]OR-Res-Cust Growth'!SV24)))+'[2]OR-Res-Cust Growth'!SV215*(SUM('[2]OR-Res-Cust Growth'!SV$3:'[2]OR-Res-Cust Growth'!SV24)/('[2]OR-Res-Existing Cust'!ST25+SUM('[2]OR-Res-Cust Growth'!SV$3:'[2]OR-Res-Cust Growth'!SV24)))</f>
        <v>0</v>
      </c>
      <c r="V53" s="2">
        <f>'[2]OR-Res-Existing Cust'!SU153*('[2]OR-Res-Existing Cust'!SU25/('[2]OR-Res-Existing Cust'!SU25+SUM('[2]OR-Res-Cust Growth'!SW$3:'[2]OR-Res-Cust Growth'!SW24)))+'[2]OR-Res-Cust Growth'!SW215*(SUM('[2]OR-Res-Cust Growth'!SW$3:'[2]OR-Res-Cust Growth'!SW24)/('[2]OR-Res-Existing Cust'!SU25+SUM('[2]OR-Res-Cust Growth'!SW$3:'[2]OR-Res-Cust Growth'!SW24)))</f>
        <v>0</v>
      </c>
      <c r="W53" s="2">
        <f>'[2]OR-Res-Existing Cust'!SV153*('[2]OR-Res-Existing Cust'!SV25/('[2]OR-Res-Existing Cust'!SV25+SUM('[2]OR-Res-Cust Growth'!SX$3:'[2]OR-Res-Cust Growth'!SX24)))+'[2]OR-Res-Cust Growth'!SX215*(SUM('[2]OR-Res-Cust Growth'!SX$3:'[2]OR-Res-Cust Growth'!SX24)/('[2]OR-Res-Existing Cust'!SV25+SUM('[2]OR-Res-Cust Growth'!SX$3:'[2]OR-Res-Cust Growth'!SX24)))</f>
        <v>0.20258265255835378</v>
      </c>
      <c r="X53" s="2">
        <f>'[2]OR-Res-Existing Cust'!SW153*('[2]OR-Res-Existing Cust'!SW25/('[2]OR-Res-Existing Cust'!SW25+SUM('[2]OR-Res-Cust Growth'!SY$3:'[2]OR-Res-Cust Growth'!SY24)))+'[2]OR-Res-Cust Growth'!SY215*(SUM('[2]OR-Res-Cust Growth'!SY$3:'[2]OR-Res-Cust Growth'!SY24)/('[2]OR-Res-Existing Cust'!SW25+SUM('[2]OR-Res-Cust Growth'!SY$3:'[2]OR-Res-Cust Growth'!SY24)))</f>
        <v>0.20258265255835378</v>
      </c>
      <c r="Y53" s="2">
        <f>'[2]OR-Res-Existing Cust'!SX153*('[2]OR-Res-Existing Cust'!SX25/('[2]OR-Res-Existing Cust'!SX25+SUM('[2]OR-Res-Cust Growth'!SZ$3:'[2]OR-Res-Cust Growth'!SZ24)))+'[2]OR-Res-Cust Growth'!SZ215*(SUM('[2]OR-Res-Cust Growth'!SZ$3:'[2]OR-Res-Cust Growth'!SZ24)/('[2]OR-Res-Existing Cust'!SX25+SUM('[2]OR-Res-Cust Growth'!SZ$3:'[2]OR-Res-Cust Growth'!SZ24)))</f>
        <v>0.21363984249890702</v>
      </c>
      <c r="AA53" s="1">
        <f t="shared" si="1"/>
        <v>0.56162980738065416</v>
      </c>
      <c r="AB53" s="1">
        <f t="shared" si="2"/>
        <v>0.62763556591871317</v>
      </c>
      <c r="AC53" s="1">
        <f t="shared" si="3"/>
        <v>0.2318244139469865</v>
      </c>
      <c r="AD53" s="1">
        <f t="shared" si="4"/>
        <v>0.61858659223173906</v>
      </c>
      <c r="AE53" s="1">
        <f t="shared" si="5"/>
        <v>1</v>
      </c>
      <c r="AF53" s="1">
        <f t="shared" si="6"/>
        <v>1</v>
      </c>
      <c r="AG53" s="1">
        <f t="shared" si="7"/>
        <v>0.59483469488329233</v>
      </c>
      <c r="AH53" s="1">
        <f t="shared" si="8"/>
        <v>0.59483469488329233</v>
      </c>
      <c r="AI53" s="1">
        <f t="shared" si="9"/>
        <v>0.786360157501093</v>
      </c>
    </row>
    <row r="54" spans="2:35" x14ac:dyDescent="0.3">
      <c r="B54">
        <v>2044</v>
      </c>
      <c r="C54" s="2">
        <v>0.21246887337888856</v>
      </c>
      <c r="D54" s="2">
        <v>0.21246887337888856</v>
      </c>
      <c r="E54" s="2">
        <v>0.57506225324222293</v>
      </c>
      <c r="G54" s="1">
        <f>'[2]OR-Res-Existing Cust'!SP90*('[2]OR-Res-Existing Cust'!SP26/('[2]OR-Res-Existing Cust'!SP26+SUM('[2]OR-Res-Cust Growth'!SR$3:'[2]OR-Res-Cust Growth'!SR25)))+'[2]OR-Res-Cust Growth'!SR152*(SUM('[2]OR-Res-Cust Growth'!SR$3:'[2]OR-Res-Cust Growth'!SR25)/('[2]OR-Res-Existing Cust'!SP26+SUM('[2]OR-Res-Cust Growth'!SR$3:'[2]OR-Res-Cust Growth'!SR25)))</f>
        <v>0.21246887337888856</v>
      </c>
      <c r="H54" s="1">
        <f>'[2]OR-Res-Existing Cust'!SQ90*('[2]OR-Res-Existing Cust'!SQ26/('[2]OR-Res-Existing Cust'!SQ26+SUM('[2]OR-Res-Cust Growth'!SS$3:'[2]OR-Res-Cust Growth'!SS25)))+'[2]OR-Res-Cust Growth'!SS152*(SUM('[2]OR-Res-Cust Growth'!SS$3:'[2]OR-Res-Cust Growth'!SS25)/('[2]OR-Res-Existing Cust'!SQ26+SUM('[2]OR-Res-Cust Growth'!SS$3:'[2]OR-Res-Cust Growth'!SS25)))</f>
        <v>0.31735343761909757</v>
      </c>
      <c r="I54" s="1">
        <f>'[2]OR-Res-Existing Cust'!SR90*('[2]OR-Res-Existing Cust'!SR26/('[2]OR-Res-Existing Cust'!SR26+SUM('[2]OR-Res-Cust Growth'!ST$3:'[2]OR-Res-Cust Growth'!ST25)))+'[2]OR-Res-Cust Growth'!ST152*(SUM('[2]OR-Res-Cust Growth'!ST$3:'[2]OR-Res-Cust Growth'!ST25)/('[2]OR-Res-Existing Cust'!SR26+SUM('[2]OR-Res-Cust Growth'!ST$3:'[2]OR-Res-Cust Growth'!ST25)))</f>
        <v>0</v>
      </c>
      <c r="J54" s="1">
        <f>'[2]OR-Res-Existing Cust'!SS90*('[2]OR-Res-Existing Cust'!SS26/('[2]OR-Res-Existing Cust'!SS26+SUM('[2]OR-Res-Cust Growth'!SU$3:'[2]OR-Res-Cust Growth'!SU25)))+'[2]OR-Res-Cust Growth'!SU152*(SUM('[2]OR-Res-Cust Growth'!SU$3:'[2]OR-Res-Cust Growth'!SU25)/('[2]OR-Res-Existing Cust'!SS26+SUM('[2]OR-Res-Cust Growth'!SU$3:'[2]OR-Res-Cust Growth'!SU25)))</f>
        <v>0.17245449307794625</v>
      </c>
      <c r="K54" s="1">
        <f>'[2]OR-Res-Existing Cust'!ST90*('[2]OR-Res-Existing Cust'!ST26/('[2]OR-Res-Existing Cust'!ST26+SUM('[2]OR-Res-Cust Growth'!SV$3:'[2]OR-Res-Cust Growth'!SV25)))+'[2]OR-Res-Cust Growth'!SV152*(SUM('[2]OR-Res-Cust Growth'!SV$3:'[2]OR-Res-Cust Growth'!SV25)/('[2]OR-Res-Existing Cust'!ST26+SUM('[2]OR-Res-Cust Growth'!SV$3:'[2]OR-Res-Cust Growth'!SV25)))</f>
        <v>0</v>
      </c>
      <c r="L54" s="1">
        <f>'[2]OR-Res-Existing Cust'!SU90*('[2]OR-Res-Existing Cust'!SU26/('[2]OR-Res-Existing Cust'!SU26+SUM('[2]OR-Res-Cust Growth'!SW$3:'[2]OR-Res-Cust Growth'!SW25)))+'[2]OR-Res-Cust Growth'!SW152*(SUM('[2]OR-Res-Cust Growth'!SW$3:'[2]OR-Res-Cust Growth'!SW25)/('[2]OR-Res-Existing Cust'!SU26+SUM('[2]OR-Res-Cust Growth'!SW$3:'[2]OR-Res-Cust Growth'!SW25)))</f>
        <v>0</v>
      </c>
      <c r="M54" s="1">
        <f>'[2]OR-Res-Existing Cust'!SV90*('[2]OR-Res-Existing Cust'!SV26/('[2]OR-Res-Existing Cust'!SV26+SUM('[2]OR-Res-Cust Growth'!SX$3:'[2]OR-Res-Cust Growth'!SX25)))+'[2]OR-Res-Cust Growth'!SX152*(SUM('[2]OR-Res-Cust Growth'!SX$3:'[2]OR-Res-Cust Growth'!SX25)/('[2]OR-Res-Existing Cust'!SV26+SUM('[2]OR-Res-Cust Growth'!SX$3:'[2]OR-Res-Cust Growth'!SX25)))</f>
        <v>0.21246887337888856</v>
      </c>
      <c r="N54" s="1">
        <f>'[2]OR-Res-Existing Cust'!SW90*('[2]OR-Res-Existing Cust'!SW26/('[2]OR-Res-Existing Cust'!SW26+SUM('[2]OR-Res-Cust Growth'!SY$3:'[2]OR-Res-Cust Growth'!SY25)))+'[2]OR-Res-Cust Growth'!SY152*(SUM('[2]OR-Res-Cust Growth'!SY$3:'[2]OR-Res-Cust Growth'!SY25)/('[2]OR-Res-Existing Cust'!SW26+SUM('[2]OR-Res-Cust Growth'!SY$3:'[2]OR-Res-Cust Growth'!SY25)))</f>
        <v>0.21246887337888856</v>
      </c>
      <c r="O54" s="1">
        <f>'[2]OR-Res-Existing Cust'!SX90*('[2]OR-Res-Existing Cust'!SX26/('[2]OR-Res-Existing Cust'!SX26+SUM('[2]OR-Res-Cust Growth'!SZ$3:'[2]OR-Res-Cust Growth'!SZ25)))+'[2]OR-Res-Cust Growth'!SZ152*(SUM('[2]OR-Res-Cust Growth'!SZ$3:'[2]OR-Res-Cust Growth'!SZ25)/('[2]OR-Res-Existing Cust'!SX26+SUM('[2]OR-Res-Cust Growth'!SZ$3:'[2]OR-Res-Cust Growth'!SZ25)))</f>
        <v>0</v>
      </c>
      <c r="P54" s="1"/>
      <c r="Q54" s="2">
        <f>'[2]OR-Res-Existing Cust'!SP154*('[2]OR-Res-Existing Cust'!SP26/('[2]OR-Res-Existing Cust'!SP26+SUM('[2]OR-Res-Cust Growth'!SR$3:'[2]OR-Res-Cust Growth'!SR25)))+'[2]OR-Res-Cust Growth'!SR216*(SUM('[2]OR-Res-Cust Growth'!SR$3:'[2]OR-Res-Cust Growth'!SR25)/('[2]OR-Res-Existing Cust'!SP26+SUM('[2]OR-Res-Cust Growth'!SR$3:'[2]OR-Res-Cust Growth'!SR25)))</f>
        <v>0.24543768303198576</v>
      </c>
      <c r="R54" s="2">
        <f>'[2]OR-Res-Existing Cust'!SQ154*('[2]OR-Res-Existing Cust'!SQ26/('[2]OR-Res-Existing Cust'!SQ26+SUM('[2]OR-Res-Cust Growth'!SS$3:'[2]OR-Res-Cust Growth'!SS25)))+'[2]OR-Res-Cust Growth'!SS216*(SUM('[2]OR-Res-Cust Growth'!SS$3:'[2]OR-Res-Cust Growth'!SS25)/('[2]OR-Res-Existing Cust'!SQ26+SUM('[2]OR-Res-Cust Growth'!SS$3:'[2]OR-Res-Cust Growth'!SS25)))</f>
        <v>8.1812561010661922E-2</v>
      </c>
      <c r="S54" s="2">
        <f>'[2]OR-Res-Existing Cust'!SR154*('[2]OR-Res-Existing Cust'!SR26/('[2]OR-Res-Existing Cust'!SR26+SUM('[2]OR-Res-Cust Growth'!ST$3:'[2]OR-Res-Cust Growth'!ST25)))+'[2]OR-Res-Cust Growth'!ST216*(SUM('[2]OR-Res-Cust Growth'!ST$3:'[2]OR-Res-Cust Growth'!ST25)/('[2]OR-Res-Existing Cust'!SR26+SUM('[2]OR-Res-Cust Growth'!ST$3:'[2]OR-Res-Cust Growth'!ST25)))</f>
        <v>0.80046916080554942</v>
      </c>
      <c r="T54" s="2">
        <f>'[2]OR-Res-Existing Cust'!SS154*('[2]OR-Res-Existing Cust'!SS26/('[2]OR-Res-Existing Cust'!SS26+SUM('[2]OR-Res-Cust Growth'!SU$3:'[2]OR-Res-Cust Growth'!SU25)))+'[2]OR-Res-Cust Growth'!SU216*(SUM('[2]OR-Res-Cust Growth'!SU$3:'[2]OR-Res-Cust Growth'!SU25)/('[2]OR-Res-Existing Cust'!SS26+SUM('[2]OR-Res-Cust Growth'!SU$3:'[2]OR-Res-Cust Growth'!SU25)))</f>
        <v>0.23027902071025749</v>
      </c>
      <c r="U54" s="2">
        <f>'[2]OR-Res-Existing Cust'!ST154*('[2]OR-Res-Existing Cust'!ST26/('[2]OR-Res-Existing Cust'!ST26+SUM('[2]OR-Res-Cust Growth'!SV$3:'[2]OR-Res-Cust Growth'!SV25)))+'[2]OR-Res-Cust Growth'!SV216*(SUM('[2]OR-Res-Cust Growth'!SV$3:'[2]OR-Res-Cust Growth'!SV25)/('[2]OR-Res-Existing Cust'!ST26+SUM('[2]OR-Res-Cust Growth'!SV$3:'[2]OR-Res-Cust Growth'!SV25)))</f>
        <v>0</v>
      </c>
      <c r="V54" s="2">
        <f>'[2]OR-Res-Existing Cust'!SU154*('[2]OR-Res-Existing Cust'!SU26/('[2]OR-Res-Existing Cust'!SU26+SUM('[2]OR-Res-Cust Growth'!SW$3:'[2]OR-Res-Cust Growth'!SW25)))+'[2]OR-Res-Cust Growth'!SW216*(SUM('[2]OR-Res-Cust Growth'!SW$3:'[2]OR-Res-Cust Growth'!SW25)/('[2]OR-Res-Existing Cust'!SU26+SUM('[2]OR-Res-Cust Growth'!SW$3:'[2]OR-Res-Cust Growth'!SW25)))</f>
        <v>0</v>
      </c>
      <c r="W54" s="2">
        <f>'[2]OR-Res-Existing Cust'!SV154*('[2]OR-Res-Existing Cust'!SV26/('[2]OR-Res-Existing Cust'!SV26+SUM('[2]OR-Res-Cust Growth'!SX$3:'[2]OR-Res-Cust Growth'!SX25)))+'[2]OR-Res-Cust Growth'!SX216*(SUM('[2]OR-Res-Cust Growth'!SX$3:'[2]OR-Res-Cust Growth'!SX25)/('[2]OR-Res-Existing Cust'!SV26+SUM('[2]OR-Res-Cust Growth'!SX$3:'[2]OR-Res-Cust Growth'!SX25)))</f>
        <v>0.21246887337888856</v>
      </c>
      <c r="X54" s="2">
        <f>'[2]OR-Res-Existing Cust'!SW154*('[2]OR-Res-Existing Cust'!SW26/('[2]OR-Res-Existing Cust'!SW26+SUM('[2]OR-Res-Cust Growth'!SY$3:'[2]OR-Res-Cust Growth'!SY25)))+'[2]OR-Res-Cust Growth'!SY216*(SUM('[2]OR-Res-Cust Growth'!SY$3:'[2]OR-Res-Cust Growth'!SY25)/('[2]OR-Res-Existing Cust'!SW26+SUM('[2]OR-Res-Cust Growth'!SY$3:'[2]OR-Res-Cust Growth'!SY25)))</f>
        <v>0.21246887337888856</v>
      </c>
      <c r="Y54" s="2">
        <f>'[2]OR-Res-Existing Cust'!SX154*('[2]OR-Res-Existing Cust'!SX26/('[2]OR-Res-Existing Cust'!SX26+SUM('[2]OR-Res-Cust Growth'!SZ$3:'[2]OR-Res-Cust Growth'!SZ25)))+'[2]OR-Res-Cust Growth'!SZ216*(SUM('[2]OR-Res-Cust Growth'!SZ$3:'[2]OR-Res-Cust Growth'!SZ25)/('[2]OR-Res-Existing Cust'!SX26+SUM('[2]OR-Res-Cust Growth'!SZ$3:'[2]OR-Res-Cust Growth'!SZ25)))</f>
        <v>0.2234474496628551</v>
      </c>
      <c r="AA54" s="1">
        <f t="shared" si="1"/>
        <v>0.5420934435891257</v>
      </c>
      <c r="AB54" s="1">
        <f t="shared" si="2"/>
        <v>0.60083400137024046</v>
      </c>
      <c r="AC54" s="1">
        <f t="shared" si="3"/>
        <v>0.19953083919445058</v>
      </c>
      <c r="AD54" s="1">
        <f t="shared" si="4"/>
        <v>0.59726648621179623</v>
      </c>
      <c r="AE54" s="1">
        <f t="shared" si="5"/>
        <v>1</v>
      </c>
      <c r="AF54" s="1">
        <f t="shared" si="6"/>
        <v>1</v>
      </c>
      <c r="AG54" s="1">
        <f t="shared" si="7"/>
        <v>0.57506225324222293</v>
      </c>
      <c r="AH54" s="1">
        <f t="shared" si="8"/>
        <v>0.57506225324222293</v>
      </c>
      <c r="AI54" s="1">
        <f t="shared" si="9"/>
        <v>0.77655255033714488</v>
      </c>
    </row>
    <row r="55" spans="2:35" x14ac:dyDescent="0.3">
      <c r="B55">
        <v>2045</v>
      </c>
      <c r="C55" s="2">
        <v>0.22219173522421293</v>
      </c>
      <c r="D55" s="2">
        <v>0.22219173522421293</v>
      </c>
      <c r="E55" s="2">
        <v>0.55561652955157426</v>
      </c>
      <c r="G55" s="1">
        <f>'[2]OR-Res-Existing Cust'!SP91*('[2]OR-Res-Existing Cust'!SP27/('[2]OR-Res-Existing Cust'!SP27+SUM('[2]OR-Res-Cust Growth'!SR$3:'[2]OR-Res-Cust Growth'!SR26)))+'[2]OR-Res-Cust Growth'!SR153*(SUM('[2]OR-Res-Cust Growth'!SR$3:'[2]OR-Res-Cust Growth'!SR26)/('[2]OR-Res-Existing Cust'!SP27+SUM('[2]OR-Res-Cust Growth'!SR$3:'[2]OR-Res-Cust Growth'!SR26)))</f>
        <v>0.22219173522421293</v>
      </c>
      <c r="H55" s="1">
        <f>'[2]OR-Res-Existing Cust'!SQ91*('[2]OR-Res-Existing Cust'!SQ27/('[2]OR-Res-Existing Cust'!SQ27+SUM('[2]OR-Res-Cust Growth'!SS$3:'[2]OR-Res-Cust Growth'!SS26)))+'[2]OR-Res-Cust Growth'!SS153*(SUM('[2]OR-Res-Cust Growth'!SS$3:'[2]OR-Res-Cust Growth'!SS26)/('[2]OR-Res-Existing Cust'!SQ27+SUM('[2]OR-Res-Cust Growth'!SS$3:'[2]OR-Res-Cust Growth'!SS26)))</f>
        <v>0.34052482392438127</v>
      </c>
      <c r="I55" s="1">
        <f>'[2]OR-Res-Existing Cust'!SR91*('[2]OR-Res-Existing Cust'!SR27/('[2]OR-Res-Existing Cust'!SR27+SUM('[2]OR-Res-Cust Growth'!ST$3:'[2]OR-Res-Cust Growth'!ST26)))+'[2]OR-Res-Cust Growth'!ST153*(SUM('[2]OR-Res-Cust Growth'!ST$3:'[2]OR-Res-Cust Growth'!ST26)/('[2]OR-Res-Existing Cust'!SR27+SUM('[2]OR-Res-Cust Growth'!ST$3:'[2]OR-Res-Cust Growth'!ST26)))</f>
        <v>0</v>
      </c>
      <c r="J55" s="1">
        <f>'[2]OR-Res-Existing Cust'!SS91*('[2]OR-Res-Existing Cust'!SS27/('[2]OR-Res-Existing Cust'!SS27+SUM('[2]OR-Res-Cust Growth'!SU$3:'[2]OR-Res-Cust Growth'!SU26)))+'[2]OR-Res-Cust Growth'!SU153*(SUM('[2]OR-Res-Cust Growth'!SU$3:'[2]OR-Res-Cust Growth'!SU26)/('[2]OR-Res-Existing Cust'!SS27+SUM('[2]OR-Res-Cust Growth'!SU$3:'[2]OR-Res-Cust Growth'!SU26)))</f>
        <v>0.18214458963415614</v>
      </c>
      <c r="K55" s="1">
        <f>'[2]OR-Res-Existing Cust'!ST91*('[2]OR-Res-Existing Cust'!ST27/('[2]OR-Res-Existing Cust'!ST27+SUM('[2]OR-Res-Cust Growth'!SV$3:'[2]OR-Res-Cust Growth'!SV26)))+'[2]OR-Res-Cust Growth'!SV153*(SUM('[2]OR-Res-Cust Growth'!SV$3:'[2]OR-Res-Cust Growth'!SV26)/('[2]OR-Res-Existing Cust'!ST27+SUM('[2]OR-Res-Cust Growth'!SV$3:'[2]OR-Res-Cust Growth'!SV26)))</f>
        <v>0</v>
      </c>
      <c r="L55" s="1">
        <f>'[2]OR-Res-Existing Cust'!SU91*('[2]OR-Res-Existing Cust'!SU27/('[2]OR-Res-Existing Cust'!SU27+SUM('[2]OR-Res-Cust Growth'!SW$3:'[2]OR-Res-Cust Growth'!SW26)))+'[2]OR-Res-Cust Growth'!SW153*(SUM('[2]OR-Res-Cust Growth'!SW$3:'[2]OR-Res-Cust Growth'!SW26)/('[2]OR-Res-Existing Cust'!SU27+SUM('[2]OR-Res-Cust Growth'!SW$3:'[2]OR-Res-Cust Growth'!SW26)))</f>
        <v>0</v>
      </c>
      <c r="M55" s="1">
        <f>'[2]OR-Res-Existing Cust'!SV91*('[2]OR-Res-Existing Cust'!SV27/('[2]OR-Res-Existing Cust'!SV27+SUM('[2]OR-Res-Cust Growth'!SX$3:'[2]OR-Res-Cust Growth'!SX26)))+'[2]OR-Res-Cust Growth'!SX153*(SUM('[2]OR-Res-Cust Growth'!SX$3:'[2]OR-Res-Cust Growth'!SX26)/('[2]OR-Res-Existing Cust'!SV27+SUM('[2]OR-Res-Cust Growth'!SX$3:'[2]OR-Res-Cust Growth'!SX26)))</f>
        <v>0.22219173522421293</v>
      </c>
      <c r="N55" s="1">
        <f>'[2]OR-Res-Existing Cust'!SW91*('[2]OR-Res-Existing Cust'!SW27/('[2]OR-Res-Existing Cust'!SW27+SUM('[2]OR-Res-Cust Growth'!SY$3:'[2]OR-Res-Cust Growth'!SY26)))+'[2]OR-Res-Cust Growth'!SY153*(SUM('[2]OR-Res-Cust Growth'!SY$3:'[2]OR-Res-Cust Growth'!SY26)/('[2]OR-Res-Existing Cust'!SW27+SUM('[2]OR-Res-Cust Growth'!SY$3:'[2]OR-Res-Cust Growth'!SY26)))</f>
        <v>0.22219173522421293</v>
      </c>
      <c r="O55" s="1">
        <f>'[2]OR-Res-Existing Cust'!SX91*('[2]OR-Res-Existing Cust'!SX27/('[2]OR-Res-Existing Cust'!SX27+SUM('[2]OR-Res-Cust Growth'!SZ$3:'[2]OR-Res-Cust Growth'!SZ26)))+'[2]OR-Res-Cust Growth'!SZ153*(SUM('[2]OR-Res-Cust Growth'!SZ$3:'[2]OR-Res-Cust Growth'!SZ26)/('[2]OR-Res-Existing Cust'!SX27+SUM('[2]OR-Res-Cust Growth'!SZ$3:'[2]OR-Res-Cust Growth'!SZ26)))</f>
        <v>0</v>
      </c>
      <c r="P55" s="1"/>
      <c r="Q55" s="2">
        <f>'[2]OR-Res-Existing Cust'!SP155*('[2]OR-Res-Existing Cust'!SP27/('[2]OR-Res-Existing Cust'!SP27+SUM('[2]OR-Res-Cust Growth'!SR$3:'[2]OR-Res-Cust Growth'!SR26)))+'[2]OR-Res-Cust Growth'!SR217*(SUM('[2]OR-Res-Cust Growth'!SR$3:'[2]OR-Res-Cust Growth'!SR26)/('[2]OR-Res-Existing Cust'!SP27+SUM('[2]OR-Res-Cust Growth'!SR$3:'[2]OR-Res-Cust Growth'!SR26)))</f>
        <v>0.25493313536615703</v>
      </c>
      <c r="R55" s="2">
        <f>'[2]OR-Res-Existing Cust'!SQ155*('[2]OR-Res-Existing Cust'!SQ27/('[2]OR-Res-Existing Cust'!SQ27+SUM('[2]OR-Res-Cust Growth'!SS$3:'[2]OR-Res-Cust Growth'!SS26)))+'[2]OR-Res-Cust Growth'!SS217*(SUM('[2]OR-Res-Cust Growth'!SS$3:'[2]OR-Res-Cust Growth'!SS26)/('[2]OR-Res-Existing Cust'!SQ27+SUM('[2]OR-Res-Cust Growth'!SS$3:'[2]OR-Res-Cust Growth'!SS26)))</f>
        <v>8.4977711788719004E-2</v>
      </c>
      <c r="S55" s="2">
        <f>'[2]OR-Res-Existing Cust'!SR155*('[2]OR-Res-Existing Cust'!SR27/('[2]OR-Res-Existing Cust'!SR27+SUM('[2]OR-Res-Cust Growth'!ST$3:'[2]OR-Res-Cust Growth'!ST26)))+'[2]OR-Res-Cust Growth'!ST217*(SUM('[2]OR-Res-Cust Growth'!ST$3:'[2]OR-Res-Cust Growth'!ST26)/('[2]OR-Res-Existing Cust'!SR27+SUM('[2]OR-Res-Cust Growth'!ST$3:'[2]OR-Res-Cust Growth'!ST26)))</f>
        <v>0.83224245777252104</v>
      </c>
      <c r="T55" s="2">
        <f>'[2]OR-Res-Existing Cust'!SS155*('[2]OR-Res-Existing Cust'!SS27/('[2]OR-Res-Existing Cust'!SS27+SUM('[2]OR-Res-Cust Growth'!SU$3:'[2]OR-Res-Cust Growth'!SU26)))+'[2]OR-Res-Cust Growth'!SU217*(SUM('[2]OR-Res-Cust Growth'!SU$3:'[2]OR-Res-Cust Growth'!SU26)/('[2]OR-Res-Existing Cust'!SS27+SUM('[2]OR-Res-Cust Growth'!SU$3:'[2]OR-Res-Cust Growth'!SU26)))</f>
        <v>0.24193738201768375</v>
      </c>
      <c r="U55" s="2">
        <f>'[2]OR-Res-Existing Cust'!ST155*('[2]OR-Res-Existing Cust'!ST27/('[2]OR-Res-Existing Cust'!ST27+SUM('[2]OR-Res-Cust Growth'!SV$3:'[2]OR-Res-Cust Growth'!SV26)))+'[2]OR-Res-Cust Growth'!SV217*(SUM('[2]OR-Res-Cust Growth'!SV$3:'[2]OR-Res-Cust Growth'!SV26)/('[2]OR-Res-Existing Cust'!ST27+SUM('[2]OR-Res-Cust Growth'!SV$3:'[2]OR-Res-Cust Growth'!SV26)))</f>
        <v>0</v>
      </c>
      <c r="V55" s="2">
        <f>'[2]OR-Res-Existing Cust'!SU155*('[2]OR-Res-Existing Cust'!SU27/('[2]OR-Res-Existing Cust'!SU27+SUM('[2]OR-Res-Cust Growth'!SW$3:'[2]OR-Res-Cust Growth'!SW26)))+'[2]OR-Res-Cust Growth'!SW217*(SUM('[2]OR-Res-Cust Growth'!SW$3:'[2]OR-Res-Cust Growth'!SW26)/('[2]OR-Res-Existing Cust'!SU27+SUM('[2]OR-Res-Cust Growth'!SW$3:'[2]OR-Res-Cust Growth'!SW26)))</f>
        <v>0</v>
      </c>
      <c r="W55" s="2">
        <f>'[2]OR-Res-Existing Cust'!SV155*('[2]OR-Res-Existing Cust'!SV27/('[2]OR-Res-Existing Cust'!SV27+SUM('[2]OR-Res-Cust Growth'!SX$3:'[2]OR-Res-Cust Growth'!SX26)))+'[2]OR-Res-Cust Growth'!SX217*(SUM('[2]OR-Res-Cust Growth'!SX$3:'[2]OR-Res-Cust Growth'!SX26)/('[2]OR-Res-Existing Cust'!SV27+SUM('[2]OR-Res-Cust Growth'!SX$3:'[2]OR-Res-Cust Growth'!SX26)))</f>
        <v>0.22219173522421293</v>
      </c>
      <c r="X55" s="2">
        <f>'[2]OR-Res-Existing Cust'!SW155*('[2]OR-Res-Existing Cust'!SW27/('[2]OR-Res-Existing Cust'!SW27+SUM('[2]OR-Res-Cust Growth'!SY$3:'[2]OR-Res-Cust Growth'!SY26)))+'[2]OR-Res-Cust Growth'!SY217*(SUM('[2]OR-Res-Cust Growth'!SY$3:'[2]OR-Res-Cust Growth'!SY26)/('[2]OR-Res-Existing Cust'!SW27+SUM('[2]OR-Res-Cust Growth'!SY$3:'[2]OR-Res-Cust Growth'!SY26)))</f>
        <v>0.22219173522421293</v>
      </c>
      <c r="Y55" s="2">
        <f>'[2]OR-Res-Existing Cust'!SX155*('[2]OR-Res-Existing Cust'!SX27/('[2]OR-Res-Existing Cust'!SX27+SUM('[2]OR-Res-Cust Growth'!SZ$3:'[2]OR-Res-Cust Growth'!SZ26)))+'[2]OR-Res-Cust Growth'!SZ217*(SUM('[2]OR-Res-Cust Growth'!SZ$3:'[2]OR-Res-Cust Growth'!SZ26)/('[2]OR-Res-Existing Cust'!SX27+SUM('[2]OR-Res-Cust Growth'!SZ$3:'[2]OR-Res-Cust Growth'!SZ26)))</f>
        <v>0.23309458439846081</v>
      </c>
      <c r="AA55" s="1">
        <f t="shared" si="1"/>
        <v>0.5228751294096301</v>
      </c>
      <c r="AB55" s="1">
        <f t="shared" si="2"/>
        <v>0.57449746428689974</v>
      </c>
      <c r="AC55" s="1">
        <f t="shared" si="3"/>
        <v>0.16775754222747896</v>
      </c>
      <c r="AD55" s="1">
        <f t="shared" si="4"/>
        <v>0.57591802834816008</v>
      </c>
      <c r="AE55" s="1">
        <f t="shared" si="5"/>
        <v>1</v>
      </c>
      <c r="AF55" s="1">
        <f t="shared" si="6"/>
        <v>1</v>
      </c>
      <c r="AG55" s="1">
        <f t="shared" si="7"/>
        <v>0.55561652955157426</v>
      </c>
      <c r="AH55" s="1">
        <f t="shared" si="8"/>
        <v>0.55561652955157426</v>
      </c>
      <c r="AI55" s="1">
        <f t="shared" si="9"/>
        <v>0.76690541560153913</v>
      </c>
    </row>
    <row r="56" spans="2:35" x14ac:dyDescent="0.3">
      <c r="B56">
        <v>2046</v>
      </c>
      <c r="C56" s="2">
        <v>0.23175912719134492</v>
      </c>
      <c r="D56" s="2">
        <v>0.23175912719134492</v>
      </c>
      <c r="E56" s="2">
        <v>0.5364817456173101</v>
      </c>
      <c r="G56" s="1">
        <f>'[2]OR-Res-Existing Cust'!SP92*('[2]OR-Res-Existing Cust'!SP28/('[2]OR-Res-Existing Cust'!SP28+SUM('[2]OR-Res-Cust Growth'!SR$3:'[2]OR-Res-Cust Growth'!SR27)))+'[2]OR-Res-Cust Growth'!SR154*(SUM('[2]OR-Res-Cust Growth'!SR$3:'[2]OR-Res-Cust Growth'!SR27)/('[2]OR-Res-Existing Cust'!SP28+SUM('[2]OR-Res-Cust Growth'!SR$3:'[2]OR-Res-Cust Growth'!SR27)))</f>
        <v>0.23175912719134492</v>
      </c>
      <c r="H56" s="1">
        <f>'[2]OR-Res-Existing Cust'!SQ92*('[2]OR-Res-Existing Cust'!SQ28/('[2]OR-Res-Existing Cust'!SQ28+SUM('[2]OR-Res-Cust Growth'!SS$3:'[2]OR-Res-Cust Growth'!SS27)))+'[2]OR-Res-Cust Growth'!SS154*(SUM('[2]OR-Res-Cust Growth'!SS$3:'[2]OR-Res-Cust Growth'!SS27)/('[2]OR-Res-Existing Cust'!SQ28+SUM('[2]OR-Res-Cust Growth'!SS$3:'[2]OR-Res-Cust Growth'!SS27)))</f>
        <v>0.36330184329010229</v>
      </c>
      <c r="I56" s="1">
        <f>'[2]OR-Res-Existing Cust'!SR92*('[2]OR-Res-Existing Cust'!SR28/('[2]OR-Res-Existing Cust'!SR28+SUM('[2]OR-Res-Cust Growth'!ST$3:'[2]OR-Res-Cust Growth'!ST27)))+'[2]OR-Res-Cust Growth'!ST154*(SUM('[2]OR-Res-Cust Growth'!ST$3:'[2]OR-Res-Cust Growth'!ST27)/('[2]OR-Res-Existing Cust'!SR28+SUM('[2]OR-Res-Cust Growth'!ST$3:'[2]OR-Res-Cust Growth'!ST27)))</f>
        <v>0</v>
      </c>
      <c r="J56" s="1">
        <f>'[2]OR-Res-Existing Cust'!SS92*('[2]OR-Res-Existing Cust'!SS28/('[2]OR-Res-Existing Cust'!SS28+SUM('[2]OR-Res-Cust Growth'!SU$3:'[2]OR-Res-Cust Growth'!SU27)))+'[2]OR-Res-Cust Growth'!SU154*(SUM('[2]OR-Res-Cust Growth'!SU$3:'[2]OR-Res-Cust Growth'!SU27)/('[2]OR-Res-Existing Cust'!SS28+SUM('[2]OR-Res-Cust Growth'!SU$3:'[2]OR-Res-Cust Growth'!SU27)))</f>
        <v>0.19184757585047976</v>
      </c>
      <c r="K56" s="1">
        <f>'[2]OR-Res-Existing Cust'!ST92*('[2]OR-Res-Existing Cust'!ST28/('[2]OR-Res-Existing Cust'!ST28+SUM('[2]OR-Res-Cust Growth'!SV$3:'[2]OR-Res-Cust Growth'!SV27)))+'[2]OR-Res-Cust Growth'!SV154*(SUM('[2]OR-Res-Cust Growth'!SV$3:'[2]OR-Res-Cust Growth'!SV27)/('[2]OR-Res-Existing Cust'!ST28+SUM('[2]OR-Res-Cust Growth'!SV$3:'[2]OR-Res-Cust Growth'!SV27)))</f>
        <v>0</v>
      </c>
      <c r="L56" s="1">
        <f>'[2]OR-Res-Existing Cust'!SU92*('[2]OR-Res-Existing Cust'!SU28/('[2]OR-Res-Existing Cust'!SU28+SUM('[2]OR-Res-Cust Growth'!SW$3:'[2]OR-Res-Cust Growth'!SW27)))+'[2]OR-Res-Cust Growth'!SW154*(SUM('[2]OR-Res-Cust Growth'!SW$3:'[2]OR-Res-Cust Growth'!SW27)/('[2]OR-Res-Existing Cust'!SU28+SUM('[2]OR-Res-Cust Growth'!SW$3:'[2]OR-Res-Cust Growth'!SW27)))</f>
        <v>0</v>
      </c>
      <c r="M56" s="1">
        <f>'[2]OR-Res-Existing Cust'!SV92*('[2]OR-Res-Existing Cust'!SV28/('[2]OR-Res-Existing Cust'!SV28+SUM('[2]OR-Res-Cust Growth'!SX$3:'[2]OR-Res-Cust Growth'!SX27)))+'[2]OR-Res-Cust Growth'!SX154*(SUM('[2]OR-Res-Cust Growth'!SX$3:'[2]OR-Res-Cust Growth'!SX27)/('[2]OR-Res-Existing Cust'!SV28+SUM('[2]OR-Res-Cust Growth'!SX$3:'[2]OR-Res-Cust Growth'!SX27)))</f>
        <v>0.23175912719134492</v>
      </c>
      <c r="N56" s="1">
        <f>'[2]OR-Res-Existing Cust'!SW92*('[2]OR-Res-Existing Cust'!SW28/('[2]OR-Res-Existing Cust'!SW28+SUM('[2]OR-Res-Cust Growth'!SY$3:'[2]OR-Res-Cust Growth'!SY27)))+'[2]OR-Res-Cust Growth'!SY154*(SUM('[2]OR-Res-Cust Growth'!SY$3:'[2]OR-Res-Cust Growth'!SY27)/('[2]OR-Res-Existing Cust'!SW28+SUM('[2]OR-Res-Cust Growth'!SY$3:'[2]OR-Res-Cust Growth'!SY27)))</f>
        <v>0.23175912719134492</v>
      </c>
      <c r="O56" s="1">
        <f>'[2]OR-Res-Existing Cust'!SX92*('[2]OR-Res-Existing Cust'!SX28/('[2]OR-Res-Existing Cust'!SX28+SUM('[2]OR-Res-Cust Growth'!SZ$3:'[2]OR-Res-Cust Growth'!SZ27)))+'[2]OR-Res-Cust Growth'!SZ154*(SUM('[2]OR-Res-Cust Growth'!SZ$3:'[2]OR-Res-Cust Growth'!SZ27)/('[2]OR-Res-Existing Cust'!SX28+SUM('[2]OR-Res-Cust Growth'!SZ$3:'[2]OR-Res-Cust Growth'!SZ27)))</f>
        <v>0</v>
      </c>
      <c r="P56" s="1"/>
      <c r="Q56" s="2">
        <f>'[2]OR-Res-Existing Cust'!SP156*('[2]OR-Res-Existing Cust'!SP28/('[2]OR-Res-Existing Cust'!SP28+SUM('[2]OR-Res-Cust Growth'!SR$3:'[2]OR-Res-Cust Growth'!SR27)))+'[2]OR-Res-Cust Growth'!SR218*(SUM('[2]OR-Res-Cust Growth'!SR$3:'[2]OR-Res-Cust Growth'!SR27)/('[2]OR-Res-Existing Cust'!SP28+SUM('[2]OR-Res-Cust Growth'!SR$3:'[2]OR-Res-Cust Growth'!SR27)))</f>
        <v>0.26428154226541795</v>
      </c>
      <c r="R56" s="2">
        <f>'[2]OR-Res-Existing Cust'!SQ156*('[2]OR-Res-Existing Cust'!SQ28/('[2]OR-Res-Existing Cust'!SQ28+SUM('[2]OR-Res-Cust Growth'!SS$3:'[2]OR-Res-Cust Growth'!SS27)))+'[2]OR-Res-Cust Growth'!SS218*(SUM('[2]OR-Res-Cust Growth'!SS$3:'[2]OR-Res-Cust Growth'!SS27)/('[2]OR-Res-Existing Cust'!SQ28+SUM('[2]OR-Res-Cust Growth'!SS$3:'[2]OR-Res-Cust Growth'!SS27)))</f>
        <v>8.8093847421805982E-2</v>
      </c>
      <c r="S56" s="2">
        <f>'[2]OR-Res-Existing Cust'!SR156*('[2]OR-Res-Existing Cust'!SR28/('[2]OR-Res-Existing Cust'!SR28+SUM('[2]OR-Res-Cust Growth'!ST$3:'[2]OR-Res-Cust Growth'!ST27)))+'[2]OR-Res-Cust Growth'!ST218*(SUM('[2]OR-Res-Cust Growth'!ST$3:'[2]OR-Res-Cust Growth'!ST27)/('[2]OR-Res-Existing Cust'!SR28+SUM('[2]OR-Res-Cust Growth'!ST$3:'[2]OR-Res-Cust Growth'!ST27)))</f>
        <v>0.863521091578351</v>
      </c>
      <c r="T56" s="2">
        <f>'[2]OR-Res-Existing Cust'!SS156*('[2]OR-Res-Existing Cust'!SS28/('[2]OR-Res-Existing Cust'!SS28+SUM('[2]OR-Res-Cust Growth'!SU$3:'[2]OR-Res-Cust Growth'!SU27)))+'[2]OR-Res-Cust Growth'!SU218*(SUM('[2]OR-Res-Cust Growth'!SU$3:'[2]OR-Res-Cust Growth'!SU27)/('[2]OR-Res-Existing Cust'!SS28+SUM('[2]OR-Res-Cust Growth'!SU$3:'[2]OR-Res-Cust Growth'!SU27)))</f>
        <v>0.25361138142642303</v>
      </c>
      <c r="U56" s="2">
        <f>'[2]OR-Res-Existing Cust'!ST156*('[2]OR-Res-Existing Cust'!ST28/('[2]OR-Res-Existing Cust'!ST28+SUM('[2]OR-Res-Cust Growth'!SV$3:'[2]OR-Res-Cust Growth'!SV27)))+'[2]OR-Res-Cust Growth'!SV218*(SUM('[2]OR-Res-Cust Growth'!SV$3:'[2]OR-Res-Cust Growth'!SV27)/('[2]OR-Res-Existing Cust'!ST28+SUM('[2]OR-Res-Cust Growth'!SV$3:'[2]OR-Res-Cust Growth'!SV27)))</f>
        <v>0</v>
      </c>
      <c r="V56" s="2">
        <f>'[2]OR-Res-Existing Cust'!SU156*('[2]OR-Res-Existing Cust'!SU28/('[2]OR-Res-Existing Cust'!SU28+SUM('[2]OR-Res-Cust Growth'!SW$3:'[2]OR-Res-Cust Growth'!SW27)))+'[2]OR-Res-Cust Growth'!SW218*(SUM('[2]OR-Res-Cust Growth'!SW$3:'[2]OR-Res-Cust Growth'!SW27)/('[2]OR-Res-Existing Cust'!SU28+SUM('[2]OR-Res-Cust Growth'!SW$3:'[2]OR-Res-Cust Growth'!SW27)))</f>
        <v>0</v>
      </c>
      <c r="W56" s="2">
        <f>'[2]OR-Res-Existing Cust'!SV156*('[2]OR-Res-Existing Cust'!SV28/('[2]OR-Res-Existing Cust'!SV28+SUM('[2]OR-Res-Cust Growth'!SX$3:'[2]OR-Res-Cust Growth'!SX27)))+'[2]OR-Res-Cust Growth'!SX218*(SUM('[2]OR-Res-Cust Growth'!SX$3:'[2]OR-Res-Cust Growth'!SX27)/('[2]OR-Res-Existing Cust'!SV28+SUM('[2]OR-Res-Cust Growth'!SX$3:'[2]OR-Res-Cust Growth'!SX27)))</f>
        <v>0.23175912719134492</v>
      </c>
      <c r="X56" s="2">
        <f>'[2]OR-Res-Existing Cust'!SW156*('[2]OR-Res-Existing Cust'!SW28/('[2]OR-Res-Existing Cust'!SW28+SUM('[2]OR-Res-Cust Growth'!SY$3:'[2]OR-Res-Cust Growth'!SY27)))+'[2]OR-Res-Cust Growth'!SY218*(SUM('[2]OR-Res-Cust Growth'!SY$3:'[2]OR-Res-Cust Growth'!SY27)/('[2]OR-Res-Existing Cust'!SW28+SUM('[2]OR-Res-Cust Growth'!SY$3:'[2]OR-Res-Cust Growth'!SY27)))</f>
        <v>0.23175912719134492</v>
      </c>
      <c r="Y56" s="2">
        <f>'[2]OR-Res-Existing Cust'!SX156*('[2]OR-Res-Existing Cust'!SX28/('[2]OR-Res-Existing Cust'!SX28+SUM('[2]OR-Res-Cust Growth'!SZ$3:'[2]OR-Res-Cust Growth'!SZ27)))+'[2]OR-Res-Cust Growth'!SZ218*(SUM('[2]OR-Res-Cust Growth'!SZ$3:'[2]OR-Res-Cust Growth'!SZ27)/('[2]OR-Res-Existing Cust'!SX28+SUM('[2]OR-Res-Cust Growth'!SZ$3:'[2]OR-Res-Cust Growth'!SZ27)))</f>
        <v>0.24258905458594809</v>
      </c>
      <c r="AA56" s="1">
        <f t="shared" si="1"/>
        <v>0.50395933054323705</v>
      </c>
      <c r="AB56" s="1">
        <f t="shared" si="2"/>
        <v>0.54860430928809167</v>
      </c>
      <c r="AC56" s="1">
        <f t="shared" si="3"/>
        <v>0.136478908421649</v>
      </c>
      <c r="AD56" s="1">
        <f t="shared" si="4"/>
        <v>0.55454104272309723</v>
      </c>
      <c r="AE56" s="1">
        <f t="shared" si="5"/>
        <v>1</v>
      </c>
      <c r="AF56" s="1">
        <f t="shared" si="6"/>
        <v>1</v>
      </c>
      <c r="AG56" s="1">
        <f t="shared" si="7"/>
        <v>0.5364817456173101</v>
      </c>
      <c r="AH56" s="1">
        <f t="shared" si="8"/>
        <v>0.5364817456173101</v>
      </c>
      <c r="AI56" s="1">
        <f t="shared" si="9"/>
        <v>0.75741094541405185</v>
      </c>
    </row>
    <row r="57" spans="2:35" x14ac:dyDescent="0.3">
      <c r="B57">
        <v>2047</v>
      </c>
      <c r="C57" s="2">
        <v>0.24117884187609562</v>
      </c>
      <c r="D57" s="2">
        <v>0.24117884187609562</v>
      </c>
      <c r="E57" s="2">
        <v>0.51764231624780876</v>
      </c>
      <c r="G57" s="1">
        <f>'[2]OR-Res-Existing Cust'!SP93*('[2]OR-Res-Existing Cust'!SP29/('[2]OR-Res-Existing Cust'!SP29+SUM('[2]OR-Res-Cust Growth'!SR$3:'[2]OR-Res-Cust Growth'!SR28)))+'[2]OR-Res-Cust Growth'!SR155*(SUM('[2]OR-Res-Cust Growth'!SR$3:'[2]OR-Res-Cust Growth'!SR28)/('[2]OR-Res-Existing Cust'!SP29+SUM('[2]OR-Res-Cust Growth'!SR$3:'[2]OR-Res-Cust Growth'!SR28)))</f>
        <v>0.24117884187609562</v>
      </c>
      <c r="H57" s="1">
        <f>'[2]OR-Res-Existing Cust'!SQ93*('[2]OR-Res-Existing Cust'!SQ29/('[2]OR-Res-Existing Cust'!SQ29+SUM('[2]OR-Res-Cust Growth'!SS$3:'[2]OR-Res-Cust Growth'!SS28)))+'[2]OR-Res-Cust Growth'!SS155*(SUM('[2]OR-Res-Cust Growth'!SS$3:'[2]OR-Res-Cust Growth'!SS28)/('[2]OR-Res-Existing Cust'!SQ29+SUM('[2]OR-Res-Cust Growth'!SS$3:'[2]OR-Res-Cust Growth'!SS28)))</f>
        <v>0.38570364600526874</v>
      </c>
      <c r="I57" s="1">
        <f>'[2]OR-Res-Existing Cust'!SR93*('[2]OR-Res-Existing Cust'!SR29/('[2]OR-Res-Existing Cust'!SR29+SUM('[2]OR-Res-Cust Growth'!ST$3:'[2]OR-Res-Cust Growth'!ST28)))+'[2]OR-Res-Cust Growth'!ST155*(SUM('[2]OR-Res-Cust Growth'!ST$3:'[2]OR-Res-Cust Growth'!ST28)/('[2]OR-Res-Existing Cust'!SR29+SUM('[2]OR-Res-Cust Growth'!ST$3:'[2]OR-Res-Cust Growth'!ST28)))</f>
        <v>0</v>
      </c>
      <c r="J57" s="1">
        <f>'[2]OR-Res-Existing Cust'!SS93*('[2]OR-Res-Existing Cust'!SS29/('[2]OR-Res-Existing Cust'!SS29+SUM('[2]OR-Res-Cust Growth'!SU$3:'[2]OR-Res-Cust Growth'!SU28)))+'[2]OR-Res-Cust Growth'!SU155*(SUM('[2]OR-Res-Cust Growth'!SU$3:'[2]OR-Res-Cust Growth'!SU28)/('[2]OR-Res-Existing Cust'!SS29+SUM('[2]OR-Res-Cust Growth'!SU$3:'[2]OR-Res-Cust Growth'!SU28)))</f>
        <v>0.20156360367194862</v>
      </c>
      <c r="K57" s="1">
        <f>'[2]OR-Res-Existing Cust'!ST93*('[2]OR-Res-Existing Cust'!ST29/('[2]OR-Res-Existing Cust'!ST29+SUM('[2]OR-Res-Cust Growth'!SV$3:'[2]OR-Res-Cust Growth'!SV28)))+'[2]OR-Res-Cust Growth'!SV155*(SUM('[2]OR-Res-Cust Growth'!SV$3:'[2]OR-Res-Cust Growth'!SV28)/('[2]OR-Res-Existing Cust'!ST29+SUM('[2]OR-Res-Cust Growth'!SV$3:'[2]OR-Res-Cust Growth'!SV28)))</f>
        <v>0</v>
      </c>
      <c r="L57" s="1">
        <f>'[2]OR-Res-Existing Cust'!SU93*('[2]OR-Res-Existing Cust'!SU29/('[2]OR-Res-Existing Cust'!SU29+SUM('[2]OR-Res-Cust Growth'!SW$3:'[2]OR-Res-Cust Growth'!SW28)))+'[2]OR-Res-Cust Growth'!SW155*(SUM('[2]OR-Res-Cust Growth'!SW$3:'[2]OR-Res-Cust Growth'!SW28)/('[2]OR-Res-Existing Cust'!SU29+SUM('[2]OR-Res-Cust Growth'!SW$3:'[2]OR-Res-Cust Growth'!SW28)))</f>
        <v>0</v>
      </c>
      <c r="M57" s="1">
        <f>'[2]OR-Res-Existing Cust'!SV93*('[2]OR-Res-Existing Cust'!SV29/('[2]OR-Res-Existing Cust'!SV29+SUM('[2]OR-Res-Cust Growth'!SX$3:'[2]OR-Res-Cust Growth'!SX28)))+'[2]OR-Res-Cust Growth'!SX155*(SUM('[2]OR-Res-Cust Growth'!SX$3:'[2]OR-Res-Cust Growth'!SX28)/('[2]OR-Res-Existing Cust'!SV29+SUM('[2]OR-Res-Cust Growth'!SX$3:'[2]OR-Res-Cust Growth'!SX28)))</f>
        <v>0.24117884187609562</v>
      </c>
      <c r="N57" s="1">
        <f>'[2]OR-Res-Existing Cust'!SW93*('[2]OR-Res-Existing Cust'!SW29/('[2]OR-Res-Existing Cust'!SW29+SUM('[2]OR-Res-Cust Growth'!SY$3:'[2]OR-Res-Cust Growth'!SY28)))+'[2]OR-Res-Cust Growth'!SY155*(SUM('[2]OR-Res-Cust Growth'!SY$3:'[2]OR-Res-Cust Growth'!SY28)/('[2]OR-Res-Existing Cust'!SW29+SUM('[2]OR-Res-Cust Growth'!SY$3:'[2]OR-Res-Cust Growth'!SY28)))</f>
        <v>0.24117884187609562</v>
      </c>
      <c r="O57" s="1">
        <f>'[2]OR-Res-Existing Cust'!SX93*('[2]OR-Res-Existing Cust'!SX29/('[2]OR-Res-Existing Cust'!SX29+SUM('[2]OR-Res-Cust Growth'!SZ$3:'[2]OR-Res-Cust Growth'!SZ28)))+'[2]OR-Res-Cust Growth'!SZ155*(SUM('[2]OR-Res-Cust Growth'!SZ$3:'[2]OR-Res-Cust Growth'!SZ28)/('[2]OR-Res-Existing Cust'!SX29+SUM('[2]OR-Res-Cust Growth'!SZ$3:'[2]OR-Res-Cust Growth'!SZ28)))</f>
        <v>0</v>
      </c>
      <c r="P57" s="1"/>
      <c r="Q57" s="2">
        <f>'[2]OR-Res-Existing Cust'!SP157*('[2]OR-Res-Existing Cust'!SP29/('[2]OR-Res-Existing Cust'!SP29+SUM('[2]OR-Res-Cust Growth'!SR$3:'[2]OR-Res-Cust Growth'!SR28)))+'[2]OR-Res-Cust Growth'!SR219*(SUM('[2]OR-Res-Cust Growth'!SR$3:'[2]OR-Res-Cust Growth'!SR28)/('[2]OR-Res-Existing Cust'!SP29+SUM('[2]OR-Res-Cust Growth'!SR$3:'[2]OR-Res-Cust Growth'!SR28)))</f>
        <v>0.27349039782223272</v>
      </c>
      <c r="R57" s="2">
        <f>'[2]OR-Res-Existing Cust'!SQ157*('[2]OR-Res-Existing Cust'!SQ29/('[2]OR-Res-Existing Cust'!SQ29+SUM('[2]OR-Res-Cust Growth'!SS$3:'[2]OR-Res-Cust Growth'!SS28)))+'[2]OR-Res-Cust Growth'!SS219*(SUM('[2]OR-Res-Cust Growth'!SS$3:'[2]OR-Res-Cust Growth'!SS28)/('[2]OR-Res-Existing Cust'!SQ29+SUM('[2]OR-Res-Cust Growth'!SS$3:'[2]OR-Res-Cust Growth'!SS28)))</f>
        <v>9.1163465940744232E-2</v>
      </c>
      <c r="S57" s="2">
        <f>'[2]OR-Res-Existing Cust'!SR157*('[2]OR-Res-Existing Cust'!SR29/('[2]OR-Res-Existing Cust'!SR29+SUM('[2]OR-Res-Cust Growth'!ST$3:'[2]OR-Res-Cust Growth'!ST28)))+'[2]OR-Res-Cust Growth'!ST219*(SUM('[2]OR-Res-Cust Growth'!ST$3:'[2]OR-Res-Cust Growth'!ST28)/('[2]OR-Res-Existing Cust'!SR29+SUM('[2]OR-Res-Cust Growth'!ST$3:'[2]OR-Res-Cust Growth'!ST28)))</f>
        <v>0.89433020239475014</v>
      </c>
      <c r="T57" s="2">
        <f>'[2]OR-Res-Existing Cust'!SS157*('[2]OR-Res-Existing Cust'!SS29/('[2]OR-Res-Existing Cust'!SS29+SUM('[2]OR-Res-Cust Growth'!SU$3:'[2]OR-Res-Cust Growth'!SU28)))+'[2]OR-Res-Cust Growth'!SU219*(SUM('[2]OR-Res-Cust Growth'!SU$3:'[2]OR-Res-Cust Growth'!SU28)/('[2]OR-Res-Existing Cust'!SS29+SUM('[2]OR-Res-Cust Growth'!SU$3:'[2]OR-Res-Cust Growth'!SU28)))</f>
        <v>0.26530120551190012</v>
      </c>
      <c r="U57" s="2">
        <f>'[2]OR-Res-Existing Cust'!ST157*('[2]OR-Res-Existing Cust'!ST29/('[2]OR-Res-Existing Cust'!ST29+SUM('[2]OR-Res-Cust Growth'!SV$3:'[2]OR-Res-Cust Growth'!SV28)))+'[2]OR-Res-Cust Growth'!SV219*(SUM('[2]OR-Res-Cust Growth'!SV$3:'[2]OR-Res-Cust Growth'!SV28)/('[2]OR-Res-Existing Cust'!ST29+SUM('[2]OR-Res-Cust Growth'!SV$3:'[2]OR-Res-Cust Growth'!SV28)))</f>
        <v>0</v>
      </c>
      <c r="V57" s="2">
        <f>'[2]OR-Res-Existing Cust'!SU157*('[2]OR-Res-Existing Cust'!SU29/('[2]OR-Res-Existing Cust'!SU29+SUM('[2]OR-Res-Cust Growth'!SW$3:'[2]OR-Res-Cust Growth'!SW28)))+'[2]OR-Res-Cust Growth'!SW219*(SUM('[2]OR-Res-Cust Growth'!SW$3:'[2]OR-Res-Cust Growth'!SW28)/('[2]OR-Res-Existing Cust'!SU29+SUM('[2]OR-Res-Cust Growth'!SW$3:'[2]OR-Res-Cust Growth'!SW28)))</f>
        <v>0</v>
      </c>
      <c r="W57" s="2">
        <f>'[2]OR-Res-Existing Cust'!SV157*('[2]OR-Res-Existing Cust'!SV29/('[2]OR-Res-Existing Cust'!SV29+SUM('[2]OR-Res-Cust Growth'!SX$3:'[2]OR-Res-Cust Growth'!SX28)))+'[2]OR-Res-Cust Growth'!SX219*(SUM('[2]OR-Res-Cust Growth'!SX$3:'[2]OR-Res-Cust Growth'!SX28)/('[2]OR-Res-Existing Cust'!SV29+SUM('[2]OR-Res-Cust Growth'!SX$3:'[2]OR-Res-Cust Growth'!SX28)))</f>
        <v>0.24117884187609562</v>
      </c>
      <c r="X57" s="2">
        <f>'[2]OR-Res-Existing Cust'!SW157*('[2]OR-Res-Existing Cust'!SW29/('[2]OR-Res-Existing Cust'!SW29+SUM('[2]OR-Res-Cust Growth'!SY$3:'[2]OR-Res-Cust Growth'!SY28)))+'[2]OR-Res-Cust Growth'!SY219*(SUM('[2]OR-Res-Cust Growth'!SY$3:'[2]OR-Res-Cust Growth'!SY28)/('[2]OR-Res-Existing Cust'!SW29+SUM('[2]OR-Res-Cust Growth'!SY$3:'[2]OR-Res-Cust Growth'!SY28)))</f>
        <v>0.24117884187609562</v>
      </c>
      <c r="Y57" s="2">
        <f>'[2]OR-Res-Existing Cust'!SX157*('[2]OR-Res-Existing Cust'!SX29/('[2]OR-Res-Existing Cust'!SX29+SUM('[2]OR-Res-Cust Growth'!SZ$3:'[2]OR-Res-Cust Growth'!SZ28)))+'[2]OR-Res-Cust Growth'!SZ219*(SUM('[2]OR-Res-Cust Growth'!SZ$3:'[2]OR-Res-Cust Growth'!SZ28)/('[2]OR-Res-Existing Cust'!SX29+SUM('[2]OR-Res-Cust Growth'!SZ$3:'[2]OR-Res-Cust Growth'!SZ28)))</f>
        <v>0.25193855341985144</v>
      </c>
      <c r="AA57" s="1">
        <f t="shared" si="1"/>
        <v>0.48533076030167166</v>
      </c>
      <c r="AB57" s="1">
        <f t="shared" si="2"/>
        <v>0.52313288805398706</v>
      </c>
      <c r="AC57" s="1">
        <f t="shared" si="3"/>
        <v>0.10566979760524986</v>
      </c>
      <c r="AD57" s="1">
        <f t="shared" si="4"/>
        <v>0.53313519081615124</v>
      </c>
      <c r="AE57" s="1">
        <f t="shared" si="5"/>
        <v>1</v>
      </c>
      <c r="AF57" s="1">
        <f t="shared" si="6"/>
        <v>1</v>
      </c>
      <c r="AG57" s="1">
        <f t="shared" si="7"/>
        <v>0.51764231624780876</v>
      </c>
      <c r="AH57" s="1">
        <f t="shared" si="8"/>
        <v>0.51764231624780876</v>
      </c>
      <c r="AI57" s="1">
        <f t="shared" si="9"/>
        <v>0.7480614465801485</v>
      </c>
    </row>
    <row r="58" spans="2:35" x14ac:dyDescent="0.3">
      <c r="B58">
        <v>2048</v>
      </c>
      <c r="C58" s="2">
        <v>0.25045820389522561</v>
      </c>
      <c r="D58" s="2">
        <v>0.25045820389522561</v>
      </c>
      <c r="E58" s="2">
        <v>0.49908359220954873</v>
      </c>
      <c r="G58" s="1">
        <f>'[2]OR-Res-Existing Cust'!SP94*('[2]OR-Res-Existing Cust'!SP30/('[2]OR-Res-Existing Cust'!SP30+SUM('[2]OR-Res-Cust Growth'!SR$3:'[2]OR-Res-Cust Growth'!SR29)))+'[2]OR-Res-Cust Growth'!SR156*(SUM('[2]OR-Res-Cust Growth'!SR$3:'[2]OR-Res-Cust Growth'!SR29)/('[2]OR-Res-Existing Cust'!SP30+SUM('[2]OR-Res-Cust Growth'!SR$3:'[2]OR-Res-Cust Growth'!SR29)))</f>
        <v>0.25045820389522561</v>
      </c>
      <c r="H58" s="1">
        <f>'[2]OR-Res-Existing Cust'!SQ94*('[2]OR-Res-Existing Cust'!SQ30/('[2]OR-Res-Existing Cust'!SQ30+SUM('[2]OR-Res-Cust Growth'!SS$3:'[2]OR-Res-Cust Growth'!SS29)))+'[2]OR-Res-Cust Growth'!SS156*(SUM('[2]OR-Res-Cust Growth'!SS$3:'[2]OR-Res-Cust Growth'!SS29)/('[2]OR-Res-Existing Cust'!SQ30+SUM('[2]OR-Res-Cust Growth'!SS$3:'[2]OR-Res-Cust Growth'!SS29)))</f>
        <v>0.40774808131099277</v>
      </c>
      <c r="I58" s="1">
        <f>'[2]OR-Res-Existing Cust'!SR94*('[2]OR-Res-Existing Cust'!SR30/('[2]OR-Res-Existing Cust'!SR30+SUM('[2]OR-Res-Cust Growth'!ST$3:'[2]OR-Res-Cust Growth'!ST29)))+'[2]OR-Res-Cust Growth'!ST156*(SUM('[2]OR-Res-Cust Growth'!ST$3:'[2]OR-Res-Cust Growth'!ST29)/('[2]OR-Res-Existing Cust'!SR30+SUM('[2]OR-Res-Cust Growth'!ST$3:'[2]OR-Res-Cust Growth'!ST29)))</f>
        <v>0</v>
      </c>
      <c r="J58" s="1">
        <f>'[2]OR-Res-Existing Cust'!SS94*('[2]OR-Res-Existing Cust'!SS30/('[2]OR-Res-Existing Cust'!SS30+SUM('[2]OR-Res-Cust Growth'!SU$3:'[2]OR-Res-Cust Growth'!SU29)))+'[2]OR-Res-Cust Growth'!SU156*(SUM('[2]OR-Res-Cust Growth'!SU$3:'[2]OR-Res-Cust Growth'!SU29)/('[2]OR-Res-Existing Cust'!SS30+SUM('[2]OR-Res-Cust Growth'!SU$3:'[2]OR-Res-Cust Growth'!SU29)))</f>
        <v>0.21129278970847756</v>
      </c>
      <c r="K58" s="1">
        <f>'[2]OR-Res-Existing Cust'!ST94*('[2]OR-Res-Existing Cust'!ST30/('[2]OR-Res-Existing Cust'!ST30+SUM('[2]OR-Res-Cust Growth'!SV$3:'[2]OR-Res-Cust Growth'!SV29)))+'[2]OR-Res-Cust Growth'!SV156*(SUM('[2]OR-Res-Cust Growth'!SV$3:'[2]OR-Res-Cust Growth'!SV29)/('[2]OR-Res-Existing Cust'!ST30+SUM('[2]OR-Res-Cust Growth'!SV$3:'[2]OR-Res-Cust Growth'!SV29)))</f>
        <v>0</v>
      </c>
      <c r="L58" s="1">
        <f>'[2]OR-Res-Existing Cust'!SU94*('[2]OR-Res-Existing Cust'!SU30/('[2]OR-Res-Existing Cust'!SU30+SUM('[2]OR-Res-Cust Growth'!SW$3:'[2]OR-Res-Cust Growth'!SW29)))+'[2]OR-Res-Cust Growth'!SW156*(SUM('[2]OR-Res-Cust Growth'!SW$3:'[2]OR-Res-Cust Growth'!SW29)/('[2]OR-Res-Existing Cust'!SU30+SUM('[2]OR-Res-Cust Growth'!SW$3:'[2]OR-Res-Cust Growth'!SW29)))</f>
        <v>0</v>
      </c>
      <c r="M58" s="1">
        <f>'[2]OR-Res-Existing Cust'!SV94*('[2]OR-Res-Existing Cust'!SV30/('[2]OR-Res-Existing Cust'!SV30+SUM('[2]OR-Res-Cust Growth'!SX$3:'[2]OR-Res-Cust Growth'!SX29)))+'[2]OR-Res-Cust Growth'!SX156*(SUM('[2]OR-Res-Cust Growth'!SX$3:'[2]OR-Res-Cust Growth'!SX29)/('[2]OR-Res-Existing Cust'!SV30+SUM('[2]OR-Res-Cust Growth'!SX$3:'[2]OR-Res-Cust Growth'!SX29)))</f>
        <v>0.25045820389522561</v>
      </c>
      <c r="N58" s="1">
        <f>'[2]OR-Res-Existing Cust'!SW94*('[2]OR-Res-Existing Cust'!SW30/('[2]OR-Res-Existing Cust'!SW30+SUM('[2]OR-Res-Cust Growth'!SY$3:'[2]OR-Res-Cust Growth'!SY29)))+'[2]OR-Res-Cust Growth'!SY156*(SUM('[2]OR-Res-Cust Growth'!SY$3:'[2]OR-Res-Cust Growth'!SY29)/('[2]OR-Res-Existing Cust'!SW30+SUM('[2]OR-Res-Cust Growth'!SY$3:'[2]OR-Res-Cust Growth'!SY29)))</f>
        <v>0.25045820389522561</v>
      </c>
      <c r="O58" s="1">
        <f>'[2]OR-Res-Existing Cust'!SX94*('[2]OR-Res-Existing Cust'!SX30/('[2]OR-Res-Existing Cust'!SX30+SUM('[2]OR-Res-Cust Growth'!SZ$3:'[2]OR-Res-Cust Growth'!SZ29)))+'[2]OR-Res-Cust Growth'!SZ156*(SUM('[2]OR-Res-Cust Growth'!SZ$3:'[2]OR-Res-Cust Growth'!SZ29)/('[2]OR-Res-Existing Cust'!SX30+SUM('[2]OR-Res-Cust Growth'!SZ$3:'[2]OR-Res-Cust Growth'!SZ29)))</f>
        <v>0</v>
      </c>
      <c r="P58" s="1"/>
      <c r="Q58" s="2">
        <f>'[2]OR-Res-Existing Cust'!SP158*('[2]OR-Res-Existing Cust'!SP30/('[2]OR-Res-Existing Cust'!SP30+SUM('[2]OR-Res-Cust Growth'!SR$3:'[2]OR-Res-Cust Growth'!SR29)))+'[2]OR-Res-Cust Growth'!SR220*(SUM('[2]OR-Res-Cust Growth'!SR$3:'[2]OR-Res-Cust Growth'!SR29)/('[2]OR-Res-Existing Cust'!SP30+SUM('[2]OR-Res-Cust Growth'!SR$3:'[2]OR-Res-Cust Growth'!SR29)))</f>
        <v>0.28256677638505906</v>
      </c>
      <c r="R58" s="2">
        <f>'[2]OR-Res-Existing Cust'!SQ158*('[2]OR-Res-Existing Cust'!SQ30/('[2]OR-Res-Existing Cust'!SQ30+SUM('[2]OR-Res-Cust Growth'!SS$3:'[2]OR-Res-Cust Growth'!SS29)))+'[2]OR-Res-Cust Growth'!SS220*(SUM('[2]OR-Res-Cust Growth'!SS$3:'[2]OR-Res-Cust Growth'!SS29)/('[2]OR-Res-Existing Cust'!SQ30+SUM('[2]OR-Res-Cust Growth'!SS$3:'[2]OR-Res-Cust Growth'!SS29)))</f>
        <v>9.4188925461686362E-2</v>
      </c>
      <c r="S58" s="2">
        <f>'[2]OR-Res-Existing Cust'!SR158*('[2]OR-Res-Existing Cust'!SR30/('[2]OR-Res-Existing Cust'!SR30+SUM('[2]OR-Res-Cust Growth'!ST$3:'[2]OR-Res-Cust Growth'!ST29)))+'[2]OR-Res-Cust Growth'!ST220*(SUM('[2]OR-Res-Cust Growth'!ST$3:'[2]OR-Res-Cust Growth'!ST29)/('[2]OR-Res-Existing Cust'!SR30+SUM('[2]OR-Res-Cust Growth'!ST$3:'[2]OR-Res-Cust Growth'!ST29)))</f>
        <v>0.92469350541445905</v>
      </c>
      <c r="T58" s="2">
        <f>'[2]OR-Res-Existing Cust'!SS158*('[2]OR-Res-Existing Cust'!SS30/('[2]OR-Res-Existing Cust'!SS30+SUM('[2]OR-Res-Cust Growth'!SU$3:'[2]OR-Res-Cust Growth'!SU29)))+'[2]OR-Res-Cust Growth'!SU220*(SUM('[2]OR-Res-Cust Growth'!SU$3:'[2]OR-Res-Cust Growth'!SU29)/('[2]OR-Res-Existing Cust'!SS30+SUM('[2]OR-Res-Cust Growth'!SU$3:'[2]OR-Res-Cust Growth'!SU29)))</f>
        <v>0.27700699378156274</v>
      </c>
      <c r="U58" s="2">
        <f>'[2]OR-Res-Existing Cust'!ST158*('[2]OR-Res-Existing Cust'!ST30/('[2]OR-Res-Existing Cust'!ST30+SUM('[2]OR-Res-Cust Growth'!SV$3:'[2]OR-Res-Cust Growth'!SV29)))+'[2]OR-Res-Cust Growth'!SV220*(SUM('[2]OR-Res-Cust Growth'!SV$3:'[2]OR-Res-Cust Growth'!SV29)/('[2]OR-Res-Existing Cust'!ST30+SUM('[2]OR-Res-Cust Growth'!SV$3:'[2]OR-Res-Cust Growth'!SV29)))</f>
        <v>0</v>
      </c>
      <c r="V58" s="2">
        <f>'[2]OR-Res-Existing Cust'!SU158*('[2]OR-Res-Existing Cust'!SU30/('[2]OR-Res-Existing Cust'!SU30+SUM('[2]OR-Res-Cust Growth'!SW$3:'[2]OR-Res-Cust Growth'!SW29)))+'[2]OR-Res-Cust Growth'!SW220*(SUM('[2]OR-Res-Cust Growth'!SW$3:'[2]OR-Res-Cust Growth'!SW29)/('[2]OR-Res-Existing Cust'!SU30+SUM('[2]OR-Res-Cust Growth'!SW$3:'[2]OR-Res-Cust Growth'!SW29)))</f>
        <v>0</v>
      </c>
      <c r="W58" s="2">
        <f>'[2]OR-Res-Existing Cust'!SV158*('[2]OR-Res-Existing Cust'!SV30/('[2]OR-Res-Existing Cust'!SV30+SUM('[2]OR-Res-Cust Growth'!SX$3:'[2]OR-Res-Cust Growth'!SX29)))+'[2]OR-Res-Cust Growth'!SX220*(SUM('[2]OR-Res-Cust Growth'!SX$3:'[2]OR-Res-Cust Growth'!SX29)/('[2]OR-Res-Existing Cust'!SV30+SUM('[2]OR-Res-Cust Growth'!SX$3:'[2]OR-Res-Cust Growth'!SX29)))</f>
        <v>0.25045820389522561</v>
      </c>
      <c r="X58" s="2">
        <f>'[2]OR-Res-Existing Cust'!SW158*('[2]OR-Res-Existing Cust'!SW30/('[2]OR-Res-Existing Cust'!SW30+SUM('[2]OR-Res-Cust Growth'!SY$3:'[2]OR-Res-Cust Growth'!SY29)))+'[2]OR-Res-Cust Growth'!SY220*(SUM('[2]OR-Res-Cust Growth'!SY$3:'[2]OR-Res-Cust Growth'!SY29)/('[2]OR-Res-Existing Cust'!SW30+SUM('[2]OR-Res-Cust Growth'!SY$3:'[2]OR-Res-Cust Growth'!SY29)))</f>
        <v>0.25045820389522561</v>
      </c>
      <c r="Y58" s="2">
        <f>'[2]OR-Res-Existing Cust'!SX158*('[2]OR-Res-Existing Cust'!SX30/('[2]OR-Res-Existing Cust'!SX30+SUM('[2]OR-Res-Cust Growth'!SZ$3:'[2]OR-Res-Cust Growth'!SZ29)))+'[2]OR-Res-Cust Growth'!SZ220*(SUM('[2]OR-Res-Cust Growth'!SZ$3:'[2]OR-Res-Cust Growth'!SZ29)/('[2]OR-Res-Existing Cust'!SX30+SUM('[2]OR-Res-Cust Growth'!SZ$3:'[2]OR-Res-Cust Growth'!SZ29)))</f>
        <v>0.26115032217787004</v>
      </c>
      <c r="AA58" s="1">
        <f t="shared" si="1"/>
        <v>0.46697501971971528</v>
      </c>
      <c r="AB58" s="1">
        <f t="shared" si="2"/>
        <v>0.49806299322732084</v>
      </c>
      <c r="AC58" s="1">
        <f t="shared" si="3"/>
        <v>7.5306494585540951E-2</v>
      </c>
      <c r="AD58" s="1">
        <f t="shared" si="4"/>
        <v>0.51170021650995978</v>
      </c>
      <c r="AE58" s="1">
        <f t="shared" si="5"/>
        <v>1</v>
      </c>
      <c r="AF58" s="1">
        <f t="shared" si="6"/>
        <v>1</v>
      </c>
      <c r="AG58" s="1">
        <f t="shared" si="7"/>
        <v>0.49908359220954873</v>
      </c>
      <c r="AH58" s="1">
        <f t="shared" si="8"/>
        <v>0.49908359220954873</v>
      </c>
      <c r="AI58" s="1">
        <f t="shared" si="9"/>
        <v>0.73884967782212996</v>
      </c>
    </row>
    <row r="59" spans="2:35" x14ac:dyDescent="0.3">
      <c r="B59">
        <v>2049</v>
      </c>
      <c r="C59" s="2">
        <v>0.25960439235260241</v>
      </c>
      <c r="D59" s="2">
        <v>0.25960439235260241</v>
      </c>
      <c r="E59" s="2">
        <v>0.48079121529479524</v>
      </c>
      <c r="G59" s="1">
        <f>'[2]OR-Res-Existing Cust'!SP95*('[2]OR-Res-Existing Cust'!SP31/('[2]OR-Res-Existing Cust'!SP31+SUM('[2]OR-Res-Cust Growth'!SR$3:'[2]OR-Res-Cust Growth'!SR30)))+'[2]OR-Res-Cust Growth'!SR157*(SUM('[2]OR-Res-Cust Growth'!SR$3:'[2]OR-Res-Cust Growth'!SR30)/('[2]OR-Res-Existing Cust'!SP31+SUM('[2]OR-Res-Cust Growth'!SR$3:'[2]OR-Res-Cust Growth'!SR30)))</f>
        <v>0.25960439235260241</v>
      </c>
      <c r="H59" s="1">
        <f>'[2]OR-Res-Existing Cust'!SQ95*('[2]OR-Res-Existing Cust'!SQ31/('[2]OR-Res-Existing Cust'!SQ31+SUM('[2]OR-Res-Cust Growth'!SS$3:'[2]OR-Res-Cust Growth'!SS30)))+'[2]OR-Res-Cust Growth'!SS157*(SUM('[2]OR-Res-Cust Growth'!SS$3:'[2]OR-Res-Cust Growth'!SS30)/('[2]OR-Res-Existing Cust'!SQ31+SUM('[2]OR-Res-Cust Growth'!SS$3:'[2]OR-Res-Cust Growth'!SS30)))</f>
        <v>0.429452900559951</v>
      </c>
      <c r="I59" s="1">
        <f>'[2]OR-Res-Existing Cust'!SR95*('[2]OR-Res-Existing Cust'!SR31/('[2]OR-Res-Existing Cust'!SR31+SUM('[2]OR-Res-Cust Growth'!ST$3:'[2]OR-Res-Cust Growth'!ST30)))+'[2]OR-Res-Cust Growth'!ST157*(SUM('[2]OR-Res-Cust Growth'!ST$3:'[2]OR-Res-Cust Growth'!ST30)/('[2]OR-Res-Existing Cust'!SR31+SUM('[2]OR-Res-Cust Growth'!ST$3:'[2]OR-Res-Cust Growth'!ST30)))</f>
        <v>0</v>
      </c>
      <c r="J59" s="1">
        <f>'[2]OR-Res-Existing Cust'!SS95*('[2]OR-Res-Existing Cust'!SS31/('[2]OR-Res-Existing Cust'!SS31+SUM('[2]OR-Res-Cust Growth'!SU$3:'[2]OR-Res-Cust Growth'!SU30)))+'[2]OR-Res-Cust Growth'!SU157*(SUM('[2]OR-Res-Cust Growth'!SU$3:'[2]OR-Res-Cust Growth'!SU30)/('[2]OR-Res-Existing Cust'!SS31+SUM('[2]OR-Res-Cust Growth'!SU$3:'[2]OR-Res-Cust Growth'!SU30)))</f>
        <v>0.22103533522216773</v>
      </c>
      <c r="K59" s="1">
        <f>'[2]OR-Res-Existing Cust'!ST95*('[2]OR-Res-Existing Cust'!ST31/('[2]OR-Res-Existing Cust'!ST31+SUM('[2]OR-Res-Cust Growth'!SV$3:'[2]OR-Res-Cust Growth'!SV30)))+'[2]OR-Res-Cust Growth'!SV157*(SUM('[2]OR-Res-Cust Growth'!SV$3:'[2]OR-Res-Cust Growth'!SV30)/('[2]OR-Res-Existing Cust'!ST31+SUM('[2]OR-Res-Cust Growth'!SV$3:'[2]OR-Res-Cust Growth'!SV30)))</f>
        <v>0</v>
      </c>
      <c r="L59" s="1">
        <f>'[2]OR-Res-Existing Cust'!SU95*('[2]OR-Res-Existing Cust'!SU31/('[2]OR-Res-Existing Cust'!SU31+SUM('[2]OR-Res-Cust Growth'!SW$3:'[2]OR-Res-Cust Growth'!SW30)))+'[2]OR-Res-Cust Growth'!SW157*(SUM('[2]OR-Res-Cust Growth'!SW$3:'[2]OR-Res-Cust Growth'!SW30)/('[2]OR-Res-Existing Cust'!SU31+SUM('[2]OR-Res-Cust Growth'!SW$3:'[2]OR-Res-Cust Growth'!SW30)))</f>
        <v>0</v>
      </c>
      <c r="M59" s="1">
        <f>'[2]OR-Res-Existing Cust'!SV95*('[2]OR-Res-Existing Cust'!SV31/('[2]OR-Res-Existing Cust'!SV31+SUM('[2]OR-Res-Cust Growth'!SX$3:'[2]OR-Res-Cust Growth'!SX30)))+'[2]OR-Res-Cust Growth'!SX157*(SUM('[2]OR-Res-Cust Growth'!SX$3:'[2]OR-Res-Cust Growth'!SX30)/('[2]OR-Res-Existing Cust'!SV31+SUM('[2]OR-Res-Cust Growth'!SX$3:'[2]OR-Res-Cust Growth'!SX30)))</f>
        <v>0.25960439235260241</v>
      </c>
      <c r="N59" s="1">
        <f>'[2]OR-Res-Existing Cust'!SW95*('[2]OR-Res-Existing Cust'!SW31/('[2]OR-Res-Existing Cust'!SW31+SUM('[2]OR-Res-Cust Growth'!SY$3:'[2]OR-Res-Cust Growth'!SY30)))+'[2]OR-Res-Cust Growth'!SY157*(SUM('[2]OR-Res-Cust Growth'!SY$3:'[2]OR-Res-Cust Growth'!SY30)/('[2]OR-Res-Existing Cust'!SW31+SUM('[2]OR-Res-Cust Growth'!SY$3:'[2]OR-Res-Cust Growth'!SY30)))</f>
        <v>0.25960439235260241</v>
      </c>
      <c r="O59" s="1">
        <f>'[2]OR-Res-Existing Cust'!SX95*('[2]OR-Res-Existing Cust'!SX31/('[2]OR-Res-Existing Cust'!SX31+SUM('[2]OR-Res-Cust Growth'!SZ$3:'[2]OR-Res-Cust Growth'!SZ30)))+'[2]OR-Res-Cust Growth'!SZ157*(SUM('[2]OR-Res-Cust Growth'!SZ$3:'[2]OR-Res-Cust Growth'!SZ30)/('[2]OR-Res-Existing Cust'!SX31+SUM('[2]OR-Res-Cust Growth'!SZ$3:'[2]OR-Res-Cust Growth'!SZ30)))</f>
        <v>0</v>
      </c>
      <c r="P59" s="1"/>
      <c r="Q59" s="2">
        <f>'[2]OR-Res-Existing Cust'!SP159*('[2]OR-Res-Existing Cust'!SP31/('[2]OR-Res-Existing Cust'!SP31+SUM('[2]OR-Res-Cust Growth'!SR$3:'[2]OR-Res-Cust Growth'!SR30)))+'[2]OR-Res-Cust Growth'!SR221*(SUM('[2]OR-Res-Cust Growth'!SR$3:'[2]OR-Res-Cust Growth'!SR30)/('[2]OR-Res-Existing Cust'!SP31+SUM('[2]OR-Res-Cust Growth'!SR$3:'[2]OR-Res-Cust Growth'!SR30)))</f>
        <v>0.28789285534375736</v>
      </c>
      <c r="R59" s="2">
        <f>'[2]OR-Res-Existing Cust'!SQ159*('[2]OR-Res-Existing Cust'!SQ31/('[2]OR-Res-Existing Cust'!SQ31+SUM('[2]OR-Res-Cust Growth'!SS$3:'[2]OR-Res-Cust Growth'!SS30)))+'[2]OR-Res-Cust Growth'!SS221*(SUM('[2]OR-Res-Cust Growth'!SS$3:'[2]OR-Res-Cust Growth'!SS30)/('[2]OR-Res-Existing Cust'!SQ31+SUM('[2]OR-Res-Cust Growth'!SS$3:'[2]OR-Res-Cust Growth'!SS30)))</f>
        <v>9.5964285114585782E-2</v>
      </c>
      <c r="S59" s="2">
        <f>'[2]OR-Res-Existing Cust'!SR159*('[2]OR-Res-Existing Cust'!SR31/('[2]OR-Res-Existing Cust'!SR31+SUM('[2]OR-Res-Cust Growth'!ST$3:'[2]OR-Res-Cust Growth'!ST30)))+'[2]OR-Res-Cust Growth'!ST221*(SUM('[2]OR-Res-Cust Growth'!ST$3:'[2]OR-Res-Cust Growth'!ST30)/('[2]OR-Res-Existing Cust'!SR31+SUM('[2]OR-Res-Cust Growth'!ST$3:'[2]OR-Res-Cust Growth'!ST30)))</f>
        <v>0.9543030823737193</v>
      </c>
      <c r="T59" s="2">
        <f>'[2]OR-Res-Existing Cust'!SS159*('[2]OR-Res-Existing Cust'!SS31/('[2]OR-Res-Existing Cust'!SS31+SUM('[2]OR-Res-Cust Growth'!SU$3:'[2]OR-Res-Cust Growth'!SU30)))+'[2]OR-Res-Cust Growth'!SU221*(SUM('[2]OR-Res-Cust Growth'!SU$3:'[2]OR-Res-Cust Growth'!SU30)/('[2]OR-Res-Existing Cust'!SS31+SUM('[2]OR-Res-Cust Growth'!SU$3:'[2]OR-Res-Cust Growth'!SU30)))</f>
        <v>0.28391268675189724</v>
      </c>
      <c r="U59" s="2">
        <f>'[2]OR-Res-Existing Cust'!ST159*('[2]OR-Res-Existing Cust'!ST31/('[2]OR-Res-Existing Cust'!ST31+SUM('[2]OR-Res-Cust Growth'!SV$3:'[2]OR-Res-Cust Growth'!SV30)))+'[2]OR-Res-Cust Growth'!SV221*(SUM('[2]OR-Res-Cust Growth'!SV$3:'[2]OR-Res-Cust Growth'!SV30)/('[2]OR-Res-Existing Cust'!ST31+SUM('[2]OR-Res-Cust Growth'!SV$3:'[2]OR-Res-Cust Growth'!SV30)))</f>
        <v>0</v>
      </c>
      <c r="V59" s="2">
        <f>'[2]OR-Res-Existing Cust'!SU159*('[2]OR-Res-Existing Cust'!SU31/('[2]OR-Res-Existing Cust'!SU31+SUM('[2]OR-Res-Cust Growth'!SW$3:'[2]OR-Res-Cust Growth'!SW30)))+'[2]OR-Res-Cust Growth'!SW221*(SUM('[2]OR-Res-Cust Growth'!SW$3:'[2]OR-Res-Cust Growth'!SW30)/('[2]OR-Res-Existing Cust'!SU31+SUM('[2]OR-Res-Cust Growth'!SW$3:'[2]OR-Res-Cust Growth'!SW30)))</f>
        <v>0</v>
      </c>
      <c r="W59" s="2">
        <f>'[2]OR-Res-Existing Cust'!SV159*('[2]OR-Res-Existing Cust'!SV31/('[2]OR-Res-Existing Cust'!SV31+SUM('[2]OR-Res-Cust Growth'!SX$3:'[2]OR-Res-Cust Growth'!SX30)))+'[2]OR-Res-Cust Growth'!SX221*(SUM('[2]OR-Res-Cust Growth'!SX$3:'[2]OR-Res-Cust Growth'!SX30)/('[2]OR-Res-Existing Cust'!SV31+SUM('[2]OR-Res-Cust Growth'!SX$3:'[2]OR-Res-Cust Growth'!SX30)))</f>
        <v>0.25960439235260241</v>
      </c>
      <c r="X59" s="2">
        <f>'[2]OR-Res-Existing Cust'!SW159*('[2]OR-Res-Existing Cust'!SW31/('[2]OR-Res-Existing Cust'!SW31+SUM('[2]OR-Res-Cust Growth'!SY$3:'[2]OR-Res-Cust Growth'!SY30)))+'[2]OR-Res-Cust Growth'!SY221*(SUM('[2]OR-Res-Cust Growth'!SY$3:'[2]OR-Res-Cust Growth'!SY30)/('[2]OR-Res-Existing Cust'!SW31+SUM('[2]OR-Res-Cust Growth'!SY$3:'[2]OR-Res-Cust Growth'!SY30)))</f>
        <v>0.25960439235260241</v>
      </c>
      <c r="Y59" s="2">
        <f>'[2]OR-Res-Existing Cust'!SX159*('[2]OR-Res-Existing Cust'!SX31/('[2]OR-Res-Existing Cust'!SX31+SUM('[2]OR-Res-Cust Growth'!SZ$3:'[2]OR-Res-Cust Growth'!SZ30)))+'[2]OR-Res-Cust Growth'!SZ221*(SUM('[2]OR-Res-Cust Growth'!SZ$3:'[2]OR-Res-Cust Growth'!SZ30)/('[2]OR-Res-Existing Cust'!SX31+SUM('[2]OR-Res-Cust Growth'!SZ$3:'[2]OR-Res-Cust Growth'!SZ30)))</f>
        <v>0.27023144112104613</v>
      </c>
      <c r="AA59" s="1">
        <f t="shared" si="1"/>
        <v>0.45250275230364029</v>
      </c>
      <c r="AB59" s="1">
        <f t="shared" si="2"/>
        <v>0.47458281432546323</v>
      </c>
      <c r="AC59" s="1">
        <f t="shared" si="3"/>
        <v>4.5696917626280698E-2</v>
      </c>
      <c r="AD59" s="1">
        <f t="shared" si="4"/>
        <v>0.49505197802593509</v>
      </c>
      <c r="AE59" s="1">
        <f t="shared" si="5"/>
        <v>1</v>
      </c>
      <c r="AF59" s="1">
        <f t="shared" si="6"/>
        <v>1</v>
      </c>
      <c r="AG59" s="1">
        <f t="shared" si="7"/>
        <v>0.48079121529479524</v>
      </c>
      <c r="AH59" s="1">
        <f t="shared" si="8"/>
        <v>0.48079121529479524</v>
      </c>
      <c r="AI59" s="1">
        <f t="shared" si="9"/>
        <v>0.72976855887895387</v>
      </c>
    </row>
    <row r="60" spans="2:35" x14ac:dyDescent="0.3">
      <c r="B60">
        <v>2050</v>
      </c>
      <c r="C60" s="2">
        <v>0.268624002910688</v>
      </c>
      <c r="D60" s="2">
        <v>0.268624002910688</v>
      </c>
      <c r="E60" s="2">
        <v>0.462751994178624</v>
      </c>
      <c r="G60" s="1">
        <f>'[2]OR-Res-Existing Cust'!SP96*('[2]OR-Res-Existing Cust'!SP32/('[2]OR-Res-Existing Cust'!SP32+SUM('[2]OR-Res-Cust Growth'!SR$3:'[2]OR-Res-Cust Growth'!SR31)))+'[2]OR-Res-Cust Growth'!SR158*(SUM('[2]OR-Res-Cust Growth'!SR$3:'[2]OR-Res-Cust Growth'!SR31)/('[2]OR-Res-Existing Cust'!SP32+SUM('[2]OR-Res-Cust Growth'!SR$3:'[2]OR-Res-Cust Growth'!SR31)))</f>
        <v>0.268624002910688</v>
      </c>
      <c r="H60" s="1">
        <f>'[2]OR-Res-Existing Cust'!SQ96*('[2]OR-Res-Existing Cust'!SQ32/('[2]OR-Res-Existing Cust'!SQ32+SUM('[2]OR-Res-Cust Growth'!SS$3:'[2]OR-Res-Cust Growth'!SS31)))+'[2]OR-Res-Cust Growth'!SS158*(SUM('[2]OR-Res-Cust Growth'!SS$3:'[2]OR-Res-Cust Growth'!SS31)/('[2]OR-Res-Existing Cust'!SQ32+SUM('[2]OR-Res-Cust Growth'!SS$3:'[2]OR-Res-Cust Growth'!SS31)))</f>
        <v>0.45083401022496522</v>
      </c>
      <c r="I60" s="1">
        <f>'[2]OR-Res-Existing Cust'!SR96*('[2]OR-Res-Existing Cust'!SR32/('[2]OR-Res-Existing Cust'!SR32+SUM('[2]OR-Res-Cust Growth'!ST$3:'[2]OR-Res-Cust Growth'!ST31)))+'[2]OR-Res-Cust Growth'!ST158*(SUM('[2]OR-Res-Cust Growth'!ST$3:'[2]OR-Res-Cust Growth'!ST31)/('[2]OR-Res-Existing Cust'!SR32+SUM('[2]OR-Res-Cust Growth'!ST$3:'[2]OR-Res-Cust Growth'!ST31)))</f>
        <v>0</v>
      </c>
      <c r="J60" s="1">
        <f>'[2]OR-Res-Existing Cust'!SS96*('[2]OR-Res-Existing Cust'!SS32/('[2]OR-Res-Existing Cust'!SS32+SUM('[2]OR-Res-Cust Growth'!SU$3:'[2]OR-Res-Cust Growth'!SU31)))+'[2]OR-Res-Cust Growth'!SU158*(SUM('[2]OR-Res-Cust Growth'!SU$3:'[2]OR-Res-Cust Growth'!SU31)/('[2]OR-Res-Existing Cust'!SS32+SUM('[2]OR-Res-Cust Growth'!SU$3:'[2]OR-Res-Cust Growth'!SU31)))</f>
        <v>0.23079131851068085</v>
      </c>
      <c r="K60" s="1">
        <f>'[2]OR-Res-Existing Cust'!ST96*('[2]OR-Res-Existing Cust'!ST32/('[2]OR-Res-Existing Cust'!ST32+SUM('[2]OR-Res-Cust Growth'!SV$3:'[2]OR-Res-Cust Growth'!SV31)))+'[2]OR-Res-Cust Growth'!SV158*(SUM('[2]OR-Res-Cust Growth'!SV$3:'[2]OR-Res-Cust Growth'!SV31)/('[2]OR-Res-Existing Cust'!ST32+SUM('[2]OR-Res-Cust Growth'!SV$3:'[2]OR-Res-Cust Growth'!SV31)))</f>
        <v>0</v>
      </c>
      <c r="L60" s="1">
        <f>'[2]OR-Res-Existing Cust'!SU96*('[2]OR-Res-Existing Cust'!SU32/('[2]OR-Res-Existing Cust'!SU32+SUM('[2]OR-Res-Cust Growth'!SW$3:'[2]OR-Res-Cust Growth'!SW31)))+'[2]OR-Res-Cust Growth'!SW158*(SUM('[2]OR-Res-Cust Growth'!SW$3:'[2]OR-Res-Cust Growth'!SW31)/('[2]OR-Res-Existing Cust'!SU32+SUM('[2]OR-Res-Cust Growth'!SW$3:'[2]OR-Res-Cust Growth'!SW31)))</f>
        <v>0</v>
      </c>
      <c r="M60" s="1">
        <f>'[2]OR-Res-Existing Cust'!SV96*('[2]OR-Res-Existing Cust'!SV32/('[2]OR-Res-Existing Cust'!SV32+SUM('[2]OR-Res-Cust Growth'!SX$3:'[2]OR-Res-Cust Growth'!SX31)))+'[2]OR-Res-Cust Growth'!SX158*(SUM('[2]OR-Res-Cust Growth'!SX$3:'[2]OR-Res-Cust Growth'!SX31)/('[2]OR-Res-Existing Cust'!SV32+SUM('[2]OR-Res-Cust Growth'!SX$3:'[2]OR-Res-Cust Growth'!SX31)))</f>
        <v>0.268624002910688</v>
      </c>
      <c r="N60" s="1">
        <f>'[2]OR-Res-Existing Cust'!SW96*('[2]OR-Res-Existing Cust'!SW32/('[2]OR-Res-Existing Cust'!SW32+SUM('[2]OR-Res-Cust Growth'!SY$3:'[2]OR-Res-Cust Growth'!SY31)))+'[2]OR-Res-Cust Growth'!SY158*(SUM('[2]OR-Res-Cust Growth'!SY$3:'[2]OR-Res-Cust Growth'!SY31)/('[2]OR-Res-Existing Cust'!SW32+SUM('[2]OR-Res-Cust Growth'!SY$3:'[2]OR-Res-Cust Growth'!SY31)))</f>
        <v>0.268624002910688</v>
      </c>
      <c r="O60" s="1">
        <f>'[2]OR-Res-Existing Cust'!SX96*('[2]OR-Res-Existing Cust'!SX32/('[2]OR-Res-Existing Cust'!SX32+SUM('[2]OR-Res-Cust Growth'!SZ$3:'[2]OR-Res-Cust Growth'!SZ31)))+'[2]OR-Res-Cust Growth'!SZ158*(SUM('[2]OR-Res-Cust Growth'!SZ$3:'[2]OR-Res-Cust Growth'!SZ31)/('[2]OR-Res-Existing Cust'!SX32+SUM('[2]OR-Res-Cust Growth'!SZ$3:'[2]OR-Res-Cust Growth'!SZ31)))</f>
        <v>0</v>
      </c>
      <c r="P60" s="1"/>
      <c r="Q60" s="2">
        <f>'[2]OR-Res-Existing Cust'!SP160*('[2]OR-Res-Existing Cust'!SP32/('[2]OR-Res-Existing Cust'!SP32+SUM('[2]OR-Res-Cust Growth'!SR$3:'[2]OR-Res-Cust Growth'!SR31)))+'[2]OR-Res-Cust Growth'!SR222*(SUM('[2]OR-Res-Cust Growth'!SR$3:'[2]OR-Res-Cust Growth'!SR31)/('[2]OR-Res-Existing Cust'!SP32+SUM('[2]OR-Res-Cust Growth'!SR$3:'[2]OR-Res-Cust Growth'!SR31)))</f>
        <v>0.28796418507905192</v>
      </c>
      <c r="R60" s="2">
        <f>'[2]OR-Res-Existing Cust'!SQ160*('[2]OR-Res-Existing Cust'!SQ32/('[2]OR-Res-Existing Cust'!SQ32+SUM('[2]OR-Res-Cust Growth'!SS$3:'[2]OR-Res-Cust Growth'!SS31)))+'[2]OR-Res-Cust Growth'!SS222*(SUM('[2]OR-Res-Cust Growth'!SS$3:'[2]OR-Res-Cust Growth'!SS31)/('[2]OR-Res-Existing Cust'!SQ32+SUM('[2]OR-Res-Cust Growth'!SS$3:'[2]OR-Res-Cust Growth'!SS31)))</f>
        <v>9.5988061693017296E-2</v>
      </c>
      <c r="S60" s="2">
        <f>'[2]OR-Res-Existing Cust'!SR160*('[2]OR-Res-Existing Cust'!SR32/('[2]OR-Res-Existing Cust'!SR32+SUM('[2]OR-Res-Cust Growth'!ST$3:'[2]OR-Res-Cust Growth'!ST31)))+'[2]OR-Res-Cust Growth'!ST222*(SUM('[2]OR-Res-Cust Growth'!ST$3:'[2]OR-Res-Cust Growth'!ST31)/('[2]OR-Res-Existing Cust'!SR32+SUM('[2]OR-Res-Cust Growth'!ST$3:'[2]OR-Res-Cust Growth'!ST31)))</f>
        <v>0.95457230762299217</v>
      </c>
      <c r="T60" s="2">
        <f>'[2]OR-Res-Existing Cust'!SS160*('[2]OR-Res-Existing Cust'!SS32/('[2]OR-Res-Existing Cust'!SS32+SUM('[2]OR-Res-Cust Growth'!SU$3:'[2]OR-Res-Cust Growth'!SU31)))+'[2]OR-Res-Cust Growth'!SU222*(SUM('[2]OR-Res-Cust Growth'!SU$3:'[2]OR-Res-Cust Growth'!SU31)/('[2]OR-Res-Existing Cust'!SS32+SUM('[2]OR-Res-Cust Growth'!SU$3:'[2]OR-Res-Cust Growth'!SU31)))</f>
        <v>0.28389136626355221</v>
      </c>
      <c r="U60" s="2">
        <f>'[2]OR-Res-Existing Cust'!ST160*('[2]OR-Res-Existing Cust'!ST32/('[2]OR-Res-Existing Cust'!ST32+SUM('[2]OR-Res-Cust Growth'!SV$3:'[2]OR-Res-Cust Growth'!SV31)))+'[2]OR-Res-Cust Growth'!SV222*(SUM('[2]OR-Res-Cust Growth'!SV$3:'[2]OR-Res-Cust Growth'!SV31)/('[2]OR-Res-Existing Cust'!ST32+SUM('[2]OR-Res-Cust Growth'!SV$3:'[2]OR-Res-Cust Growth'!SV31)))</f>
        <v>0</v>
      </c>
      <c r="V60" s="2">
        <f>'[2]OR-Res-Existing Cust'!SU160*('[2]OR-Res-Existing Cust'!SU32/('[2]OR-Res-Existing Cust'!SU32+SUM('[2]OR-Res-Cust Growth'!SW$3:'[2]OR-Res-Cust Growth'!SW31)))+'[2]OR-Res-Cust Growth'!SW222*(SUM('[2]OR-Res-Cust Growth'!SW$3:'[2]OR-Res-Cust Growth'!SW31)/('[2]OR-Res-Existing Cust'!SU32+SUM('[2]OR-Res-Cust Growth'!SW$3:'[2]OR-Res-Cust Growth'!SW31)))</f>
        <v>0</v>
      </c>
      <c r="W60" s="2">
        <f>'[2]OR-Res-Existing Cust'!SV160*('[2]OR-Res-Existing Cust'!SV32/('[2]OR-Res-Existing Cust'!SV32+SUM('[2]OR-Res-Cust Growth'!SX$3:'[2]OR-Res-Cust Growth'!SX31)))+'[2]OR-Res-Cust Growth'!SX222*(SUM('[2]OR-Res-Cust Growth'!SX$3:'[2]OR-Res-Cust Growth'!SX31)/('[2]OR-Res-Existing Cust'!SV32+SUM('[2]OR-Res-Cust Growth'!SX$3:'[2]OR-Res-Cust Growth'!SX31)))</f>
        <v>0.268624002910688</v>
      </c>
      <c r="X60" s="2">
        <f>'[2]OR-Res-Existing Cust'!SW160*('[2]OR-Res-Existing Cust'!SW32/('[2]OR-Res-Existing Cust'!SW32+SUM('[2]OR-Res-Cust Growth'!SY$3:'[2]OR-Res-Cust Growth'!SY31)))+'[2]OR-Res-Cust Growth'!SY222*(SUM('[2]OR-Res-Cust Growth'!SY$3:'[2]OR-Res-Cust Growth'!SY31)/('[2]OR-Res-Existing Cust'!SW32+SUM('[2]OR-Res-Cust Growth'!SY$3:'[2]OR-Res-Cust Growth'!SY31)))</f>
        <v>0.268624002910688</v>
      </c>
      <c r="Y60" s="2">
        <f>'[2]OR-Res-Existing Cust'!SX160*('[2]OR-Res-Existing Cust'!SX32/('[2]OR-Res-Existing Cust'!SX32+SUM('[2]OR-Res-Cust Growth'!SZ$3:'[2]OR-Res-Cust Growth'!SZ31)))+'[2]OR-Res-Cust Growth'!SZ222*(SUM('[2]OR-Res-Cust Growth'!SZ$3:'[2]OR-Res-Cust Growth'!SZ31)/('[2]OR-Res-Existing Cust'!SX32+SUM('[2]OR-Res-Cust Growth'!SZ$3:'[2]OR-Res-Cust Growth'!SZ31)))</f>
        <v>0.27918844198897458</v>
      </c>
      <c r="AA60" s="1">
        <f t="shared" si="1"/>
        <v>0.44341181201026009</v>
      </c>
      <c r="AB60" s="1">
        <f t="shared" si="2"/>
        <v>0.4531779280820174</v>
      </c>
      <c r="AC60" s="1">
        <f t="shared" si="3"/>
        <v>4.5427692377007833E-2</v>
      </c>
      <c r="AD60" s="1">
        <f t="shared" si="4"/>
        <v>0.48531731522576688</v>
      </c>
      <c r="AE60" s="1">
        <f t="shared" si="5"/>
        <v>1</v>
      </c>
      <c r="AF60" s="1">
        <f t="shared" si="6"/>
        <v>1</v>
      </c>
      <c r="AG60" s="1">
        <f t="shared" si="7"/>
        <v>0.462751994178624</v>
      </c>
      <c r="AH60" s="1">
        <f t="shared" si="8"/>
        <v>0.462751994178624</v>
      </c>
      <c r="AI60" s="1">
        <f t="shared" si="9"/>
        <v>0.72081155801102548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E0345-AB5C-442E-81AE-E735CC2E6FFA}">
  <dimension ref="A1:BB31"/>
  <sheetViews>
    <sheetView workbookViewId="0">
      <selection activeCell="F2" sqref="F2"/>
    </sheetView>
  </sheetViews>
  <sheetFormatPr defaultRowHeight="14.4" x14ac:dyDescent="0.3"/>
  <cols>
    <col min="1" max="1" width="8.33203125" customWidth="1"/>
    <col min="3" max="3" width="11.109375" style="5" bestFit="1" customWidth="1"/>
    <col min="4" max="5" width="8.88671875" style="5"/>
  </cols>
  <sheetData>
    <row r="1" spans="1:54" x14ac:dyDescent="0.3">
      <c r="A1" t="s">
        <v>17</v>
      </c>
      <c r="B1" t="s">
        <v>0</v>
      </c>
      <c r="C1" s="5" t="s">
        <v>47</v>
      </c>
      <c r="D1" s="5" t="s">
        <v>45</v>
      </c>
      <c r="E1" s="5" t="s">
        <v>46</v>
      </c>
      <c r="F1" s="5" t="s">
        <v>48</v>
      </c>
      <c r="G1" s="5" t="s">
        <v>31</v>
      </c>
      <c r="H1" t="s">
        <v>0</v>
      </c>
      <c r="I1" t="s">
        <v>24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32</v>
      </c>
      <c r="T1" t="s">
        <v>0</v>
      </c>
      <c r="U1" t="s">
        <v>24</v>
      </c>
      <c r="V1" t="s">
        <v>7</v>
      </c>
      <c r="W1" t="s">
        <v>8</v>
      </c>
      <c r="X1" t="s">
        <v>9</v>
      </c>
      <c r="Y1" t="s">
        <v>10</v>
      </c>
      <c r="Z1" t="s">
        <v>11</v>
      </c>
      <c r="AA1" t="s">
        <v>12</v>
      </c>
      <c r="AB1" t="s">
        <v>13</v>
      </c>
      <c r="AC1" t="s">
        <v>14</v>
      </c>
      <c r="AD1" t="s">
        <v>15</v>
      </c>
      <c r="AE1" t="s">
        <v>27</v>
      </c>
      <c r="AF1" t="s">
        <v>0</v>
      </c>
      <c r="AG1" t="s">
        <v>24</v>
      </c>
      <c r="AH1" t="s">
        <v>7</v>
      </c>
      <c r="AI1" t="s">
        <v>8</v>
      </c>
      <c r="AJ1" t="s">
        <v>9</v>
      </c>
      <c r="AK1" t="s">
        <v>10</v>
      </c>
      <c r="AL1" t="s">
        <v>11</v>
      </c>
      <c r="AM1" t="s">
        <v>12</v>
      </c>
      <c r="AN1" t="s">
        <v>13</v>
      </c>
      <c r="AO1" t="s">
        <v>14</v>
      </c>
      <c r="AP1" t="s">
        <v>15</v>
      </c>
    </row>
    <row r="2" spans="1:54" x14ac:dyDescent="0.3">
      <c r="A2">
        <f>IF(Graphs!$B$1="Scenario 1- Balanced Decarbonization",1,IF(Graphs!$B$1="Scenario 2- Carbon Neutral",2,IF(Graphs!$B$1="Scenario 3- Dual-Fuel Heating",3,IF(Graphs!$B$1="Scenario 4- New Gas Customer Moratorium",4,IF(Graphs!$B$1="Scenario 5- Aggressive Building Electrification",5,IF(Graphs!$B$1="Scenario 6- Full Building Electrification",6,IF(Graphs!$B$1="Scenario 7- RNG and H2 Support",7,IF(Graphs!$B$1="Scenario 8- Limited RNG",8,9))))))))</f>
        <v>8</v>
      </c>
      <c r="B2">
        <v>2023</v>
      </c>
      <c r="C2" s="5">
        <f>VLOOKUP($B2,$H$1:$R$29,$A$2+2)</f>
        <v>669520.93663328909</v>
      </c>
      <c r="D2" s="5">
        <f>VLOOKUP($B2,$T$1:$AD$29,$A$2+2)</f>
        <v>259040.65497456267</v>
      </c>
      <c r="E2" s="5">
        <f>VLOOKUP($B2,$AF$1:$AP$29,$A$2+2)</f>
        <v>80146.478701095941</v>
      </c>
      <c r="F2" s="4">
        <f>[3]System!$TM2</f>
        <v>1008708.0703089478</v>
      </c>
      <c r="H2">
        <v>2023</v>
      </c>
      <c r="I2" s="4">
        <f>([3]ORRes!SI2+[3]WARes!SI2)/10</f>
        <v>670890.91180540808</v>
      </c>
      <c r="J2" s="4">
        <f>([3]ORRes!SJ2+[3]WARes!SJ2)/10</f>
        <v>669520.93663328909</v>
      </c>
      <c r="K2" s="4">
        <f>([3]ORRes!SK2+[3]WARes!SK2)/10</f>
        <v>668771.57596731128</v>
      </c>
      <c r="L2" s="4">
        <f>([3]ORRes!SL2+[3]WARes!SL2)/10</f>
        <v>669520.93663328909</v>
      </c>
      <c r="M2" s="4">
        <f>([3]ORRes!SM2+[3]WARes!SM2)/10</f>
        <v>669520.93663328909</v>
      </c>
      <c r="N2" s="4">
        <f>([3]ORRes!SN2+[3]WARes!SN2)/10</f>
        <v>675285.24944850127</v>
      </c>
      <c r="O2" s="4">
        <f>([3]ORRes!SO2+[3]WARes!SO2)/10</f>
        <v>650081.50461406028</v>
      </c>
      <c r="P2" s="4">
        <f>([3]ORRes!SP2+[3]WARes!SP2)/10</f>
        <v>669520.93663328909</v>
      </c>
      <c r="Q2" s="4">
        <f>([3]ORRes!SQ2+[3]WARes!SQ2)/10</f>
        <v>669520.93663328909</v>
      </c>
      <c r="R2" s="4">
        <f>([3]ORRes!SR2+[3]WARes!SR2)/10</f>
        <v>669520.93663328909</v>
      </c>
      <c r="S2" s="4"/>
      <c r="T2">
        <v>2023</v>
      </c>
      <c r="U2" s="4">
        <f>([3]ORCom!SI2+[3]WACom!SI2)/10</f>
        <v>266510.45250805264</v>
      </c>
      <c r="V2" s="4">
        <f>([3]ORCom!SJ2+[3]WACom!SJ2)/10</f>
        <v>259040.65497456267</v>
      </c>
      <c r="W2" s="4">
        <f>([3]ORCom!SK2+[3]WACom!SK2)/10</f>
        <v>258069.58129520895</v>
      </c>
      <c r="X2" s="4">
        <f>([3]ORCom!SL2+[3]WACom!SL2)/10</f>
        <v>259040.65497456267</v>
      </c>
      <c r="Y2" s="4">
        <f>([3]ORCom!SM2+[3]WACom!SM2)/10</f>
        <v>259040.65497456267</v>
      </c>
      <c r="Z2" s="4">
        <f>([3]ORCom!SN2+[3]WACom!SN2)/10</f>
        <v>266510.45250805264</v>
      </c>
      <c r="AA2" s="4">
        <f>([3]ORCom!SO2+[3]WACom!SO2)/10</f>
        <v>257111.09826863738</v>
      </c>
      <c r="AB2" s="4">
        <f>([3]ORCom!SP2+[3]WACom!SP2)/10</f>
        <v>259040.65497456267</v>
      </c>
      <c r="AC2" s="4">
        <f>([3]ORCom!SQ2+[3]WACom!SQ2)/10</f>
        <v>259040.65497456267</v>
      </c>
      <c r="AD2" s="4">
        <f>([3]ORCom!SR2+[3]WACom!SR2)/10</f>
        <v>259040.65497456267</v>
      </c>
      <c r="AE2" s="4"/>
      <c r="AF2">
        <v>2023</v>
      </c>
      <c r="AG2" s="4">
        <f>[3]System!TM2-I2-U2</f>
        <v>71306.705995487107</v>
      </c>
      <c r="AH2" s="4">
        <f>[3]System!TN2-J2-V2</f>
        <v>80146.478701095941</v>
      </c>
      <c r="AI2" s="4">
        <f>[3]System!TO2-K2-W2</f>
        <v>81866.913046427479</v>
      </c>
      <c r="AJ2" s="4">
        <f>[3]System!TP2-L2-X2</f>
        <v>80146.478701095941</v>
      </c>
      <c r="AK2" s="4">
        <f>[3]System!TQ2-M2-Y2</f>
        <v>80146.478701095941</v>
      </c>
      <c r="AL2" s="4">
        <f>[3]System!TR2-N2-Z2</f>
        <v>66912.368352393794</v>
      </c>
      <c r="AM2" s="4">
        <f>[3]System!TS2-O2-AA2</f>
        <v>101515.46742625016</v>
      </c>
      <c r="AN2" s="4">
        <f>[3]System!TT2-P2-AB2</f>
        <v>80146.478701095941</v>
      </c>
      <c r="AO2" s="4">
        <f>[3]System!TU2-Q2-AC2</f>
        <v>80146.478701095941</v>
      </c>
      <c r="AP2" s="4">
        <f>[3]System!TV2-R2-AD2</f>
        <v>80146.478701095941</v>
      </c>
      <c r="AQ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 x14ac:dyDescent="0.3">
      <c r="B3">
        <v>2024</v>
      </c>
      <c r="C3" s="5">
        <f t="shared" ref="C3:C29" si="0">VLOOKUP($B3,$H$1:$R$29,$A$2+2)</f>
        <v>673257.95595270046</v>
      </c>
      <c r="D3" s="5">
        <f>VLOOKUP($B3,$T$1:$AD$29,$A$2+2)</f>
        <v>257574.37996882695</v>
      </c>
      <c r="E3" s="5">
        <f>VLOOKUP($B3,$AF$1:$AP$29,$A$2+2)</f>
        <v>79887.940861340321</v>
      </c>
      <c r="F3" s="4">
        <f>[3]System!$TM3</f>
        <v>1018190.9885531166</v>
      </c>
      <c r="H3">
        <v>2024</v>
      </c>
      <c r="I3" s="4">
        <f>([3]ORRes!SI3+[3]WARes!SI3)/10</f>
        <v>675557.65495852253</v>
      </c>
      <c r="J3" s="4">
        <f>([3]ORRes!SJ3+[3]WARes!SJ3)/10</f>
        <v>673257.95595270046</v>
      </c>
      <c r="K3" s="4">
        <f>([3]ORRes!SK3+[3]WARes!SK3)/10</f>
        <v>671986.93447507499</v>
      </c>
      <c r="L3" s="4">
        <f>([3]ORRes!SL3+[3]WARes!SL3)/10</f>
        <v>673257.95595270046</v>
      </c>
      <c r="M3" s="4">
        <f>([3]ORRes!SM3+[3]WARes!SM3)/10</f>
        <v>673257.95595270046</v>
      </c>
      <c r="N3" s="4">
        <f>([3]ORRes!SN3+[3]WARes!SN3)/10</f>
        <v>683035.04424212803</v>
      </c>
      <c r="O3" s="4">
        <f>([3]ORRes!SO3+[3]WARes!SO3)/10</f>
        <v>632758.68532393035</v>
      </c>
      <c r="P3" s="4">
        <f>([3]ORRes!SP3+[3]WARes!SP3)/10</f>
        <v>673257.95595270046</v>
      </c>
      <c r="Q3" s="4">
        <f>([3]ORRes!SQ3+[3]WARes!SQ3)/10</f>
        <v>673257.95595270046</v>
      </c>
      <c r="R3" s="4">
        <f>([3]ORRes!SR3+[3]WARes!SR3)/10</f>
        <v>673252.33415024588</v>
      </c>
      <c r="S3" s="4"/>
      <c r="T3">
        <v>2024</v>
      </c>
      <c r="U3" s="4">
        <f>([3]ORCom!SI3+[3]WACom!SI3)/10</f>
        <v>269506.54524411878</v>
      </c>
      <c r="V3" s="4">
        <f>([3]ORCom!SJ3+[3]WACom!SJ3)/10</f>
        <v>257574.37996882695</v>
      </c>
      <c r="W3" s="4">
        <f>([3]ORCom!SK3+[3]WACom!SK3)/10</f>
        <v>256023.19848303898</v>
      </c>
      <c r="X3" s="4">
        <f>([3]ORCom!SL3+[3]WACom!SL3)/10</f>
        <v>257574.37996882695</v>
      </c>
      <c r="Y3" s="4">
        <f>([3]ORCom!SM3+[3]WACom!SM3)/10</f>
        <v>257574.37996882695</v>
      </c>
      <c r="Z3" s="4">
        <f>([3]ORCom!SN3+[3]WACom!SN3)/10</f>
        <v>269506.54524411878</v>
      </c>
      <c r="AA3" s="4">
        <f>([3]ORCom!SO3+[3]WACom!SO3)/10</f>
        <v>250825.9365614751</v>
      </c>
      <c r="AB3" s="4">
        <f>([3]ORCom!SP3+[3]WACom!SP3)/10</f>
        <v>257574.37996882695</v>
      </c>
      <c r="AC3" s="4">
        <f>([3]ORCom!SQ3+[3]WACom!SQ3)/10</f>
        <v>257574.37996882695</v>
      </c>
      <c r="AD3" s="4">
        <f>([3]ORCom!SR3+[3]WACom!SR3)/10</f>
        <v>257574.37996882695</v>
      </c>
      <c r="AF3">
        <v>2024</v>
      </c>
      <c r="AG3" s="4">
        <f>[3]System!TM3-I3-U3</f>
        <v>73126.788350475254</v>
      </c>
      <c r="AH3" s="4">
        <f>[3]System!TN3-J3-V3</f>
        <v>79887.940861340321</v>
      </c>
      <c r="AI3" s="4">
        <f>[3]System!TO3-K3-W3</f>
        <v>80235.6618265211</v>
      </c>
      <c r="AJ3" s="4">
        <f>[3]System!TP3-L3-X3</f>
        <v>79887.940861340321</v>
      </c>
      <c r="AK3" s="4">
        <f>[3]System!TQ3-M3-Y3</f>
        <v>79887.940861340321</v>
      </c>
      <c r="AL3" s="4">
        <f>[3]System!TR3-N3-Z3</f>
        <v>65261.928245920222</v>
      </c>
      <c r="AM3" s="4">
        <f>[3]System!TS3-O3-AA3</f>
        <v>98120.868681104097</v>
      </c>
      <c r="AN3" s="4">
        <f>[3]System!TT3-P3-AB3</f>
        <v>79887.940861340321</v>
      </c>
      <c r="AO3" s="4">
        <f>[3]System!TU3-Q3-AC3</f>
        <v>79887.940861340321</v>
      </c>
      <c r="AP3" s="4">
        <f>[3]System!TV3-R3-AD3</f>
        <v>79887.857390575286</v>
      </c>
      <c r="AQ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3">
      <c r="B4">
        <v>2025</v>
      </c>
      <c r="C4" s="5">
        <f t="shared" si="0"/>
        <v>676020.48007043428</v>
      </c>
      <c r="D4" s="5">
        <f>VLOOKUP($B4,$T$1:$AD$29,$A$2+2)</f>
        <v>256385.35353205941</v>
      </c>
      <c r="E4" s="5">
        <f>VLOOKUP($B4,$AF$1:$AP$29,$A$2+2)</f>
        <v>79167.716833907703</v>
      </c>
      <c r="F4" s="4">
        <f>[3]System!$TM4</f>
        <v>1027863.9112472036</v>
      </c>
      <c r="H4">
        <v>2025</v>
      </c>
      <c r="I4" s="4">
        <f>([3]ORRes!SI4+[3]WARes!SI4)/10</f>
        <v>679816.80427505146</v>
      </c>
      <c r="J4" s="4">
        <f>([3]ORRes!SJ4+[3]WARes!SJ4)/10</f>
        <v>676020.48007043428</v>
      </c>
      <c r="K4" s="4">
        <f>([3]ORRes!SK4+[3]WARes!SK4)/10</f>
        <v>674504.73795870529</v>
      </c>
      <c r="L4" s="4">
        <f>([3]ORRes!SL4+[3]WARes!SL4)/10</f>
        <v>676503.63518324238</v>
      </c>
      <c r="M4" s="4">
        <f>([3]ORRes!SM4+[3]WARes!SM4)/10</f>
        <v>667209.37630492332</v>
      </c>
      <c r="N4" s="4">
        <f>([3]ORRes!SN4+[3]WARes!SN4)/10</f>
        <v>668994.24872736156</v>
      </c>
      <c r="O4" s="4">
        <f>([3]ORRes!SO4+[3]WARes!SO4)/10</f>
        <v>605683.21328678576</v>
      </c>
      <c r="P4" s="4">
        <f>([3]ORRes!SP4+[3]WARes!SP4)/10</f>
        <v>676020.48007043428</v>
      </c>
      <c r="Q4" s="4">
        <f>([3]ORRes!SQ4+[3]WARes!SQ4)/10</f>
        <v>676020.48007043428</v>
      </c>
      <c r="R4" s="4">
        <f>([3]ORRes!SR4+[3]WARes!SR4)/10</f>
        <v>676489.95991976385</v>
      </c>
      <c r="S4" s="4"/>
      <c r="T4">
        <v>2025</v>
      </c>
      <c r="U4" s="4">
        <f>([3]ORCom!SI4+[3]WACom!SI4)/10</f>
        <v>272994.99830102891</v>
      </c>
      <c r="V4" s="4">
        <f>([3]ORCom!SJ4+[3]WACom!SJ4)/10</f>
        <v>256385.35353205941</v>
      </c>
      <c r="W4" s="4">
        <f>([3]ORCom!SK4+[3]WACom!SK4)/10</f>
        <v>254362.40894898321</v>
      </c>
      <c r="X4" s="4">
        <f>([3]ORCom!SL4+[3]WACom!SL4)/10</f>
        <v>256571.46762105878</v>
      </c>
      <c r="Y4" s="4">
        <f>([3]ORCom!SM4+[3]WACom!SM4)/10</f>
        <v>251655.52964264937</v>
      </c>
      <c r="Z4" s="4">
        <f>([3]ORCom!SN4+[3]WACom!SN4)/10</f>
        <v>264006.69033221982</v>
      </c>
      <c r="AA4" s="4">
        <f>([3]ORCom!SO4+[3]WACom!SO4)/10</f>
        <v>240178.47343037403</v>
      </c>
      <c r="AB4" s="4">
        <f>([3]ORCom!SP4+[3]WACom!SP4)/10</f>
        <v>256385.35353205941</v>
      </c>
      <c r="AC4" s="4">
        <f>([3]ORCom!SQ4+[3]WACom!SQ4)/10</f>
        <v>256385.35353205941</v>
      </c>
      <c r="AD4" s="4">
        <f>([3]ORCom!SR4+[3]WACom!SR4)/10</f>
        <v>256571.46762105878</v>
      </c>
      <c r="AF4">
        <v>2025</v>
      </c>
      <c r="AG4" s="4">
        <f>[3]System!TM4-I4-U4</f>
        <v>75052.10867112322</v>
      </c>
      <c r="AH4" s="4">
        <f>[3]System!TN4-J4-V4</f>
        <v>79167.716833907703</v>
      </c>
      <c r="AI4" s="4">
        <f>[3]System!TO4-K4-W4</f>
        <v>78154.6027132085</v>
      </c>
      <c r="AJ4" s="4">
        <f>[3]System!TP4-L4-X4</f>
        <v>79177.653933747584</v>
      </c>
      <c r="AK4" s="4">
        <f>[3]System!TQ4-M4-Y4</f>
        <v>78966.665374089469</v>
      </c>
      <c r="AL4" s="4">
        <f>[3]System!TR4-N4-Z4</f>
        <v>63118.427936236607</v>
      </c>
      <c r="AM4" s="4">
        <f>[3]System!TS4-O4-AA4</f>
        <v>93771.821961537265</v>
      </c>
      <c r="AN4" s="4">
        <f>[3]System!TT4-P4-AB4</f>
        <v>79167.716833907703</v>
      </c>
      <c r="AO4" s="4">
        <f>[3]System!TU4-Q4-AC4</f>
        <v>79167.716833907703</v>
      </c>
      <c r="AP4" s="4">
        <f>[3]System!TV4-R4-AD4</f>
        <v>79177.450887711515</v>
      </c>
      <c r="AQ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x14ac:dyDescent="0.3">
      <c r="B5">
        <v>2026</v>
      </c>
      <c r="C5" s="5">
        <f t="shared" si="0"/>
        <v>678644.31903742335</v>
      </c>
      <c r="D5" s="5">
        <f>VLOOKUP($B5,$T$1:$AD$29,$A$2+2)</f>
        <v>255595.02221231311</v>
      </c>
      <c r="E5" s="5">
        <f>VLOOKUP($B5,$AF$1:$AP$29,$A$2+2)</f>
        <v>78730.233497628738</v>
      </c>
      <c r="F5" s="4">
        <f>[3]System!$TM5</f>
        <v>1038545.3429191861</v>
      </c>
      <c r="H5">
        <v>2026</v>
      </c>
      <c r="I5" s="4">
        <f>([3]ORRes!SI5+[3]WARes!SI5)/10</f>
        <v>684539.33315740316</v>
      </c>
      <c r="J5" s="4">
        <f>([3]ORRes!SJ5+[3]WARes!SJ5)/10</f>
        <v>678644.31903742335</v>
      </c>
      <c r="K5" s="4">
        <f>([3]ORRes!SK5+[3]WARes!SK5)/10</f>
        <v>677143.71528887993</v>
      </c>
      <c r="L5" s="4">
        <f>([3]ORRes!SL5+[3]WARes!SL5)/10</f>
        <v>680090.33636582317</v>
      </c>
      <c r="M5" s="4">
        <f>([3]ORRes!SM5+[3]WARes!SM5)/10</f>
        <v>660959.82639008423</v>
      </c>
      <c r="N5" s="4">
        <f>([3]ORRes!SN5+[3]WARes!SN5)/10</f>
        <v>655265.39557912352</v>
      </c>
      <c r="O5" s="4">
        <f>([3]ORRes!SO5+[3]WARes!SO5)/10</f>
        <v>578926.88834056794</v>
      </c>
      <c r="P5" s="4">
        <f>([3]ORRes!SP5+[3]WARes!SP5)/10</f>
        <v>678644.31903742335</v>
      </c>
      <c r="Q5" s="4">
        <f>([3]ORRes!SQ5+[3]WARes!SQ5)/10</f>
        <v>678644.31903742335</v>
      </c>
      <c r="R5" s="4">
        <f>([3]ORRes!SR5+[3]WARes!SR5)/10</f>
        <v>680068.92527553532</v>
      </c>
      <c r="S5" s="4"/>
      <c r="T5">
        <v>2026</v>
      </c>
      <c r="U5" s="4">
        <f>([3]ORCom!SI5+[3]WACom!SI5)/10</f>
        <v>276956.21539548069</v>
      </c>
      <c r="V5" s="4">
        <f>([3]ORCom!SJ5+[3]WACom!SJ5)/10</f>
        <v>255595.02221231311</v>
      </c>
      <c r="W5" s="4">
        <f>([3]ORCom!SK5+[3]WACom!SK5)/10</f>
        <v>253227.90900400709</v>
      </c>
      <c r="X5" s="4">
        <f>([3]ORCom!SL5+[3]WACom!SL5)/10</f>
        <v>256154.12575022323</v>
      </c>
      <c r="Y5" s="4">
        <f>([3]ORCom!SM5+[3]WACom!SM5)/10</f>
        <v>245863.34394726128</v>
      </c>
      <c r="Z5" s="4">
        <f>([3]ORCom!SN5+[3]WACom!SN5)/10</f>
        <v>258629.89100494282</v>
      </c>
      <c r="AA5" s="4">
        <f>([3]ORCom!SO5+[3]WACom!SO5)/10</f>
        <v>229657.40314170244</v>
      </c>
      <c r="AB5" s="4">
        <f>([3]ORCom!SP5+[3]WACom!SP5)/10</f>
        <v>255595.02221231311</v>
      </c>
      <c r="AC5" s="4">
        <f>([3]ORCom!SQ5+[3]WACom!SQ5)/10</f>
        <v>255595.02221231311</v>
      </c>
      <c r="AD5" s="4">
        <f>([3]ORCom!SR5+[3]WACom!SR5)/10</f>
        <v>256154.12575022323</v>
      </c>
      <c r="AF5">
        <v>2026</v>
      </c>
      <c r="AG5" s="4">
        <f>[3]System!TM5-I5-U5</f>
        <v>77049.79436630226</v>
      </c>
      <c r="AH5" s="4">
        <f>[3]System!TN5-J5-V5</f>
        <v>78730.233497628738</v>
      </c>
      <c r="AI5" s="4">
        <f>[3]System!TO5-K5-W5</f>
        <v>76351.998630946182</v>
      </c>
      <c r="AJ5" s="4">
        <f>[3]System!TP5-L5-X5</f>
        <v>78760.004905286769</v>
      </c>
      <c r="AK5" s="4">
        <f>[3]System!TQ5-M5-Y5</f>
        <v>78323.166764460097</v>
      </c>
      <c r="AL5" s="4">
        <f>[3]System!TR5-N5-Z5</f>
        <v>61259.670117732487</v>
      </c>
      <c r="AM5" s="4">
        <f>[3]System!TS5-O5-AA5</f>
        <v>89738.190961318993</v>
      </c>
      <c r="AN5" s="4">
        <f>[3]System!TT5-P5-AB5</f>
        <v>78730.233497628738</v>
      </c>
      <c r="AO5" s="4">
        <f>[3]System!TU5-Q5-AC5</f>
        <v>78730.233497628738</v>
      </c>
      <c r="AP5" s="4">
        <f>[3]System!TV5-R5-AD5</f>
        <v>78759.687000113132</v>
      </c>
      <c r="AQ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x14ac:dyDescent="0.3">
      <c r="B6">
        <v>2027</v>
      </c>
      <c r="C6" s="5">
        <f t="shared" si="0"/>
        <v>681942.03778368526</v>
      </c>
      <c r="D6" s="5">
        <f>VLOOKUP($B6,$T$1:$AD$29,$A$2+2)</f>
        <v>255099.65767439859</v>
      </c>
      <c r="E6" s="5">
        <f>VLOOKUP($B6,$AF$1:$AP$29,$A$2+2)</f>
        <v>78364.003630152001</v>
      </c>
      <c r="F6" s="4">
        <f>[3]System!$TM6</f>
        <v>1051100.7819269882</v>
      </c>
      <c r="H6">
        <v>2027</v>
      </c>
      <c r="I6" s="4">
        <f>([3]ORRes!SI6+[3]WARes!SI6)/10</f>
        <v>690563.85314821114</v>
      </c>
      <c r="J6" s="4">
        <f>([3]ORRes!SJ6+[3]WARes!SJ6)/10</f>
        <v>681942.03778368526</v>
      </c>
      <c r="K6" s="4">
        <f>([3]ORRes!SK6+[3]WARes!SK6)/10</f>
        <v>680602.21677544923</v>
      </c>
      <c r="L6" s="4">
        <f>([3]ORRes!SL6+[3]WARes!SL6)/10</f>
        <v>684817.67929011292</v>
      </c>
      <c r="M6" s="4">
        <f>([3]ORRes!SM6+[3]WARes!SM6)/10</f>
        <v>655688.77547022502</v>
      </c>
      <c r="N6" s="4">
        <f>([3]ORRes!SN6+[3]WARes!SN6)/10</f>
        <v>643017.05406154983</v>
      </c>
      <c r="O6" s="4">
        <f>([3]ORRes!SO6+[3]WARes!SO6)/10</f>
        <v>553475.94198317814</v>
      </c>
      <c r="P6" s="4">
        <f>([3]ORRes!SP6+[3]WARes!SP6)/10</f>
        <v>681942.03778368526</v>
      </c>
      <c r="Q6" s="4">
        <f>([3]ORRes!SQ6+[3]WARes!SQ6)/10</f>
        <v>681942.03778368526</v>
      </c>
      <c r="R6" s="4">
        <f>([3]ORRes!SR6+[3]WARes!SR6)/10</f>
        <v>684788.66169765056</v>
      </c>
      <c r="S6" s="4"/>
      <c r="T6">
        <v>2027</v>
      </c>
      <c r="U6" s="4">
        <f>([3]ORCom!SI6+[3]WACom!SI6)/10</f>
        <v>281287.93129843305</v>
      </c>
      <c r="V6" s="4">
        <f>([3]ORCom!SJ6+[3]WACom!SJ6)/10</f>
        <v>255099.65767439859</v>
      </c>
      <c r="W6" s="4">
        <f>([3]ORCom!SK6+[3]WACom!SK6)/10</f>
        <v>252464.04852201062</v>
      </c>
      <c r="X6" s="4">
        <f>([3]ORCom!SL6+[3]WACom!SL6)/10</f>
        <v>256196.49567282721</v>
      </c>
      <c r="Y6" s="4">
        <f>([3]ORCom!SM6+[3]WACom!SM6)/10</f>
        <v>240706.89195921383</v>
      </c>
      <c r="Z6" s="4">
        <f>([3]ORCom!SN6+[3]WACom!SN6)/10</f>
        <v>253837.64421579699</v>
      </c>
      <c r="AA6" s="4">
        <f>([3]ORCom!SO6+[3]WACom!SO6)/10</f>
        <v>219654.29583329186</v>
      </c>
      <c r="AB6" s="4">
        <f>([3]ORCom!SP6+[3]WACom!SP6)/10</f>
        <v>255099.65767439859</v>
      </c>
      <c r="AC6" s="4">
        <f>([3]ORCom!SQ6+[3]WACom!SQ6)/10</f>
        <v>255099.65767439859</v>
      </c>
      <c r="AD6" s="4">
        <f>([3]ORCom!SR6+[3]WACom!SR6)/10</f>
        <v>256196.49567282721</v>
      </c>
      <c r="AF6">
        <v>2027</v>
      </c>
      <c r="AG6" s="4">
        <f>[3]System!TM6-I6-U6</f>
        <v>79248.997480343969</v>
      </c>
      <c r="AH6" s="4">
        <f>[3]System!TN6-J6-V6</f>
        <v>78364.003630152001</v>
      </c>
      <c r="AI6" s="4">
        <f>[3]System!TO6-K6-W6</f>
        <v>74722.252122956852</v>
      </c>
      <c r="AJ6" s="4">
        <f>[3]System!TP6-L6-X6</f>
        <v>78422.985763717938</v>
      </c>
      <c r="AK6" s="4">
        <f>[3]System!TQ6-M6-Y6</f>
        <v>77760.504115257238</v>
      </c>
      <c r="AL6" s="4">
        <f>[3]System!TR6-N6-Z6</f>
        <v>59476.771479973075</v>
      </c>
      <c r="AM6" s="4">
        <f>[3]System!TS6-O6-AA6</f>
        <v>85855.858160872333</v>
      </c>
      <c r="AN6" s="4">
        <f>[3]System!TT6-P6-AB6</f>
        <v>78364.003630152001</v>
      </c>
      <c r="AO6" s="4">
        <f>[3]System!TU6-Q6-AC6</f>
        <v>78364.003630152001</v>
      </c>
      <c r="AP6" s="4">
        <f>[3]System!TV6-R6-AD6</f>
        <v>78422.554919578164</v>
      </c>
      <c r="AQ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x14ac:dyDescent="0.3">
      <c r="B7">
        <v>2028</v>
      </c>
      <c r="C7" s="5">
        <f t="shared" si="0"/>
        <v>682582.40796643985</v>
      </c>
      <c r="D7" s="5">
        <f>VLOOKUP($B7,$T$1:$AD$29,$A$2+2)</f>
        <v>253685.11928584822</v>
      </c>
      <c r="E7" s="5">
        <f>VLOOKUP($B7,$AF$1:$AP$29,$A$2+2)</f>
        <v>78242.183979192632</v>
      </c>
      <c r="F7" s="4">
        <f>[3]System!$TM7</f>
        <v>1060814.7781622466</v>
      </c>
      <c r="H7">
        <v>2028</v>
      </c>
      <c r="I7" s="4">
        <f>([3]ORRes!SI7+[3]WARes!SI7)/10</f>
        <v>694547.71425166551</v>
      </c>
      <c r="J7" s="4">
        <f>([3]ORRes!SJ7+[3]WARes!SJ7)/10</f>
        <v>682582.40796643985</v>
      </c>
      <c r="K7" s="4">
        <f>([3]ORRes!SK7+[3]WARes!SK7)/10</f>
        <v>681541.41037144768</v>
      </c>
      <c r="L7" s="4">
        <f>([3]ORRes!SL7+[3]WARes!SL7)/10</f>
        <v>687330.7196856417</v>
      </c>
      <c r="M7" s="4">
        <f>([3]ORRes!SM7+[3]WARes!SM7)/10</f>
        <v>648132.94287059805</v>
      </c>
      <c r="N7" s="4">
        <f>([3]ORRes!SN7+[3]WARes!SN7)/10</f>
        <v>629084.65612968011</v>
      </c>
      <c r="O7" s="4">
        <f>([3]ORRes!SO7+[3]WARes!SO7)/10</f>
        <v>526580.3969838348</v>
      </c>
      <c r="P7" s="4">
        <f>([3]ORRes!SP7+[3]WARes!SP7)/10</f>
        <v>682582.40796643985</v>
      </c>
      <c r="Q7" s="4">
        <f>([3]ORRes!SQ7+[3]WARes!SQ7)/10</f>
        <v>682582.40796643985</v>
      </c>
      <c r="R7" s="4">
        <f>([3]ORRes!SR7+[3]WARes!SR7)/10</f>
        <v>687294.34097927669</v>
      </c>
      <c r="S7" s="4"/>
      <c r="T7">
        <v>2028</v>
      </c>
      <c r="U7" s="4">
        <f>([3]ORCom!SI7+[3]WACom!SI7)/10</f>
        <v>284639.4400098687</v>
      </c>
      <c r="V7" s="4">
        <f>([3]ORCom!SJ7+[3]WACom!SJ7)/10</f>
        <v>253685.11928584822</v>
      </c>
      <c r="W7" s="4">
        <f>([3]ORCom!SK7+[3]WACom!SK7)/10</f>
        <v>250864.04665792448</v>
      </c>
      <c r="X7" s="4">
        <f>([3]ORCom!SL7+[3]WACom!SL7)/10</f>
        <v>255465.17928591571</v>
      </c>
      <c r="Y7" s="4">
        <f>([3]ORCom!SM7+[3]WACom!SM7)/10</f>
        <v>235007.32370699724</v>
      </c>
      <c r="Z7" s="4">
        <f>([3]ORCom!SN7+[3]WACom!SN7)/10</f>
        <v>248380.37948055775</v>
      </c>
      <c r="AA7" s="4">
        <f>([3]ORCom!SO7+[3]WACom!SO7)/10</f>
        <v>209077.76341928419</v>
      </c>
      <c r="AB7" s="4">
        <f>([3]ORCom!SP7+[3]WACom!SP7)/10</f>
        <v>253685.11928584822</v>
      </c>
      <c r="AC7" s="4">
        <f>([3]ORCom!SQ7+[3]WACom!SQ7)/10</f>
        <v>253685.11928584822</v>
      </c>
      <c r="AD7" s="4">
        <f>([3]ORCom!SR7+[3]WACom!SR7)/10</f>
        <v>255465.17928591571</v>
      </c>
      <c r="AF7">
        <v>2028</v>
      </c>
      <c r="AG7" s="4">
        <f>[3]System!TM7-I7-U7</f>
        <v>81627.623900712351</v>
      </c>
      <c r="AH7" s="4">
        <f>[3]System!TN7-J7-V7</f>
        <v>78242.183979192632</v>
      </c>
      <c r="AI7" s="4">
        <f>[3]System!TO7-K7-W7</f>
        <v>73347.544023951341</v>
      </c>
      <c r="AJ7" s="4">
        <f>[3]System!TP7-L7-X7</f>
        <v>78339.11520117693</v>
      </c>
      <c r="AK7" s="4">
        <f>[3]System!TQ7-M7-Y7</f>
        <v>77453.367024623876</v>
      </c>
      <c r="AL7" s="4">
        <f>[3]System!TR7-N7-Z7</f>
        <v>57960.523526621633</v>
      </c>
      <c r="AM7" s="4">
        <f>[3]System!TS7-O7-AA7</f>
        <v>82166.82821259083</v>
      </c>
      <c r="AN7" s="4">
        <f>[3]System!TT7-P7-AB7</f>
        <v>78242.183979192632</v>
      </c>
      <c r="AO7" s="4">
        <f>[3]System!TU7-Q7-AC7</f>
        <v>78242.183979192632</v>
      </c>
      <c r="AP7" s="4">
        <f>[3]System!TV7-R7-AD7</f>
        <v>78338.575061519834</v>
      </c>
      <c r="AQ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x14ac:dyDescent="0.3">
      <c r="B8">
        <v>2029</v>
      </c>
      <c r="C8" s="5">
        <f t="shared" si="0"/>
        <v>683910.23439102632</v>
      </c>
      <c r="D8" s="5">
        <f>VLOOKUP($B8,$T$1:$AD$29,$A$2+2)</f>
        <v>252585.65714048943</v>
      </c>
      <c r="E8" s="5">
        <f>VLOOKUP($B8,$AF$1:$AP$29,$A$2+2)</f>
        <v>77767.369312568684</v>
      </c>
      <c r="F8" s="4">
        <f>[3]System!$TM8</f>
        <v>1072523.6442844223</v>
      </c>
      <c r="H8">
        <v>2029</v>
      </c>
      <c r="I8" s="4">
        <f>([3]ORRes!SI8+[3]WARes!SI8)/10</f>
        <v>699942.20003278425</v>
      </c>
      <c r="J8" s="4">
        <f>([3]ORRes!SJ8+[3]WARes!SJ8)/10</f>
        <v>683910.23439102632</v>
      </c>
      <c r="K8" s="4">
        <f>([3]ORRes!SK8+[3]WARes!SK8)/10</f>
        <v>683210.63944192964</v>
      </c>
      <c r="L8" s="4">
        <f>([3]ORRes!SL8+[3]WARes!SL8)/10</f>
        <v>690977.15282146283</v>
      </c>
      <c r="M8" s="4">
        <f>([3]ORRes!SM8+[3]WARes!SM8)/10</f>
        <v>641568.31285377406</v>
      </c>
      <c r="N8" s="4">
        <f>([3]ORRes!SN8+[3]WARes!SN8)/10</f>
        <v>616530.78223896504</v>
      </c>
      <c r="O8" s="4">
        <f>([3]ORRes!SO8+[3]WARes!SO8)/10</f>
        <v>500848.20288269932</v>
      </c>
      <c r="P8" s="4">
        <f>([3]ORRes!SP8+[3]WARes!SP8)/10</f>
        <v>683910.23439102632</v>
      </c>
      <c r="Q8" s="4">
        <f>([3]ORRes!SQ8+[3]WARes!SQ8)/10</f>
        <v>683910.23439102632</v>
      </c>
      <c r="R8" s="4">
        <f>([3]ORRes!SR8+[3]WARes!SR8)/10</f>
        <v>690933.84330143454</v>
      </c>
      <c r="S8" s="4"/>
      <c r="T8">
        <v>2029</v>
      </c>
      <c r="U8" s="4">
        <f>([3]ORCom!SI8+[3]WACom!SI8)/10</f>
        <v>288395.30114356248</v>
      </c>
      <c r="V8" s="4">
        <f>([3]ORCom!SJ8+[3]WACom!SJ8)/10</f>
        <v>252585.65714048943</v>
      </c>
      <c r="W8" s="4">
        <f>([3]ORCom!SK8+[3]WACom!SK8)/10</f>
        <v>249608.76110719741</v>
      </c>
      <c r="X8" s="4">
        <f>([3]ORCom!SL8+[3]WACom!SL8)/10</f>
        <v>255189.9186543455</v>
      </c>
      <c r="Y8" s="4">
        <f>([3]ORCom!SM8+[3]WACom!SM8)/10</f>
        <v>229880.94538564738</v>
      </c>
      <c r="Z8" s="4">
        <f>([3]ORCom!SN8+[3]WACom!SN8)/10</f>
        <v>243467.52822751441</v>
      </c>
      <c r="AA8" s="4">
        <f>([3]ORCom!SO8+[3]WACom!SO8)/10</f>
        <v>198963.1244825086</v>
      </c>
      <c r="AB8" s="4">
        <f>([3]ORCom!SP8+[3]WACom!SP8)/10</f>
        <v>252585.65714048943</v>
      </c>
      <c r="AC8" s="4">
        <f>([3]ORCom!SQ8+[3]WACom!SQ8)/10</f>
        <v>252585.65714048943</v>
      </c>
      <c r="AD8" s="4">
        <f>([3]ORCom!SR8+[3]WACom!SR8)/10</f>
        <v>255189.9186543455</v>
      </c>
      <c r="AF8">
        <v>2029</v>
      </c>
      <c r="AG8" s="4">
        <f>[3]System!TM8-I8-U8</f>
        <v>84186.143108075543</v>
      </c>
      <c r="AH8" s="4">
        <f>[3]System!TN8-J8-V8</f>
        <v>77767.369312568684</v>
      </c>
      <c r="AI8" s="4">
        <f>[3]System!TO8-K8-W8</f>
        <v>71829.709004564182</v>
      </c>
      <c r="AJ8" s="4">
        <f>[3]System!TP8-L8-X8</f>
        <v>77910.963968379365</v>
      </c>
      <c r="AK8" s="4">
        <f>[3]System!TQ8-M8-Y8</f>
        <v>76801.577240348182</v>
      </c>
      <c r="AL8" s="4">
        <f>[3]System!TR8-N8-Z8</f>
        <v>56145.527010719699</v>
      </c>
      <c r="AM8" s="4">
        <f>[3]System!TS8-O8-AA8</f>
        <v>78257.085878307378</v>
      </c>
      <c r="AN8" s="4">
        <f>[3]System!TT8-P8-AB8</f>
        <v>77767.369312568684</v>
      </c>
      <c r="AO8" s="4">
        <f>[3]System!TU8-Q8-AC8</f>
        <v>77767.369312568684</v>
      </c>
      <c r="AP8" s="4">
        <f>[3]System!TV8-R8-AD8</f>
        <v>77910.32092216803</v>
      </c>
      <c r="AQ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x14ac:dyDescent="0.3">
      <c r="B9">
        <v>2030</v>
      </c>
      <c r="C9" s="5">
        <f t="shared" si="0"/>
        <v>682290.16626861517</v>
      </c>
      <c r="D9" s="5">
        <f>VLOOKUP($B9,$T$1:$AD$29,$A$2+2)</f>
        <v>250767.41948514403</v>
      </c>
      <c r="E9" s="5">
        <f>VLOOKUP($B9,$AF$1:$AP$29,$A$2+2)</f>
        <v>77604.54048279085</v>
      </c>
      <c r="F9" s="4">
        <f>[3]System!$TM9</f>
        <v>1081316.4839979326</v>
      </c>
      <c r="H9">
        <v>2030</v>
      </c>
      <c r="I9" s="4">
        <f>([3]ORRes!SI9+[3]WARes!SI9)/10</f>
        <v>703173.96758816729</v>
      </c>
      <c r="J9" s="4">
        <f>([3]ORRes!SJ9+[3]WARes!SJ9)/10</f>
        <v>682290.16626861517</v>
      </c>
      <c r="K9" s="4">
        <f>([3]ORRes!SK9+[3]WARes!SK9)/10</f>
        <v>681950.98299739498</v>
      </c>
      <c r="L9" s="4">
        <f>([3]ORRes!SL9+[3]WARes!SL9)/10</f>
        <v>692065.68583943776</v>
      </c>
      <c r="M9" s="4">
        <f>([3]ORRes!SM9+[3]WARes!SM9)/10</f>
        <v>633039.54752412287</v>
      </c>
      <c r="N9" s="4">
        <f>([3]ORRes!SN9+[3]WARes!SN9)/10</f>
        <v>602199.07037465367</v>
      </c>
      <c r="O9" s="4">
        <f>([3]ORRes!SO9+[3]WARes!SO9)/10</f>
        <v>473696.07816644537</v>
      </c>
      <c r="P9" s="4">
        <f>([3]ORRes!SP9+[3]WARes!SP9)/10</f>
        <v>682290.16626861517</v>
      </c>
      <c r="Q9" s="4">
        <f>([3]ORRes!SQ9+[3]WARes!SQ9)/10</f>
        <v>682290.16626861517</v>
      </c>
      <c r="R9" s="4">
        <f>([3]ORRes!SR9+[3]WARes!SR9)/10</f>
        <v>692016.05841821933</v>
      </c>
      <c r="S9" s="4"/>
      <c r="T9">
        <v>2030</v>
      </c>
      <c r="U9" s="4">
        <f>([3]ORCom!SI9+[3]WACom!SI9)/10</f>
        <v>291317.27369979827</v>
      </c>
      <c r="V9" s="4">
        <f>([3]ORCom!SJ9+[3]WACom!SJ9)/10</f>
        <v>250767.41948514403</v>
      </c>
      <c r="W9" s="4">
        <f>([3]ORCom!SK9+[3]WACom!SK9)/10</f>
        <v>247688.43041847265</v>
      </c>
      <c r="X9" s="4">
        <f>([3]ORCom!SL9+[3]WACom!SL9)/10</f>
        <v>254328.64318043389</v>
      </c>
      <c r="Y9" s="4">
        <f>([3]ORCom!SM9+[3]WACom!SM9)/10</f>
        <v>224346.67282445595</v>
      </c>
      <c r="Z9" s="4">
        <f>([3]ORCom!SN9+[3]WACom!SN9)/10</f>
        <v>237852.36563617853</v>
      </c>
      <c r="AA9" s="4">
        <f>([3]ORCom!SO9+[3]WACom!SO9)/10</f>
        <v>188284.25951236271</v>
      </c>
      <c r="AB9" s="4">
        <f>([3]ORCom!SP9+[3]WACom!SP9)/10</f>
        <v>250767.41948514403</v>
      </c>
      <c r="AC9" s="4">
        <f>([3]ORCom!SQ9+[3]WACom!SQ9)/10</f>
        <v>250767.41948514403</v>
      </c>
      <c r="AD9" s="4">
        <f>([3]ORCom!SR9+[3]WACom!SR9)/10</f>
        <v>254328.64318043389</v>
      </c>
      <c r="AF9">
        <v>2030</v>
      </c>
      <c r="AG9" s="4">
        <f>[3]System!TM9-I9-U9</f>
        <v>86825.242709967075</v>
      </c>
      <c r="AH9" s="4">
        <f>[3]System!TN9-J9-V9</f>
        <v>77604.54048279085</v>
      </c>
      <c r="AI9" s="4">
        <f>[3]System!TO9-K9-W9</f>
        <v>70659.589412461472</v>
      </c>
      <c r="AJ9" s="4">
        <f>[3]System!TP9-L9-X9</f>
        <v>77802.560276648728</v>
      </c>
      <c r="AK9" s="4">
        <f>[3]System!TQ9-M9-Y9</f>
        <v>76480.995710316056</v>
      </c>
      <c r="AL9" s="4">
        <f>[3]System!TR9-N9-Z9</f>
        <v>54643.608187572798</v>
      </c>
      <c r="AM9" s="4">
        <f>[3]System!TS9-O9-AA9</f>
        <v>74579.450940644543</v>
      </c>
      <c r="AN9" s="4">
        <f>[3]System!TT9-P9-AB9</f>
        <v>77604.54048279085</v>
      </c>
      <c r="AO9" s="4">
        <f>[3]System!TU9-Q9-AC9</f>
        <v>77604.54048279085</v>
      </c>
      <c r="AP9" s="4">
        <f>[3]System!TV9-R9-AD9</f>
        <v>77801.823424216127</v>
      </c>
      <c r="AQ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x14ac:dyDescent="0.3">
      <c r="B10">
        <v>2031</v>
      </c>
      <c r="C10" s="5">
        <f t="shared" si="0"/>
        <v>681425.90480552078</v>
      </c>
      <c r="D10" s="5">
        <f>VLOOKUP($B10,$T$1:$AD$29,$A$2+2)</f>
        <v>249487.28138491084</v>
      </c>
      <c r="E10" s="5">
        <f>VLOOKUP($B10,$AF$1:$AP$29,$A$2+2)</f>
        <v>77536.699783306656</v>
      </c>
      <c r="F10" s="4">
        <f>[3]System!$TM10</f>
        <v>1091507.0816769446</v>
      </c>
      <c r="H10">
        <v>2031</v>
      </c>
      <c r="I10" s="4">
        <f>([3]ORRes!SI10+[3]WARes!SI10)/10</f>
        <v>707373.17365443474</v>
      </c>
      <c r="J10" s="4">
        <f>([3]ORRes!SJ10+[3]WARes!SJ10)/10</f>
        <v>681425.90480552078</v>
      </c>
      <c r="K10" s="4">
        <f>([3]ORRes!SK10+[3]WARes!SK10)/10</f>
        <v>680950.5576997844</v>
      </c>
      <c r="L10" s="4">
        <f>([3]ORRes!SL10+[3]WARes!SL10)/10</f>
        <v>693860.55039137381</v>
      </c>
      <c r="M10" s="4">
        <f>([3]ORRes!SM10+[3]WARes!SM10)/10</f>
        <v>625550.58402541198</v>
      </c>
      <c r="N10" s="4">
        <f>([3]ORRes!SN10+[3]WARes!SN10)/10</f>
        <v>588786.98148952774</v>
      </c>
      <c r="O10" s="4">
        <f>([3]ORRes!SO10+[3]WARes!SO10)/10</f>
        <v>447312.39228995686</v>
      </c>
      <c r="P10" s="4">
        <f>([3]ORRes!SP10+[3]WARes!SP10)/10</f>
        <v>681425.90480552078</v>
      </c>
      <c r="Q10" s="4">
        <f>([3]ORRes!SQ10+[3]WARes!SQ10)/10</f>
        <v>681425.90480552078</v>
      </c>
      <c r="R10" s="4">
        <f>([3]ORRes!SR10+[3]WARes!SR10)/10</f>
        <v>693804.84717872681</v>
      </c>
      <c r="S10" s="4"/>
      <c r="T10">
        <v>2031</v>
      </c>
      <c r="U10" s="4">
        <f>([3]ORCom!SI10+[3]WACom!SI10)/10</f>
        <v>294626.91004829796</v>
      </c>
      <c r="V10" s="4">
        <f>([3]ORCom!SJ10+[3]WACom!SJ10)/10</f>
        <v>249487.28138491084</v>
      </c>
      <c r="W10" s="4">
        <f>([3]ORCom!SK10+[3]WACom!SK10)/10</f>
        <v>246152.66225654478</v>
      </c>
      <c r="X10" s="4">
        <f>([3]ORCom!SL10+[3]WACom!SL10)/10</f>
        <v>253976.4715846208</v>
      </c>
      <c r="Y10" s="4">
        <f>([3]ORCom!SM10+[3]WACom!SM10)/10</f>
        <v>219491.54426156296</v>
      </c>
      <c r="Z10" s="4">
        <f>([3]ORCom!SN10+[3]WACom!SN10)/10</f>
        <v>232600.40396146345</v>
      </c>
      <c r="AA10" s="4">
        <f>([3]ORCom!SO10+[3]WACom!SO10)/10</f>
        <v>177910.53707391323</v>
      </c>
      <c r="AB10" s="4">
        <f>([3]ORCom!SP10+[3]WACom!SP10)/10</f>
        <v>249487.28138491084</v>
      </c>
      <c r="AC10" s="4">
        <f>([3]ORCom!SQ10+[3]WACom!SQ10)/10</f>
        <v>249487.28138491084</v>
      </c>
      <c r="AD10" s="4">
        <f>([3]ORCom!SR10+[3]WACom!SR10)/10</f>
        <v>253976.4715846208</v>
      </c>
      <c r="AF10">
        <v>2031</v>
      </c>
      <c r="AG10" s="4">
        <f>[3]System!TM10-I10-U10</f>
        <v>89506.997974211932</v>
      </c>
      <c r="AH10" s="4">
        <f>[3]System!TN10-J10-V10</f>
        <v>77536.699783306656</v>
      </c>
      <c r="AI10" s="4">
        <f>[3]System!TO10-K10-W10</f>
        <v>69669.396980671125</v>
      </c>
      <c r="AJ10" s="4">
        <f>[3]System!TP10-L10-X10</f>
        <v>77787.979605274595</v>
      </c>
      <c r="AK10" s="4">
        <f>[3]System!TQ10-M10-Y10</f>
        <v>76261.713165875903</v>
      </c>
      <c r="AL10" s="4">
        <f>[3]System!TR10-N10-Z10</f>
        <v>53210.598420818715</v>
      </c>
      <c r="AM10" s="4">
        <f>[3]System!TS10-O10-AA10</f>
        <v>71006.626787706715</v>
      </c>
      <c r="AN10" s="4">
        <f>[3]System!TT10-P10-AB10</f>
        <v>77536.699783306656</v>
      </c>
      <c r="AO10" s="4">
        <f>[3]System!TU10-Q10-AC10</f>
        <v>77536.699783306656</v>
      </c>
      <c r="AP10" s="4">
        <f>[3]System!TV10-R10-AD10</f>
        <v>77787.152541390591</v>
      </c>
      <c r="AQ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x14ac:dyDescent="0.3">
      <c r="B11">
        <v>2032</v>
      </c>
      <c r="C11" s="5">
        <f t="shared" si="0"/>
        <v>679840.65617051278</v>
      </c>
      <c r="D11" s="5">
        <f>VLOOKUP($B11,$T$1:$AD$29,$A$2+2)</f>
        <v>248603.16194514596</v>
      </c>
      <c r="E11" s="5">
        <f>VLOOKUP($B11,$AF$1:$AP$29,$A$2+2)</f>
        <v>77780.297063433303</v>
      </c>
      <c r="F11" s="4">
        <f>[3]System!$TM11</f>
        <v>1102272.6376432604</v>
      </c>
      <c r="H11">
        <v>2032</v>
      </c>
      <c r="I11" s="4">
        <f>([3]ORRes!SI11+[3]WARes!SI11)/10</f>
        <v>711952.58916784415</v>
      </c>
      <c r="J11" s="4">
        <f>([3]ORRes!SJ11+[3]WARes!SJ11)/10</f>
        <v>679840.65617051278</v>
      </c>
      <c r="K11" s="4">
        <f>([3]ORRes!SK11+[3]WARes!SK11)/10</f>
        <v>678617.09442783485</v>
      </c>
      <c r="L11" s="4">
        <f>([3]ORRes!SL11+[3]WARes!SL11)/10</f>
        <v>694837.03336690716</v>
      </c>
      <c r="M11" s="4">
        <f>([3]ORRes!SM11+[3]WARes!SM11)/10</f>
        <v>618449.66285768489</v>
      </c>
      <c r="N11" s="4">
        <f>([3]ORRes!SN11+[3]WARes!SN11)/10</f>
        <v>575879.10665229254</v>
      </c>
      <c r="O11" s="4">
        <f>([3]ORRes!SO11+[3]WARes!SO11)/10</f>
        <v>421320.63811839966</v>
      </c>
      <c r="P11" s="4">
        <f>([3]ORRes!SP11+[3]WARes!SP11)/10</f>
        <v>679840.65617051278</v>
      </c>
      <c r="Q11" s="4">
        <f>([3]ORRes!SQ11+[3]WARes!SQ11)/10</f>
        <v>679840.65617051278</v>
      </c>
      <c r="R11" s="4">
        <f>([3]ORRes!SR11+[3]WARes!SR11)/10</f>
        <v>694775.34998424607</v>
      </c>
      <c r="S11" s="4"/>
      <c r="T11">
        <v>2032</v>
      </c>
      <c r="U11" s="4">
        <f>([3]ORCom!SI11+[3]WACom!SI11)/10</f>
        <v>298054.14087435335</v>
      </c>
      <c r="V11" s="4">
        <f>([3]ORCom!SJ11+[3]WACom!SJ11)/10</f>
        <v>248603.16194514596</v>
      </c>
      <c r="W11" s="4">
        <f>([3]ORCom!SK11+[3]WACom!SK11)/10</f>
        <v>244885.89466425203</v>
      </c>
      <c r="X11" s="4">
        <f>([3]ORCom!SL11+[3]WACom!SL11)/10</f>
        <v>253989.01892634612</v>
      </c>
      <c r="Y11" s="4">
        <f>([3]ORCom!SM11+[3]WACom!SM11)/10</f>
        <v>215210.1626177892</v>
      </c>
      <c r="Z11" s="4">
        <f>([3]ORCom!SN11+[3]WACom!SN11)/10</f>
        <v>227547.65201464458</v>
      </c>
      <c r="AA11" s="4">
        <f>([3]ORCom!SO11+[3]WACom!SO11)/10</f>
        <v>167692.61854716591</v>
      </c>
      <c r="AB11" s="4">
        <f>([3]ORCom!SP11+[3]WACom!SP11)/10</f>
        <v>248603.16194514596</v>
      </c>
      <c r="AC11" s="4">
        <f>([3]ORCom!SQ11+[3]WACom!SQ11)/10</f>
        <v>248603.16194514596</v>
      </c>
      <c r="AD11" s="4">
        <f>([3]ORCom!SR11+[3]WACom!SR11)/10</f>
        <v>253989.01892634612</v>
      </c>
      <c r="AF11">
        <v>2032</v>
      </c>
      <c r="AG11" s="4">
        <f>[3]System!TM11-I11-U11</f>
        <v>92265.907601062907</v>
      </c>
      <c r="AH11" s="4">
        <f>[3]System!TN11-J11-V11</f>
        <v>77780.297063433303</v>
      </c>
      <c r="AI11" s="4">
        <f>[3]System!TO11-K11-W11</f>
        <v>68979.534808163327</v>
      </c>
      <c r="AJ11" s="4">
        <f>[3]System!TP11-L11-X11</f>
        <v>78082.926103348116</v>
      </c>
      <c r="AK11" s="4">
        <f>[3]System!TQ11-M11-Y11</f>
        <v>76372.973977944377</v>
      </c>
      <c r="AL11" s="4">
        <f>[3]System!TR11-N11-Z11</f>
        <v>52026.733226558543</v>
      </c>
      <c r="AM11" s="4">
        <f>[3]System!TS11-O11-AA11</f>
        <v>67677.551121007156</v>
      </c>
      <c r="AN11" s="4">
        <f>[3]System!TT11-P11-AB11</f>
        <v>77780.297063433303</v>
      </c>
      <c r="AO11" s="4">
        <f>[3]System!TU11-Q11-AC11</f>
        <v>77780.297063433303</v>
      </c>
      <c r="AP11" s="4">
        <f>[3]System!TV11-R11-AD11</f>
        <v>78082.010247769504</v>
      </c>
      <c r="AQ11" s="4"/>
      <c r="AS11" s="4"/>
      <c r="AT11" s="4"/>
      <c r="AU11" s="4"/>
      <c r="AV11" s="4"/>
      <c r="AW11" s="4"/>
      <c r="AX11" s="4"/>
      <c r="AY11" s="4"/>
      <c r="AZ11" s="4"/>
      <c r="BA11" s="4"/>
      <c r="BB11" s="4"/>
    </row>
    <row r="12" spans="1:54" x14ac:dyDescent="0.3">
      <c r="B12">
        <v>2033</v>
      </c>
      <c r="C12" s="5">
        <f t="shared" si="0"/>
        <v>677386.0960595489</v>
      </c>
      <c r="D12" s="5">
        <f>VLOOKUP($B12,$T$1:$AD$29,$A$2+2)</f>
        <v>247997.97703874143</v>
      </c>
      <c r="E12" s="5">
        <f>VLOOKUP($B12,$AF$1:$AP$29,$A$2+2)</f>
        <v>77601.628128269018</v>
      </c>
      <c r="F12" s="4">
        <f>[3]System!$TM12</f>
        <v>1112746.0192551964</v>
      </c>
      <c r="H12">
        <v>2033</v>
      </c>
      <c r="I12" s="4">
        <f>([3]ORRes!SI12+[3]WARes!SI12)/10</f>
        <v>716181.80753502459</v>
      </c>
      <c r="J12" s="4">
        <f>([3]ORRes!SJ12+[3]WARes!SJ12)/10</f>
        <v>677386.0960595489</v>
      </c>
      <c r="K12" s="4">
        <f>([3]ORRes!SK12+[3]WARes!SK12)/10</f>
        <v>674816.85291178606</v>
      </c>
      <c r="L12" s="4">
        <f>([3]ORRes!SL12+[3]WARes!SL12)/10</f>
        <v>694832.95566766686</v>
      </c>
      <c r="M12" s="4">
        <f>([3]ORRes!SM12+[3]WARes!SM12)/10</f>
        <v>611618.11897725181</v>
      </c>
      <c r="N12" s="4">
        <f>([3]ORRes!SN12+[3]WARes!SN12)/10</f>
        <v>563154.82563091174</v>
      </c>
      <c r="O12" s="4">
        <f>([3]ORRes!SO12+[3]WARes!SO12)/10</f>
        <v>395453.11369033286</v>
      </c>
      <c r="P12" s="4">
        <f>([3]ORRes!SP12+[3]WARes!SP12)/10</f>
        <v>677386.0960595489</v>
      </c>
      <c r="Q12" s="4">
        <f>([3]ORRes!SQ12+[3]WARes!SQ12)/10</f>
        <v>677386.0960595489</v>
      </c>
      <c r="R12" s="4">
        <f>([3]ORRes!SR12+[3]WARes!SR12)/10</f>
        <v>694765.73866481078</v>
      </c>
      <c r="S12" s="4"/>
      <c r="T12">
        <v>2033</v>
      </c>
      <c r="U12" s="4">
        <f>([3]ORCom!SI12+[3]WACom!SI12)/10</f>
        <v>301443.45360582753</v>
      </c>
      <c r="V12" s="4">
        <f>([3]ORCom!SJ12+[3]WACom!SJ12)/10</f>
        <v>247997.97703874143</v>
      </c>
      <c r="W12" s="4">
        <f>([3]ORCom!SK12+[3]WACom!SK12)/10</f>
        <v>243756.36381996688</v>
      </c>
      <c r="X12" s="4">
        <f>([3]ORCom!SL12+[3]WACom!SL12)/10</f>
        <v>254250.57429960617</v>
      </c>
      <c r="Y12" s="4">
        <f>([3]ORCom!SM12+[3]WACom!SM12)/10</f>
        <v>211423.11577576594</v>
      </c>
      <c r="Z12" s="4">
        <f>([3]ORCom!SN12+[3]WACom!SN12)/10</f>
        <v>222567.48177531915</v>
      </c>
      <c r="AA12" s="4">
        <f>([3]ORCom!SO12+[3]WACom!SO12)/10</f>
        <v>157524.19985223073</v>
      </c>
      <c r="AB12" s="4">
        <f>([3]ORCom!SP12+[3]WACom!SP12)/10</f>
        <v>247997.97703874143</v>
      </c>
      <c r="AC12" s="4">
        <f>([3]ORCom!SQ12+[3]WACom!SQ12)/10</f>
        <v>247997.97703874143</v>
      </c>
      <c r="AD12" s="4">
        <f>([3]ORCom!SR12+[3]WACom!SR12)/10</f>
        <v>254250.57429960617</v>
      </c>
      <c r="AF12">
        <v>2033</v>
      </c>
      <c r="AG12" s="4">
        <f>[3]System!TM12-I12-U12</f>
        <v>95120.758114344324</v>
      </c>
      <c r="AH12" s="4">
        <f>[3]System!TN12-J12-V12</f>
        <v>77601.628128269018</v>
      </c>
      <c r="AI12" s="4">
        <f>[3]System!TO12-K12-W12</f>
        <v>68038.493038995453</v>
      </c>
      <c r="AJ12" s="4">
        <f>[3]System!TP12-L12-X12</f>
        <v>77953.510253470013</v>
      </c>
      <c r="AK12" s="4">
        <f>[3]System!TQ12-M12-Y12</f>
        <v>76082.073665264674</v>
      </c>
      <c r="AL12" s="4">
        <f>[3]System!TR12-N12-Z12</f>
        <v>50519.416311718931</v>
      </c>
      <c r="AM12" s="4">
        <f>[3]System!TS12-O12-AA12</f>
        <v>64063.094410142046</v>
      </c>
      <c r="AN12" s="4">
        <f>[3]System!TT12-P12-AB12</f>
        <v>77601.628128269018</v>
      </c>
      <c r="AO12" s="4">
        <f>[3]System!TU12-Q12-AC12</f>
        <v>77601.628128269018</v>
      </c>
      <c r="AP12" s="4">
        <f>[3]System!TV12-R12-AD12</f>
        <v>77952.512236429116</v>
      </c>
      <c r="AQ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x14ac:dyDescent="0.3">
      <c r="B13">
        <v>2034</v>
      </c>
      <c r="C13" s="5">
        <f t="shared" si="0"/>
        <v>674563.93827557331</v>
      </c>
      <c r="D13" s="5">
        <f>VLOOKUP($B13,$T$1:$AD$29,$A$2+2)</f>
        <v>247598.97647832107</v>
      </c>
      <c r="E13" s="5">
        <f>VLOOKUP($B13,$AF$1:$AP$29,$A$2+2)</f>
        <v>77697.443552311801</v>
      </c>
      <c r="F13" s="4">
        <f>[3]System!$TM13</f>
        <v>1121628.8899807509</v>
      </c>
      <c r="H13">
        <v>2034</v>
      </c>
      <c r="I13" s="4">
        <f>([3]ORRes!SI13+[3]WARes!SI13)/10</f>
        <v>719198.68076300644</v>
      </c>
      <c r="J13" s="4">
        <f>([3]ORRes!SJ13+[3]WARes!SJ13)/10</f>
        <v>674563.93827557331</v>
      </c>
      <c r="K13" s="4">
        <f>([3]ORRes!SK13+[3]WARes!SK13)/10</f>
        <v>670275.05368126952</v>
      </c>
      <c r="L13" s="4">
        <f>([3]ORRes!SL13+[3]WARes!SL13)/10</f>
        <v>694399.28565319965</v>
      </c>
      <c r="M13" s="4">
        <f>([3]ORRes!SM13+[3]WARes!SM13)/10</f>
        <v>604485.01589889231</v>
      </c>
      <c r="N13" s="4">
        <f>([3]ORRes!SN13+[3]WARes!SN13)/10</f>
        <v>549814.57132979191</v>
      </c>
      <c r="O13" s="4">
        <f>([3]ORRes!SO13+[3]WARes!SO13)/10</f>
        <v>369157.21727366105</v>
      </c>
      <c r="P13" s="4">
        <f>([3]ORRes!SP13+[3]WARes!SP13)/10</f>
        <v>674563.93827557331</v>
      </c>
      <c r="Q13" s="4">
        <f>([3]ORRes!SQ13+[3]WARes!SQ13)/10</f>
        <v>674563.93827557331</v>
      </c>
      <c r="R13" s="4">
        <f>([3]ORRes!SR13+[3]WARes!SR13)/10</f>
        <v>694327.22539669729</v>
      </c>
      <c r="S13" s="4"/>
      <c r="T13">
        <v>2034</v>
      </c>
      <c r="U13" s="4">
        <f>([3]ORCom!SI13+[3]WACom!SI13)/10</f>
        <v>304405.09847766988</v>
      </c>
      <c r="V13" s="4">
        <f>([3]ORCom!SJ13+[3]WACom!SJ13)/10</f>
        <v>247598.97647832107</v>
      </c>
      <c r="W13" s="4">
        <f>([3]ORCom!SK13+[3]WACom!SK13)/10</f>
        <v>242743.60090977635</v>
      </c>
      <c r="X13" s="4">
        <f>([3]ORCom!SL13+[3]WACom!SL13)/10</f>
        <v>254697.62255664758</v>
      </c>
      <c r="Y13" s="4">
        <f>([3]ORCom!SM13+[3]WACom!SM13)/10</f>
        <v>207844.05262290622</v>
      </c>
      <c r="Z13" s="4">
        <f>([3]ORCom!SN13+[3]WACom!SN13)/10</f>
        <v>217343.82218376439</v>
      </c>
      <c r="AA13" s="4">
        <f>([3]ORCom!SO13+[3]WACom!SO13)/10</f>
        <v>147185.1773620293</v>
      </c>
      <c r="AB13" s="4">
        <f>([3]ORCom!SP13+[3]WACom!SP13)/10</f>
        <v>247598.97647832107</v>
      </c>
      <c r="AC13" s="4">
        <f>([3]ORCom!SQ13+[3]WACom!SQ13)/10</f>
        <v>247598.97647832107</v>
      </c>
      <c r="AD13" s="4">
        <f>([3]ORCom!SR13+[3]WACom!SR13)/10</f>
        <v>254697.62255664758</v>
      </c>
      <c r="AF13">
        <v>2034</v>
      </c>
      <c r="AG13" s="4">
        <f>[3]System!TM13-I13-U13</f>
        <v>98025.110740074539</v>
      </c>
      <c r="AH13" s="4">
        <f>[3]System!TN13-J13-V13</f>
        <v>77697.443552311801</v>
      </c>
      <c r="AI13" s="4">
        <f>[3]System!TO13-K13-W13</f>
        <v>67327.66028535465</v>
      </c>
      <c r="AJ13" s="4">
        <f>[3]System!TP13-L13-X13</f>
        <v>78097.351065375435</v>
      </c>
      <c r="AK13" s="4">
        <f>[3]System!TQ13-M13-Y13</f>
        <v>76066.664946505975</v>
      </c>
      <c r="AL13" s="4">
        <f>[3]System!TR13-N13-Z13</f>
        <v>49218.518274007278</v>
      </c>
      <c r="AM13" s="4">
        <f>[3]System!TS13-O13-AA13</f>
        <v>60608.020106854878</v>
      </c>
      <c r="AN13" s="4">
        <f>[3]System!TT13-P13-AB13</f>
        <v>77697.443552311801</v>
      </c>
      <c r="AO13" s="4">
        <f>[3]System!TU13-Q13-AC13</f>
        <v>77697.443552311801</v>
      </c>
      <c r="AP13" s="4">
        <f>[3]System!TV13-R13-AD13</f>
        <v>78096.281137218873</v>
      </c>
      <c r="AQ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x14ac:dyDescent="0.3">
      <c r="B14">
        <v>2035</v>
      </c>
      <c r="C14" s="5">
        <f t="shared" si="0"/>
        <v>671193.56904011616</v>
      </c>
      <c r="D14" s="5">
        <f>VLOOKUP($B14,$T$1:$AD$29,$A$2+2)</f>
        <v>247623.87539594847</v>
      </c>
      <c r="E14" s="5">
        <f>VLOOKUP($B14,$AF$1:$AP$29,$A$2+2)</f>
        <v>77820.623798168323</v>
      </c>
      <c r="F14" s="4">
        <f>[3]System!$TM14</f>
        <v>1130124.402974413</v>
      </c>
      <c r="H14">
        <v>2035</v>
      </c>
      <c r="I14" s="4">
        <f>([3]ORRes!SI14+[3]WARes!SI14)/10</f>
        <v>721933.65557011473</v>
      </c>
      <c r="J14" s="4">
        <f>([3]ORRes!SJ14+[3]WARes!SJ14)/10</f>
        <v>671193.56904011616</v>
      </c>
      <c r="K14" s="4">
        <f>([3]ORRes!SK14+[3]WARes!SK14)/10</f>
        <v>664592.20448436087</v>
      </c>
      <c r="L14" s="4">
        <f>([3]ORRes!SL14+[3]WARes!SL14)/10</f>
        <v>693350.05689508072</v>
      </c>
      <c r="M14" s="4">
        <f>([3]ORRes!SM14+[3]WARes!SM14)/10</f>
        <v>597205.43649201677</v>
      </c>
      <c r="N14" s="4">
        <f>([3]ORRes!SN14+[3]WARes!SN14)/10</f>
        <v>536326.45820868271</v>
      </c>
      <c r="O14" s="4">
        <f>([3]ORRes!SO14+[3]WARes!SO14)/10</f>
        <v>342790.00955631753</v>
      </c>
      <c r="P14" s="4">
        <f>([3]ORRes!SP14+[3]WARes!SP14)/10</f>
        <v>671193.56904011616</v>
      </c>
      <c r="Q14" s="4">
        <f>([3]ORRes!SQ14+[3]WARes!SQ14)/10</f>
        <v>671193.56904011616</v>
      </c>
      <c r="R14" s="4">
        <f>([3]ORRes!SR14+[3]WARes!SR14)/10</f>
        <v>693273.9231401633</v>
      </c>
      <c r="S14" s="4"/>
      <c r="T14">
        <v>2035</v>
      </c>
      <c r="U14" s="4">
        <f>([3]ORCom!SI14+[3]WACom!SI14)/10</f>
        <v>307270.59790812165</v>
      </c>
      <c r="V14" s="4">
        <f>([3]ORCom!SJ14+[3]WACom!SJ14)/10</f>
        <v>247623.87539594847</v>
      </c>
      <c r="W14" s="4">
        <f>([3]ORCom!SK14+[3]WACom!SK14)/10</f>
        <v>242026.20684603555</v>
      </c>
      <c r="X14" s="4">
        <f>([3]ORCom!SL14+[3]WACom!SL14)/10</f>
        <v>255559.78108377563</v>
      </c>
      <c r="Y14" s="4">
        <f>([3]ORCom!SM14+[3]WACom!SM14)/10</f>
        <v>204727.05650200223</v>
      </c>
      <c r="Z14" s="4">
        <f>([3]ORCom!SN14+[3]WACom!SN14)/10</f>
        <v>212061.63723752685</v>
      </c>
      <c r="AA14" s="4">
        <f>([3]ORCom!SO14+[3]WACom!SO14)/10</f>
        <v>136817.53515696054</v>
      </c>
      <c r="AB14" s="4">
        <f>([3]ORCom!SP14+[3]WACom!SP14)/10</f>
        <v>247623.87539594847</v>
      </c>
      <c r="AC14" s="4">
        <f>([3]ORCom!SQ14+[3]WACom!SQ14)/10</f>
        <v>247623.87539594847</v>
      </c>
      <c r="AD14" s="4">
        <f>([3]ORCom!SR14+[3]WACom!SR14)/10</f>
        <v>255559.78108377563</v>
      </c>
      <c r="AF14">
        <v>2035</v>
      </c>
      <c r="AG14" s="4">
        <f>[3]System!TM14-I14-U14</f>
        <v>100920.14949617663</v>
      </c>
      <c r="AH14" s="4">
        <f>[3]System!TN14-J14-V14</f>
        <v>77820.623798168323</v>
      </c>
      <c r="AI14" s="4">
        <f>[3]System!TO14-K14-W14</f>
        <v>66650.152615542407</v>
      </c>
      <c r="AJ14" s="4">
        <f>[3]System!TP14-L14-X14</f>
        <v>78267.426248147094</v>
      </c>
      <c r="AK14" s="4">
        <f>[3]System!TQ14-M14-Y14</f>
        <v>76085.152586957614</v>
      </c>
      <c r="AL14" s="4">
        <f>[3]System!TR14-N14-Z14</f>
        <v>47931.751042839926</v>
      </c>
      <c r="AM14" s="4">
        <f>[3]System!TS14-O14-AA14</f>
        <v>57156.959702186403</v>
      </c>
      <c r="AN14" s="4">
        <f>[3]System!TT14-P14-AB14</f>
        <v>77820.623798168323</v>
      </c>
      <c r="AO14" s="4">
        <f>[3]System!TU14-Q14-AC14</f>
        <v>77820.623798168323</v>
      </c>
      <c r="AP14" s="4">
        <f>[3]System!TV14-R14-AD14</f>
        <v>78266.295837959682</v>
      </c>
      <c r="AQ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x14ac:dyDescent="0.3">
      <c r="B15">
        <v>2036</v>
      </c>
      <c r="C15" s="5">
        <f t="shared" si="0"/>
        <v>667650.0788014509</v>
      </c>
      <c r="D15" s="5">
        <f>VLOOKUP($B15,$T$1:$AD$29,$A$2+2)</f>
        <v>247843.35046765947</v>
      </c>
      <c r="E15" s="5">
        <f>VLOOKUP($B15,$AF$1:$AP$29,$A$2+2)</f>
        <v>78220.881081925065</v>
      </c>
      <c r="F15" s="4">
        <f>[3]System!$TM15</f>
        <v>1140103.6255616422</v>
      </c>
      <c r="H15">
        <v>2036</v>
      </c>
      <c r="I15" s="4">
        <f>([3]ORRes!SI15+[3]WARes!SI15)/10</f>
        <v>725599.39629544574</v>
      </c>
      <c r="J15" s="4">
        <f>([3]ORRes!SJ15+[3]WARes!SJ15)/10</f>
        <v>667650.0788014509</v>
      </c>
      <c r="K15" s="4">
        <f>([3]ORRes!SK15+[3]WARes!SK15)/10</f>
        <v>658133.84527091088</v>
      </c>
      <c r="L15" s="4">
        <f>([3]ORRes!SL15+[3]WARes!SL15)/10</f>
        <v>692058.33970996353</v>
      </c>
      <c r="M15" s="4">
        <f>([3]ORRes!SM15+[3]WARes!SM15)/10</f>
        <v>590681.59380408807</v>
      </c>
      <c r="N15" s="4">
        <f>([3]ORRes!SN15+[3]WARes!SN15)/10</f>
        <v>523665.73151343816</v>
      </c>
      <c r="O15" s="4">
        <f>([3]ORRes!SO15+[3]WARes!SO15)/10</f>
        <v>316956.10352460353</v>
      </c>
      <c r="P15" s="4">
        <f>([3]ORRes!SP15+[3]WARes!SP15)/10</f>
        <v>667650.0788014509</v>
      </c>
      <c r="Q15" s="4">
        <f>([3]ORRes!SQ15+[3]WARes!SQ15)/10</f>
        <v>667650.0788014509</v>
      </c>
      <c r="R15" s="4">
        <f>([3]ORRes!SR15+[3]WARes!SR15)/10</f>
        <v>691978.70152521436</v>
      </c>
      <c r="S15" s="4"/>
      <c r="T15">
        <v>2036</v>
      </c>
      <c r="U15" s="4">
        <f>([3]ORCom!SI15+[3]WACom!SI15)/10</f>
        <v>310569.5014026842</v>
      </c>
      <c r="V15" s="4">
        <f>([3]ORCom!SJ15+[3]WACom!SJ15)/10</f>
        <v>247843.35046765947</v>
      </c>
      <c r="W15" s="4">
        <f>([3]ORCom!SK15+[3]WACom!SK15)/10</f>
        <v>241312.78060796726</v>
      </c>
      <c r="X15" s="4">
        <f>([3]ORCom!SL15+[3]WACom!SL15)/10</f>
        <v>256599.29688595631</v>
      </c>
      <c r="Y15" s="4">
        <f>([3]ORCom!SM15+[3]WACom!SM15)/10</f>
        <v>202106.98609767033</v>
      </c>
      <c r="Z15" s="4">
        <f>([3]ORCom!SN15+[3]WACom!SN15)/10</f>
        <v>207106.61568236092</v>
      </c>
      <c r="AA15" s="4">
        <f>([3]ORCom!SO15+[3]WACom!SO15)/10</f>
        <v>126662.57894399141</v>
      </c>
      <c r="AB15" s="4">
        <f>([3]ORCom!SP15+[3]WACom!SP15)/10</f>
        <v>247843.35046765947</v>
      </c>
      <c r="AC15" s="4">
        <f>([3]ORCom!SQ15+[3]WACom!SQ15)/10</f>
        <v>247843.35046765947</v>
      </c>
      <c r="AD15" s="4">
        <f>([3]ORCom!SR15+[3]WACom!SR15)/10</f>
        <v>256599.29688595631</v>
      </c>
      <c r="AF15">
        <v>2036</v>
      </c>
      <c r="AG15" s="4">
        <f>[3]System!TM15-I15-U15</f>
        <v>103934.72786351229</v>
      </c>
      <c r="AH15" s="4">
        <f>[3]System!TN15-J15-V15</f>
        <v>78220.881081925065</v>
      </c>
      <c r="AI15" s="4">
        <f>[3]System!TO15-K15-W15</f>
        <v>66183.659144234058</v>
      </c>
      <c r="AJ15" s="4">
        <f>[3]System!TP15-L15-X15</f>
        <v>78713.292862468632</v>
      </c>
      <c r="AK15" s="4">
        <f>[3]System!TQ15-M15-Y15</f>
        <v>76398.997846095765</v>
      </c>
      <c r="AL15" s="4">
        <f>[3]System!TR15-N15-Z15</f>
        <v>46832.479817478481</v>
      </c>
      <c r="AM15" s="4">
        <f>[3]System!TS15-O15-AA15</f>
        <v>53879.810622943551</v>
      </c>
      <c r="AN15" s="4">
        <f>[3]System!TT15-P15-AB15</f>
        <v>78220.881081925065</v>
      </c>
      <c r="AO15" s="4">
        <f>[3]System!TU15-Q15-AC15</f>
        <v>78220.881081925065</v>
      </c>
      <c r="AP15" s="4">
        <f>[3]System!TV15-R15-AD15</f>
        <v>78712.110419602832</v>
      </c>
      <c r="AQ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x14ac:dyDescent="0.3">
      <c r="B16">
        <v>2037</v>
      </c>
      <c r="C16" s="5">
        <f t="shared" si="0"/>
        <v>663138.01447142451</v>
      </c>
      <c r="D16" s="5">
        <f>VLOOKUP($B16,$T$1:$AD$29,$A$2+2)</f>
        <v>247666.0753051193</v>
      </c>
      <c r="E16" s="5">
        <f>VLOOKUP($B16,$AF$1:$AP$29,$A$2+2)</f>
        <v>78138.261220764456</v>
      </c>
      <c r="F16" s="4">
        <f>[3]System!$TM16</f>
        <v>1149011.2680296244</v>
      </c>
      <c r="H16">
        <v>2037</v>
      </c>
      <c r="I16" s="4">
        <f>([3]ORRes!SI16+[3]WARes!SI16)/10</f>
        <v>728587.87856525916</v>
      </c>
      <c r="J16" s="4">
        <f>([3]ORRes!SJ16+[3]WARes!SJ16)/10</f>
        <v>663138.01447142451</v>
      </c>
      <c r="K16" s="4">
        <f>([3]ORRes!SK16+[3]WARes!SK16)/10</f>
        <v>650314.81838127063</v>
      </c>
      <c r="L16" s="4">
        <f>([3]ORRes!SL16+[3]WARes!SL16)/10</f>
        <v>689675.06470532971</v>
      </c>
      <c r="M16" s="4">
        <f>([3]ORRes!SM16+[3]WARes!SM16)/10</f>
        <v>583928.35368585587</v>
      </c>
      <c r="N16" s="4">
        <f>([3]ORRes!SN16+[3]WARes!SN16)/10</f>
        <v>510689.63078732864</v>
      </c>
      <c r="O16" s="4">
        <f>([3]ORRes!SO16+[3]WARes!SO16)/10</f>
        <v>290921.35810611851</v>
      </c>
      <c r="P16" s="4">
        <f>([3]ORRes!SP16+[3]WARes!SP16)/10</f>
        <v>663138.01447142451</v>
      </c>
      <c r="Q16" s="4">
        <f>([3]ORRes!SQ16+[3]WARes!SQ16)/10</f>
        <v>663138.01447142451</v>
      </c>
      <c r="R16" s="4">
        <f>([3]ORRes!SR16+[3]WARes!SR16)/10</f>
        <v>689592.69093923643</v>
      </c>
      <c r="S16" s="4"/>
      <c r="T16">
        <v>2037</v>
      </c>
      <c r="U16" s="4">
        <f>([3]ORCom!SI16+[3]WACom!SI16)/10</f>
        <v>313514.73929856025</v>
      </c>
      <c r="V16" s="4">
        <f>([3]ORCom!SJ16+[3]WACom!SJ16)/10</f>
        <v>247666.0753051193</v>
      </c>
      <c r="W16" s="4">
        <f>([3]ORCom!SK16+[3]WACom!SK16)/10</f>
        <v>240080.57174440948</v>
      </c>
      <c r="X16" s="4">
        <f>([3]ORCom!SL16+[3]WACom!SL16)/10</f>
        <v>257199.09261745159</v>
      </c>
      <c r="Y16" s="4">
        <f>([3]ORCom!SM16+[3]WACom!SM16)/10</f>
        <v>199505.27732229664</v>
      </c>
      <c r="Z16" s="4">
        <f>([3]ORCom!SN16+[3]WACom!SN16)/10</f>
        <v>202026.88356408256</v>
      </c>
      <c r="AA16" s="4">
        <f>([3]ORCom!SO16+[3]WACom!SO16)/10</f>
        <v>116427.50769342699</v>
      </c>
      <c r="AB16" s="4">
        <f>([3]ORCom!SP16+[3]WACom!SP16)/10</f>
        <v>247666.0753051193</v>
      </c>
      <c r="AC16" s="4">
        <f>([3]ORCom!SQ16+[3]WACom!SQ16)/10</f>
        <v>247666.0753051193</v>
      </c>
      <c r="AD16" s="4">
        <f>([3]ORCom!SR16+[3]WACom!SR16)/10</f>
        <v>257199.09261745159</v>
      </c>
      <c r="AF16">
        <v>2037</v>
      </c>
      <c r="AG16" s="4">
        <f>[3]System!TM16-I16-U16</f>
        <v>106908.65016580495</v>
      </c>
      <c r="AH16" s="4">
        <f>[3]System!TN16-J16-V16</f>
        <v>78138.261220764456</v>
      </c>
      <c r="AI16" s="4">
        <f>[3]System!TO16-K16-W16</f>
        <v>65377.596230530442</v>
      </c>
      <c r="AJ16" s="4">
        <f>[3]System!TP16-L16-X16</f>
        <v>78673.818305236025</v>
      </c>
      <c r="AK16" s="4">
        <f>[3]System!TQ16-M16-Y16</f>
        <v>76247.104475399712</v>
      </c>
      <c r="AL16" s="4">
        <f>[3]System!TR16-N16-Z16</f>
        <v>45402.665810353297</v>
      </c>
      <c r="AM16" s="4">
        <f>[3]System!TS16-O16-AA16</f>
        <v>50316.631839950787</v>
      </c>
      <c r="AN16" s="4">
        <f>[3]System!TT16-P16-AB16</f>
        <v>78138.261220764456</v>
      </c>
      <c r="AO16" s="4">
        <f>[3]System!TU16-Q16-AC16</f>
        <v>78138.261220764456</v>
      </c>
      <c r="AP16" s="4">
        <f>[3]System!TV16-R16-AD16</f>
        <v>78672.595245313802</v>
      </c>
      <c r="AQ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2:54" x14ac:dyDescent="0.3">
      <c r="B17">
        <v>2038</v>
      </c>
      <c r="C17" s="5">
        <f t="shared" si="0"/>
        <v>658385.17474164884</v>
      </c>
      <c r="D17" s="5">
        <f>VLOOKUP($B17,$T$1:$AD$29,$A$2+2)</f>
        <v>247080.49417100643</v>
      </c>
      <c r="E17" s="5">
        <f>VLOOKUP($B17,$AF$1:$AP$29,$A$2+2)</f>
        <v>78284.069430683332</v>
      </c>
      <c r="F17" s="4">
        <f>[3]System!$TM17</f>
        <v>1156415.769170675</v>
      </c>
      <c r="H17">
        <v>2038</v>
      </c>
      <c r="I17" s="4">
        <f>([3]ORRes!SI17+[3]WARes!SI17)/10</f>
        <v>730573.48580988985</v>
      </c>
      <c r="J17" s="4">
        <f>([3]ORRes!SJ17+[3]WARes!SJ17)/10</f>
        <v>658385.17474164884</v>
      </c>
      <c r="K17" s="4">
        <f>([3]ORRes!SK17+[3]WARes!SK17)/10</f>
        <v>642086.16955686477</v>
      </c>
      <c r="L17" s="4">
        <f>([3]ORRes!SL17+[3]WARes!SL17)/10</f>
        <v>686970.5259010602</v>
      </c>
      <c r="M17" s="4">
        <f>([3]ORRes!SM17+[3]WARes!SM17)/10</f>
        <v>576828.46995426959</v>
      </c>
      <c r="N17" s="4">
        <f>([3]ORRes!SN17+[3]WARes!SN17)/10</f>
        <v>497213.56936227845</v>
      </c>
      <c r="O17" s="4">
        <f>([3]ORRes!SO17+[3]WARes!SO17)/10</f>
        <v>264622.14796965814</v>
      </c>
      <c r="P17" s="4">
        <f>([3]ORRes!SP17+[3]WARes!SP17)/10</f>
        <v>658385.17474164884</v>
      </c>
      <c r="Q17" s="4">
        <f>([3]ORRes!SQ17+[3]WARes!SQ17)/10</f>
        <v>658385.17474164884</v>
      </c>
      <c r="R17" s="4">
        <f>([3]ORRes!SR17+[3]WARes!SR17)/10</f>
        <v>686886.21779197571</v>
      </c>
      <c r="S17" s="4"/>
      <c r="T17">
        <v>2038</v>
      </c>
      <c r="U17" s="4">
        <f>([3]ORCom!SI17+[3]WACom!SI17)/10</f>
        <v>315982.75697974523</v>
      </c>
      <c r="V17" s="4">
        <f>([3]ORCom!SJ17+[3]WACom!SJ17)/10</f>
        <v>247080.49417100643</v>
      </c>
      <c r="W17" s="4">
        <f>([3]ORCom!SK17+[3]WACom!SK17)/10</f>
        <v>238369.86671225564</v>
      </c>
      <c r="X17" s="4">
        <f>([3]ORCom!SL17+[3]WACom!SL17)/10</f>
        <v>257349.36752575217</v>
      </c>
      <c r="Y17" s="4">
        <f>([3]ORCom!SM17+[3]WACom!SM17)/10</f>
        <v>196761.91967746828</v>
      </c>
      <c r="Z17" s="4">
        <f>([3]ORCom!SN17+[3]WACom!SN17)/10</f>
        <v>196749.31513041622</v>
      </c>
      <c r="AA17" s="4">
        <f>([3]ORCom!SO17+[3]WACom!SO17)/10</f>
        <v>106086.53158473007</v>
      </c>
      <c r="AB17" s="4">
        <f>([3]ORCom!SP17+[3]WACom!SP17)/10</f>
        <v>247080.49417100643</v>
      </c>
      <c r="AC17" s="4">
        <f>([3]ORCom!SQ17+[3]WACom!SQ17)/10</f>
        <v>247080.49417100643</v>
      </c>
      <c r="AD17" s="4">
        <f>([3]ORCom!SR17+[3]WACom!SR17)/10</f>
        <v>257349.36752575217</v>
      </c>
      <c r="AF17">
        <v>2038</v>
      </c>
      <c r="AG17" s="4">
        <f>[3]System!TM17-I17-U17</f>
        <v>109859.52638103988</v>
      </c>
      <c r="AH17" s="4">
        <f>[3]System!TN17-J17-V17</f>
        <v>78284.069430683332</v>
      </c>
      <c r="AI17" s="4">
        <f>[3]System!TO17-K17-W17</f>
        <v>64712.352866612258</v>
      </c>
      <c r="AJ17" s="4">
        <f>[3]System!TP17-L17-X17</f>
        <v>78860.964807259501</v>
      </c>
      <c r="AK17" s="4">
        <f>[3]System!TQ17-M17-Y17</f>
        <v>76326.026518924366</v>
      </c>
      <c r="AL17" s="4">
        <f>[3]System!TR17-N17-Z17</f>
        <v>44125.978288228129</v>
      </c>
      <c r="AM17" s="4">
        <f>[3]System!TS17-O17-AA17</f>
        <v>46858.146814345106</v>
      </c>
      <c r="AN17" s="4">
        <f>[3]System!TT17-P17-AB17</f>
        <v>78284.069430683332</v>
      </c>
      <c r="AO17" s="4">
        <f>[3]System!TU17-Q17-AC17</f>
        <v>78284.069430683332</v>
      </c>
      <c r="AP17" s="4">
        <f>[3]System!TV17-R17-AD17</f>
        <v>78859.713026817306</v>
      </c>
      <c r="AQ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2:54" x14ac:dyDescent="0.3">
      <c r="B18">
        <v>2039</v>
      </c>
      <c r="C18" s="5">
        <f t="shared" si="0"/>
        <v>654871.38581224834</v>
      </c>
      <c r="D18" s="5">
        <f>VLOOKUP($B18,$T$1:$AD$29,$A$2+2)</f>
        <v>247538.67337944434</v>
      </c>
      <c r="E18" s="5">
        <f>VLOOKUP($B18,$AF$1:$AP$29,$A$2+2)</f>
        <v>78465.86840141326</v>
      </c>
      <c r="F18" s="4">
        <f>[3]System!$TM18</f>
        <v>1166190.1808318449</v>
      </c>
      <c r="H18">
        <v>2039</v>
      </c>
      <c r="I18" s="4">
        <f>([3]ORRes!SI18+[3]WARes!SI18)/10</f>
        <v>734085.29613760137</v>
      </c>
      <c r="J18" s="4">
        <f>([3]ORRes!SJ18+[3]WARes!SJ18)/10</f>
        <v>654871.38581224834</v>
      </c>
      <c r="K18" s="4">
        <f>([3]ORRes!SK18+[3]WARes!SK18)/10</f>
        <v>634844.54427349672</v>
      </c>
      <c r="L18" s="4">
        <f>([3]ORRes!SL18+[3]WARes!SL18)/10</f>
        <v>685490.95791757549</v>
      </c>
      <c r="M18" s="4">
        <f>([3]ORRes!SM18+[3]WARes!SM18)/10</f>
        <v>571066.1924649498</v>
      </c>
      <c r="N18" s="4">
        <f>([3]ORRes!SN18+[3]WARes!SN18)/10</f>
        <v>484914.83561294491</v>
      </c>
      <c r="O18" s="4">
        <f>([3]ORRes!SO18+[3]WARes!SO18)/10</f>
        <v>238938.64399167616</v>
      </c>
      <c r="P18" s="4">
        <f>([3]ORRes!SP18+[3]WARes!SP18)/10</f>
        <v>654871.38581224834</v>
      </c>
      <c r="Q18" s="4">
        <f>([3]ORRes!SQ18+[3]WARes!SQ18)/10</f>
        <v>654871.38581224834</v>
      </c>
      <c r="R18" s="4">
        <f>([3]ORRes!SR18+[3]WARes!SR18)/10</f>
        <v>685405.35920151556</v>
      </c>
      <c r="S18" s="4"/>
      <c r="T18">
        <v>2039</v>
      </c>
      <c r="U18" s="4">
        <f>([3]ORCom!SI18+[3]WACom!SI18)/10</f>
        <v>319053.72059971531</v>
      </c>
      <c r="V18" s="4">
        <f>([3]ORCom!SJ18+[3]WACom!SJ18)/10</f>
        <v>247538.67337944434</v>
      </c>
      <c r="W18" s="4">
        <f>([3]ORCom!SK18+[3]WACom!SK18)/10</f>
        <v>237705.24863168001</v>
      </c>
      <c r="X18" s="4">
        <f>([3]ORCom!SL18+[3]WACom!SL18)/10</f>
        <v>258575.82875007234</v>
      </c>
      <c r="Y18" s="4">
        <f>([3]ORCom!SM18+[3]WACom!SM18)/10</f>
        <v>194673.71553480491</v>
      </c>
      <c r="Z18" s="4">
        <f>([3]ORCom!SN18+[3]WACom!SN18)/10</f>
        <v>191937.63712797588</v>
      </c>
      <c r="AA18" s="4">
        <f>([3]ORCom!SO18+[3]WACom!SO18)/10</f>
        <v>95992.179535848365</v>
      </c>
      <c r="AB18" s="4">
        <f>([3]ORCom!SP18+[3]WACom!SP18)/10</f>
        <v>247538.67337944434</v>
      </c>
      <c r="AC18" s="4">
        <f>([3]ORCom!SQ18+[3]WACom!SQ18)/10</f>
        <v>247538.67337944434</v>
      </c>
      <c r="AD18" s="4">
        <f>([3]ORCom!SR18+[3]WACom!SR18)/10</f>
        <v>258575.82875007234</v>
      </c>
      <c r="AF18">
        <v>2039</v>
      </c>
      <c r="AG18" s="4">
        <f>[3]System!TM18-I18-U18</f>
        <v>113051.16409452824</v>
      </c>
      <c r="AH18" s="4">
        <f>[3]System!TN18-J18-V18</f>
        <v>78465.86840141326</v>
      </c>
      <c r="AI18" s="4">
        <f>[3]System!TO18-K18-W18</f>
        <v>64081.757542958163</v>
      </c>
      <c r="AJ18" s="4">
        <f>[3]System!TP18-L18-X18</f>
        <v>79084.374465674337</v>
      </c>
      <c r="AK18" s="4">
        <f>[3]System!TQ18-M18-Y18</f>
        <v>76436.632730788726</v>
      </c>
      <c r="AL18" s="4">
        <f>[3]System!TR18-N18-Z18</f>
        <v>42845.847750023298</v>
      </c>
      <c r="AM18" s="4">
        <f>[3]System!TS18-O18-AA18</f>
        <v>43419.782193140956</v>
      </c>
      <c r="AN18" s="4">
        <f>[3]System!TT18-P18-AB18</f>
        <v>78465.86840141326</v>
      </c>
      <c r="AO18" s="4">
        <f>[3]System!TU18-Q18-AC18</f>
        <v>78465.86840141326</v>
      </c>
      <c r="AP18" s="4">
        <f>[3]System!TV18-R18-AD18</f>
        <v>79083.103522703343</v>
      </c>
      <c r="AQ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2:54" x14ac:dyDescent="0.3">
      <c r="B19">
        <v>2040</v>
      </c>
      <c r="C19" s="5">
        <f t="shared" si="0"/>
        <v>650005.41335379612</v>
      </c>
      <c r="D19" s="5">
        <f>VLOOKUP($B19,$T$1:$AD$29,$A$2+2)</f>
        <v>247654.37739503835</v>
      </c>
      <c r="E19" s="5">
        <f>VLOOKUP($B19,$AF$1:$AP$29,$A$2+2)</f>
        <v>78870.433692190709</v>
      </c>
      <c r="F19" s="4">
        <f>[3]System!$TM19</f>
        <v>1173967.2768141432</v>
      </c>
      <c r="H19">
        <v>2040</v>
      </c>
      <c r="I19" s="4">
        <f>([3]ORRes!SI19+[3]WARes!SI19)/10</f>
        <v>736139.38821454719</v>
      </c>
      <c r="J19" s="4">
        <f>([3]ORRes!SJ19+[3]WARes!SJ19)/10</f>
        <v>650005.41335379612</v>
      </c>
      <c r="K19" s="4">
        <f>([3]ORRes!SK19+[3]WARes!SK19)/10</f>
        <v>626164.3816481831</v>
      </c>
      <c r="L19" s="4">
        <f>([3]ORRes!SL19+[3]WARes!SL19)/10</f>
        <v>682528.89328904182</v>
      </c>
      <c r="M19" s="4">
        <f>([3]ORRes!SM19+[3]WARes!SM19)/10</f>
        <v>564276.26342363458</v>
      </c>
      <c r="N19" s="4">
        <f>([3]ORRes!SN19+[3]WARes!SN19)/10</f>
        <v>471752.33149769017</v>
      </c>
      <c r="O19" s="4">
        <f>([3]ORRes!SO19+[3]WARes!SO19)/10</f>
        <v>212813.09920323137</v>
      </c>
      <c r="P19" s="4">
        <f>([3]ORRes!SP19+[3]WARes!SP19)/10</f>
        <v>650005.41335379612</v>
      </c>
      <c r="Q19" s="4">
        <f>([3]ORRes!SQ19+[3]WARes!SQ19)/10</f>
        <v>650005.41335379612</v>
      </c>
      <c r="R19" s="4">
        <f>([3]ORRes!SR19+[3]WARes!SR19)/10</f>
        <v>682442.95598382631</v>
      </c>
      <c r="S19" s="4"/>
      <c r="T19">
        <v>2040</v>
      </c>
      <c r="U19" s="4">
        <f>([3]ORCom!SI19+[3]WACom!SI19)/10</f>
        <v>321581.39864330133</v>
      </c>
      <c r="V19" s="4">
        <f>([3]ORCom!SJ19+[3]WACom!SJ19)/10</f>
        <v>247654.37739503835</v>
      </c>
      <c r="W19" s="4">
        <f>([3]ORCom!SK19+[3]WACom!SK19)/10</f>
        <v>236685.81916650012</v>
      </c>
      <c r="X19" s="4">
        <f>([3]ORCom!SL19+[3]WACom!SL19)/10</f>
        <v>259431.63595248875</v>
      </c>
      <c r="Y19" s="4">
        <f>([3]ORCom!SM19+[3]WACom!SM19)/10</f>
        <v>192340.72290542666</v>
      </c>
      <c r="Z19" s="4">
        <f>([3]ORCom!SN19+[3]WACom!SN19)/10</f>
        <v>186784.12519723474</v>
      </c>
      <c r="AA19" s="4">
        <f>([3]ORCom!SO19+[3]WACom!SO19)/10</f>
        <v>85720.67633743622</v>
      </c>
      <c r="AB19" s="4">
        <f>([3]ORCom!SP19+[3]WACom!SP19)/10</f>
        <v>247654.37739503835</v>
      </c>
      <c r="AC19" s="4">
        <f>([3]ORCom!SQ19+[3]WACom!SQ19)/10</f>
        <v>247654.37739503835</v>
      </c>
      <c r="AD19" s="4">
        <f>([3]ORCom!SR19+[3]WACom!SR19)/10</f>
        <v>259431.63595248875</v>
      </c>
      <c r="AF19">
        <v>2040</v>
      </c>
      <c r="AG19" s="4">
        <f>[3]System!TM19-I19-U19</f>
        <v>116246.48995629465</v>
      </c>
      <c r="AH19" s="4">
        <f>[3]System!TN19-J19-V19</f>
        <v>78870.433692190709</v>
      </c>
      <c r="AI19" s="4">
        <f>[3]System!TO19-K19-W19</f>
        <v>63580.088017607341</v>
      </c>
      <c r="AJ19" s="4">
        <f>[3]System!TP19-L19-X19</f>
        <v>79528.197205294273</v>
      </c>
      <c r="AK19" s="4">
        <f>[3]System!TQ19-M19-Y19</f>
        <v>76776.274233688571</v>
      </c>
      <c r="AL19" s="4">
        <f>[3]System!TR19-N19-Z19</f>
        <v>41703.102914749936</v>
      </c>
      <c r="AM19" s="4">
        <f>[3]System!TS19-O19-AA19</f>
        <v>40049.085503116017</v>
      </c>
      <c r="AN19" s="4">
        <f>[3]System!TT19-P19-AB19</f>
        <v>78870.433692190709</v>
      </c>
      <c r="AO19" s="4">
        <f>[3]System!TU19-Q19-AC19</f>
        <v>78870.433692190709</v>
      </c>
      <c r="AP19" s="4">
        <f>[3]System!TV19-R19-AD19</f>
        <v>79526.921235057525</v>
      </c>
      <c r="AQ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2:54" x14ac:dyDescent="0.3">
      <c r="B20">
        <v>2041</v>
      </c>
      <c r="C20" s="5">
        <f t="shared" si="0"/>
        <v>645321.46417469752</v>
      </c>
      <c r="D20" s="5">
        <f>VLOOKUP($B20,$T$1:$AD$29,$A$2+2)</f>
        <v>248107.79287930456</v>
      </c>
      <c r="E20" s="5">
        <f>VLOOKUP($B20,$AF$1:$AP$29,$A$2+2)</f>
        <v>78813.164052617911</v>
      </c>
      <c r="F20" s="4">
        <f>[3]System!$TM20</f>
        <v>1181591.1110625812</v>
      </c>
      <c r="H20">
        <v>2041</v>
      </c>
      <c r="I20" s="4">
        <f>([3]ORRes!SI20+[3]WARes!SI20)/10</f>
        <v>738074.49477415532</v>
      </c>
      <c r="J20" s="4">
        <f>([3]ORRes!SJ20+[3]WARes!SJ20)/10</f>
        <v>645321.46417469752</v>
      </c>
      <c r="K20" s="4">
        <f>([3]ORRes!SK20+[3]WARes!SK20)/10</f>
        <v>617672.58921975421</v>
      </c>
      <c r="L20" s="4">
        <f>([3]ORRes!SL20+[3]WARes!SL20)/10</f>
        <v>679675.59743104526</v>
      </c>
      <c r="M20" s="4">
        <f>([3]ORRes!SM20+[3]WARes!SM20)/10</f>
        <v>557587.22375649086</v>
      </c>
      <c r="N20" s="4">
        <f>([3]ORRes!SN20+[3]WARes!SN20)/10</f>
        <v>458558.83810555283</v>
      </c>
      <c r="O20" s="4">
        <f>([3]ORRes!SO20+[3]WARes!SO20)/10</f>
        <v>186691.21568056784</v>
      </c>
      <c r="P20" s="4">
        <f>([3]ORRes!SP20+[3]WARes!SP20)/10</f>
        <v>645321.46417469752</v>
      </c>
      <c r="Q20" s="4">
        <f>([3]ORRes!SQ20+[3]WARes!SQ20)/10</f>
        <v>645321.46417469752</v>
      </c>
      <c r="R20" s="4">
        <f>([3]ORRes!SR20+[3]WARes!SR20)/10</f>
        <v>679590.15755436826</v>
      </c>
      <c r="S20" s="4"/>
      <c r="T20">
        <v>2041</v>
      </c>
      <c r="U20" s="4">
        <f>([3]ORCom!SI20+[3]WACom!SI20)/10</f>
        <v>324079.68130526401</v>
      </c>
      <c r="V20" s="4">
        <f>([3]ORCom!SJ20+[3]WACom!SJ20)/10</f>
        <v>248107.79287930456</v>
      </c>
      <c r="W20" s="4">
        <f>([3]ORCom!SK20+[3]WACom!SK20)/10</f>
        <v>236034.93380575502</v>
      </c>
      <c r="X20" s="4">
        <f>([3]ORCom!SL20+[3]WACom!SL20)/10</f>
        <v>260630.59562208192</v>
      </c>
      <c r="Y20" s="4">
        <f>([3]ORCom!SM20+[3]WACom!SM20)/10</f>
        <v>190259.9936072274</v>
      </c>
      <c r="Z20" s="4">
        <f>([3]ORCom!SN20+[3]WACom!SN20)/10</f>
        <v>181618.30110246208</v>
      </c>
      <c r="AA20" s="4">
        <f>([3]ORCom!SO20+[3]WACom!SO20)/10</f>
        <v>75450.455905712326</v>
      </c>
      <c r="AB20" s="4">
        <f>([3]ORCom!SP20+[3]WACom!SP20)/10</f>
        <v>248107.79287930456</v>
      </c>
      <c r="AC20" s="4">
        <f>([3]ORCom!SQ20+[3]WACom!SQ20)/10</f>
        <v>248107.79287930456</v>
      </c>
      <c r="AD20" s="4">
        <f>([3]ORCom!SR20+[3]WACom!SR20)/10</f>
        <v>260630.59562208192</v>
      </c>
      <c r="AF20">
        <v>2041</v>
      </c>
      <c r="AG20" s="4">
        <f>[3]System!TM20-I20-U20</f>
        <v>119436.93498316186</v>
      </c>
      <c r="AH20" s="4">
        <f>[3]System!TN20-J20-V20</f>
        <v>78813.164052617911</v>
      </c>
      <c r="AI20" s="4">
        <f>[3]System!TO20-K20-W20</f>
        <v>62792.590428678872</v>
      </c>
      <c r="AJ20" s="4">
        <f>[3]System!TP20-L20-X20</f>
        <v>79509.178140766424</v>
      </c>
      <c r="AK20" s="4">
        <f>[3]System!TQ20-M20-Y20</f>
        <v>76651.607448155468</v>
      </c>
      <c r="AL20" s="4">
        <f>[3]System!TR20-N20-Z20</f>
        <v>40265.005972799641</v>
      </c>
      <c r="AM20" s="4">
        <f>[3]System!TS20-O20-AA20</f>
        <v>36460.090280077537</v>
      </c>
      <c r="AN20" s="4">
        <f>[3]System!TT20-P20-AB20</f>
        <v>78813.164052617911</v>
      </c>
      <c r="AO20" s="4">
        <f>[3]System!TU20-Q20-AC20</f>
        <v>78813.164052617911</v>
      </c>
      <c r="AP20" s="4">
        <f>[3]System!TV20-R20-AD20</f>
        <v>79507.909556193015</v>
      </c>
      <c r="AQ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2:54" x14ac:dyDescent="0.3">
      <c r="B21">
        <v>2042</v>
      </c>
      <c r="C21" s="5">
        <f t="shared" si="0"/>
        <v>643248.89892274828</v>
      </c>
      <c r="D21" s="5">
        <f>VLOOKUP($B21,$T$1:$AD$29,$A$2+2)</f>
        <v>249086.34966290867</v>
      </c>
      <c r="E21" s="5">
        <f>VLOOKUP($B21,$AF$1:$AP$29,$A$2+2)</f>
        <v>79062.217599416646</v>
      </c>
      <c r="F21" s="4">
        <f>[3]System!$TM21</f>
        <v>1189892.8322329591</v>
      </c>
      <c r="H21">
        <v>2042</v>
      </c>
      <c r="I21" s="4">
        <f>([3]ORRes!SI21+[3]WARes!SI21)/10</f>
        <v>740452.35726328066</v>
      </c>
      <c r="J21" s="4">
        <f>([3]ORRes!SJ21+[3]WARes!SJ21)/10</f>
        <v>643248.89892274828</v>
      </c>
      <c r="K21" s="4">
        <f>([3]ORRes!SK21+[3]WARes!SK21)/10</f>
        <v>612091.75709638337</v>
      </c>
      <c r="L21" s="4">
        <f>([3]ORRes!SL21+[3]WARes!SL21)/10</f>
        <v>679535.65049038013</v>
      </c>
      <c r="M21" s="4">
        <f>([3]ORRes!SM21+[3]WARes!SM21)/10</f>
        <v>551743.5431124178</v>
      </c>
      <c r="N21" s="4">
        <f>([3]ORRes!SN21+[3]WARes!SN21)/10</f>
        <v>445649.86129454989</v>
      </c>
      <c r="O21" s="4">
        <f>([3]ORRes!SO21+[3]WARes!SO21)/10</f>
        <v>160690.99090620567</v>
      </c>
      <c r="P21" s="4">
        <f>([3]ORRes!SP21+[3]WARes!SP21)/10</f>
        <v>643248.89892274828</v>
      </c>
      <c r="Q21" s="4">
        <f>([3]ORRes!SQ21+[3]WARes!SQ21)/10</f>
        <v>643248.89892274828</v>
      </c>
      <c r="R21" s="4">
        <f>([3]ORRes!SR21+[3]WARes!SR21)/10</f>
        <v>679451.2966606596</v>
      </c>
      <c r="S21" s="4"/>
      <c r="T21">
        <v>2042</v>
      </c>
      <c r="U21" s="4">
        <f>([3]ORCom!SI21+[3]WACom!SI21)/10</f>
        <v>326807.20815555012</v>
      </c>
      <c r="V21" s="4">
        <f>([3]ORCom!SJ21+[3]WACom!SJ21)/10</f>
        <v>249086.34966290867</v>
      </c>
      <c r="W21" s="4">
        <f>([3]ORCom!SK21+[3]WACom!SK21)/10</f>
        <v>235947.02270423021</v>
      </c>
      <c r="X21" s="4">
        <f>([3]ORCom!SL21+[3]WACom!SL21)/10</f>
        <v>262375.21160003811</v>
      </c>
      <c r="Y21" s="4">
        <f>([3]ORCom!SM21+[3]WACom!SM21)/10</f>
        <v>188560.34539140735</v>
      </c>
      <c r="Z21" s="4">
        <f>([3]ORCom!SN21+[3]WACom!SN21)/10</f>
        <v>176565.13260624433</v>
      </c>
      <c r="AA21" s="4">
        <f>([3]ORCom!SO21+[3]WACom!SO21)/10</f>
        <v>65229.217458504325</v>
      </c>
      <c r="AB21" s="4">
        <f>([3]ORCom!SP21+[3]WACom!SP21)/10</f>
        <v>249086.34966290867</v>
      </c>
      <c r="AC21" s="4">
        <f>([3]ORCom!SQ21+[3]WACom!SQ21)/10</f>
        <v>249086.34966290867</v>
      </c>
      <c r="AD21" s="4">
        <f>([3]ORCom!SR21+[3]WACom!SR21)/10</f>
        <v>262375.21160003811</v>
      </c>
      <c r="AF21">
        <v>2042</v>
      </c>
      <c r="AG21" s="4">
        <f>[3]System!TM21-I21-U21</f>
        <v>122633.26681412832</v>
      </c>
      <c r="AH21" s="4">
        <f>[3]System!TN21-J21-V21</f>
        <v>79062.217599416646</v>
      </c>
      <c r="AI21" s="4">
        <f>[3]System!TO21-K21-W21</f>
        <v>62247.119140235649</v>
      </c>
      <c r="AJ21" s="4">
        <f>[3]System!TP21-L21-X21</f>
        <v>79798.3008073417</v>
      </c>
      <c r="AK21" s="4">
        <f>[3]System!TQ21-M21-Y21</f>
        <v>76804.90350236572</v>
      </c>
      <c r="AL21" s="4">
        <f>[3]System!TR21-N21-Z21</f>
        <v>38974.514692959463</v>
      </c>
      <c r="AM21" s="4">
        <f>[3]System!TS21-O21-AA21</f>
        <v>32972.46643632483</v>
      </c>
      <c r="AN21" s="4">
        <f>[3]System!TT21-P21-AB21</f>
        <v>79062.217599416646</v>
      </c>
      <c r="AO21" s="4">
        <f>[3]System!TU21-Q21-AC21</f>
        <v>79062.217599416646</v>
      </c>
      <c r="AP21" s="4">
        <f>[3]System!TV21-R21-AD21</f>
        <v>79797.048348054057</v>
      </c>
      <c r="AQ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2:54" x14ac:dyDescent="0.3">
      <c r="B22">
        <v>2043</v>
      </c>
      <c r="C22" s="5">
        <f t="shared" si="0"/>
        <v>640713.392565744</v>
      </c>
      <c r="D22" s="5">
        <f>VLOOKUP($B22,$T$1:$AD$29,$A$2+2)</f>
        <v>250459.97731834691</v>
      </c>
      <c r="E22" s="5">
        <f>VLOOKUP($B22,$AF$1:$AP$29,$A$2+2)</f>
        <v>79321.397022908728</v>
      </c>
      <c r="F22" s="4">
        <f>[3]System!$TM22</f>
        <v>1199026.5283889992</v>
      </c>
      <c r="H22">
        <v>2043</v>
      </c>
      <c r="I22" s="4">
        <f>([3]ORRes!SI22+[3]WARes!SI22)/10</f>
        <v>743337.61584488919</v>
      </c>
      <c r="J22" s="4">
        <f>([3]ORRes!SJ22+[3]WARes!SJ22)/10</f>
        <v>640713.392565744</v>
      </c>
      <c r="K22" s="4">
        <f>([3]ORRes!SK22+[3]WARes!SK22)/10</f>
        <v>606004.58968283376</v>
      </c>
      <c r="L22" s="4">
        <f>([3]ORRes!SL22+[3]WARes!SL22)/10</f>
        <v>678876.15801747644</v>
      </c>
      <c r="M22" s="4">
        <f>([3]ORRes!SM22+[3]WARes!SM22)/10</f>
        <v>546193.23965332319</v>
      </c>
      <c r="N22" s="4">
        <f>([3]ORRes!SN22+[3]WARes!SN22)/10</f>
        <v>433057.5562465993</v>
      </c>
      <c r="O22" s="4">
        <f>([3]ORRes!SO22+[3]WARes!SO22)/10</f>
        <v>134781.53565882071</v>
      </c>
      <c r="P22" s="4">
        <f>([3]ORRes!SP22+[3]WARes!SP22)/10</f>
        <v>640713.392565744</v>
      </c>
      <c r="Q22" s="4">
        <f>([3]ORRes!SQ22+[3]WARes!SQ22)/10</f>
        <v>640713.392565744</v>
      </c>
      <c r="R22" s="4">
        <f>([3]ORRes!SR22+[3]WARes!SR22)/10</f>
        <v>678793.54783685773</v>
      </c>
      <c r="S22" s="4"/>
      <c r="T22">
        <v>2043</v>
      </c>
      <c r="U22" s="4">
        <f>([3]ORCom!SI22+[3]WACom!SI22)/10</f>
        <v>329806.94942561089</v>
      </c>
      <c r="V22" s="4">
        <f>([3]ORCom!SJ22+[3]WACom!SJ22)/10</f>
        <v>250459.97731834691</v>
      </c>
      <c r="W22" s="4">
        <f>([3]ORCom!SK22+[3]WACom!SK22)/10</f>
        <v>236267.83288179315</v>
      </c>
      <c r="X22" s="4">
        <f>([3]ORCom!SL22+[3]WACom!SL22)/10</f>
        <v>264532.6312759631</v>
      </c>
      <c r="Y22" s="4">
        <f>([3]ORCom!SM22+[3]WACom!SM22)/10</f>
        <v>187096.47692682399</v>
      </c>
      <c r="Z22" s="4">
        <f>([3]ORCom!SN22+[3]WACom!SN22)/10</f>
        <v>171637.4620836488</v>
      </c>
      <c r="AA22" s="4">
        <f>([3]ORCom!SO22+[3]WACom!SO22)/10</f>
        <v>55045.029431831281</v>
      </c>
      <c r="AB22" s="4">
        <f>([3]ORCom!SP22+[3]WACom!SP22)/10</f>
        <v>250459.97731834691</v>
      </c>
      <c r="AC22" s="4">
        <f>([3]ORCom!SQ22+[3]WACom!SQ22)/10</f>
        <v>250459.97731834691</v>
      </c>
      <c r="AD22" s="4">
        <f>([3]ORCom!SR22+[3]WACom!SR22)/10</f>
        <v>264532.6312759631</v>
      </c>
      <c r="AF22">
        <v>2043</v>
      </c>
      <c r="AG22" s="4">
        <f>[3]System!TM22-I22-U22</f>
        <v>125881.96311849909</v>
      </c>
      <c r="AH22" s="4">
        <f>[3]System!TN22-J22-V22</f>
        <v>79321.397022908728</v>
      </c>
      <c r="AI22" s="4">
        <f>[3]System!TO22-K22-W22</f>
        <v>61710.367288921145</v>
      </c>
      <c r="AJ22" s="4">
        <f>[3]System!TP22-L22-X22</f>
        <v>80096.972197232128</v>
      </c>
      <c r="AK22" s="4">
        <f>[3]System!TQ22-M22-Y22</f>
        <v>76977.189906001877</v>
      </c>
      <c r="AL22" s="4">
        <f>[3]System!TR22-N22-Z22</f>
        <v>37680.123359844059</v>
      </c>
      <c r="AM22" s="4">
        <f>[3]System!TS22-O22-AA22</f>
        <v>29476.114402343766</v>
      </c>
      <c r="AN22" s="4">
        <f>[3]System!TT22-P22-AB22</f>
        <v>79321.397022908728</v>
      </c>
      <c r="AO22" s="4">
        <f>[3]System!TU22-Q22-AC22</f>
        <v>79321.397022908728</v>
      </c>
      <c r="AP22" s="4">
        <f>[3]System!TV22-R22-AD22</f>
        <v>80095.745627101103</v>
      </c>
      <c r="AQ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2:54" x14ac:dyDescent="0.3">
      <c r="B23">
        <v>2044</v>
      </c>
      <c r="C23" s="5">
        <f t="shared" si="0"/>
        <v>637343.33535398613</v>
      </c>
      <c r="D23" s="5">
        <f>VLOOKUP($B23,$T$1:$AD$29,$A$2+2)</f>
        <v>251333.66574810311</v>
      </c>
      <c r="E23" s="5">
        <f>VLOOKUP($B23,$AF$1:$AP$29,$A$2+2)</f>
        <v>79806.722584725532</v>
      </c>
      <c r="F23" s="4">
        <f>[3]System!$TM23</f>
        <v>1206812.7853317969</v>
      </c>
      <c r="H23">
        <v>2044</v>
      </c>
      <c r="I23" s="4">
        <f>([3]ORRes!SI23+[3]WARes!SI23)/10</f>
        <v>745268.54069815215</v>
      </c>
      <c r="J23" s="4">
        <f>([3]ORRes!SJ23+[3]WARes!SJ23)/10</f>
        <v>637343.33535398613</v>
      </c>
      <c r="K23" s="4">
        <f>([3]ORRes!SK23+[3]WARes!SK23)/10</f>
        <v>599200.07056336745</v>
      </c>
      <c r="L23" s="4">
        <f>([3]ORRes!SL23+[3]WARes!SL23)/10</f>
        <v>677300.02098485315</v>
      </c>
      <c r="M23" s="4">
        <f>([3]ORRes!SM23+[3]WARes!SM23)/10</f>
        <v>540016.08948681387</v>
      </c>
      <c r="N23" s="4">
        <f>([3]ORRes!SN23+[3]WARes!SN23)/10</f>
        <v>419956.87419573002</v>
      </c>
      <c r="O23" s="4">
        <f>([3]ORRes!SO23+[3]WARes!SO23)/10</f>
        <v>108703.40311428261</v>
      </c>
      <c r="P23" s="4">
        <f>([3]ORRes!SP23+[3]WARes!SP23)/10</f>
        <v>637343.33535398613</v>
      </c>
      <c r="Q23" s="4">
        <f>([3]ORRes!SQ23+[3]WARes!SQ23)/10</f>
        <v>637343.33535398613</v>
      </c>
      <c r="R23" s="4">
        <f>([3]ORRes!SR23+[3]WARes!SR23)/10</f>
        <v>677219.9812844058</v>
      </c>
      <c r="S23" s="4"/>
      <c r="T23">
        <v>2044</v>
      </c>
      <c r="U23" s="4">
        <f>([3]ORCom!SI23+[3]WACom!SI23)/10</f>
        <v>332465.14878718165</v>
      </c>
      <c r="V23" s="4">
        <f>([3]ORCom!SJ23+[3]WACom!SJ23)/10</f>
        <v>251333.66574810311</v>
      </c>
      <c r="W23" s="4">
        <f>([3]ORCom!SK23+[3]WACom!SK23)/10</f>
        <v>236084.93724888936</v>
      </c>
      <c r="X23" s="4">
        <f>([3]ORCom!SL23+[3]WACom!SL23)/10</f>
        <v>266154.45038289222</v>
      </c>
      <c r="Y23" s="4">
        <f>([3]ORCom!SM23+[3]WACom!SM23)/10</f>
        <v>185370.16103705263</v>
      </c>
      <c r="Z23" s="4">
        <f>([3]ORCom!SN23+[3]WACom!SN23)/10</f>
        <v>166508.37699736489</v>
      </c>
      <c r="AA23" s="4">
        <f>([3]ORCom!SO23+[3]WACom!SO23)/10</f>
        <v>44792.377938408237</v>
      </c>
      <c r="AB23" s="4">
        <f>([3]ORCom!SP23+[3]WACom!SP23)/10</f>
        <v>251333.66574810311</v>
      </c>
      <c r="AC23" s="4">
        <f>([3]ORCom!SQ23+[3]WACom!SQ23)/10</f>
        <v>251333.66574810311</v>
      </c>
      <c r="AD23" s="4">
        <f>([3]ORCom!SR23+[3]WACom!SR23)/10</f>
        <v>266154.45038289222</v>
      </c>
      <c r="AF23">
        <v>2044</v>
      </c>
      <c r="AG23" s="4">
        <f>[3]System!TM23-I23-U23</f>
        <v>129079.09584646305</v>
      </c>
      <c r="AH23" s="4">
        <f>[3]System!TN23-J23-V23</f>
        <v>79806.722584725532</v>
      </c>
      <c r="AI23" s="4">
        <f>[3]System!TO23-K23-W23</f>
        <v>61295.619903846877</v>
      </c>
      <c r="AJ23" s="4">
        <f>[3]System!TP23-L23-X23</f>
        <v>80620.041335310147</v>
      </c>
      <c r="AK23" s="4">
        <f>[3]System!TQ23-M23-Y23</f>
        <v>77382.232578190975</v>
      </c>
      <c r="AL23" s="4">
        <f>[3]System!TR23-N23-Z23</f>
        <v>36500.439672392647</v>
      </c>
      <c r="AM23" s="4">
        <f>[3]System!TS23-O23-AA23</f>
        <v>26025.994685220467</v>
      </c>
      <c r="AN23" s="4">
        <f>[3]System!TT23-P23-AB23</f>
        <v>79806.722584725532</v>
      </c>
      <c r="AO23" s="4">
        <f>[3]System!TU23-Q23-AC23</f>
        <v>79806.722584725532</v>
      </c>
      <c r="AP23" s="4">
        <f>[3]System!TV23-R23-AD23</f>
        <v>80618.852930864959</v>
      </c>
      <c r="AQ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2:54" x14ac:dyDescent="0.3">
      <c r="B24">
        <v>2045</v>
      </c>
      <c r="C24" s="5">
        <f t="shared" si="0"/>
        <v>633180.71706178482</v>
      </c>
      <c r="D24" s="5">
        <f>VLOOKUP($B24,$T$1:$AD$29,$A$2+2)</f>
        <v>252442.84991360517</v>
      </c>
      <c r="E24" s="5">
        <f>VLOOKUP($B24,$AF$1:$AP$29,$A$2+2)</f>
        <v>79798.575163782312</v>
      </c>
      <c r="F24" s="4">
        <f>[3]System!$TM24</f>
        <v>1214622.1978399795</v>
      </c>
      <c r="H24">
        <v>2045</v>
      </c>
      <c r="I24" s="4">
        <f>([3]ORRes!SI24+[3]WARes!SI24)/10</f>
        <v>747185.14927183138</v>
      </c>
      <c r="J24" s="4">
        <f>([3]ORRes!SJ24+[3]WARes!SJ24)/10</f>
        <v>633180.71706178482</v>
      </c>
      <c r="K24" s="4">
        <f>([3]ORRes!SK24+[3]WARes!SK24)/10</f>
        <v>591612.34691206086</v>
      </c>
      <c r="L24" s="4">
        <f>([3]ORRes!SL24+[3]WARes!SL24)/10</f>
        <v>674849.61318631307</v>
      </c>
      <c r="M24" s="4">
        <f>([3]ORRes!SM24+[3]WARes!SM24)/10</f>
        <v>533804.31352401245</v>
      </c>
      <c r="N24" s="4">
        <f>([3]ORRes!SN24+[3]WARes!SN24)/10</f>
        <v>406901.57514616742</v>
      </c>
      <c r="O24" s="4">
        <f>([3]ORRes!SO24+[3]WARes!SO24)/10</f>
        <v>82647.469266205051</v>
      </c>
      <c r="P24" s="4">
        <f>([3]ORRes!SP24+[3]WARes!SP24)/10</f>
        <v>633180.71706178482</v>
      </c>
      <c r="Q24" s="4">
        <f>([3]ORRes!SQ24+[3]WARes!SQ24)/10</f>
        <v>633180.71706178482</v>
      </c>
      <c r="R24" s="4">
        <f>([3]ORRes!SR24+[3]WARes!SR24)/10</f>
        <v>674772.95762490644</v>
      </c>
      <c r="S24" s="4"/>
      <c r="T24">
        <v>2045</v>
      </c>
      <c r="U24" s="4">
        <f>([3]ORCom!SI24+[3]WACom!SI24)/10</f>
        <v>335146.7310843243</v>
      </c>
      <c r="V24" s="4">
        <f>([3]ORCom!SJ24+[3]WACom!SJ24)/10</f>
        <v>252442.84991360517</v>
      </c>
      <c r="W24" s="4">
        <f>([3]ORCom!SK24+[3]WACom!SK24)/10</f>
        <v>236166.94093137543</v>
      </c>
      <c r="X24" s="4">
        <f>([3]ORCom!SL24+[3]WACom!SL24)/10</f>
        <v>268018.89766190929</v>
      </c>
      <c r="Y24" s="4">
        <f>([3]ORCom!SM24+[3]WACom!SM24)/10</f>
        <v>183859.59282328334</v>
      </c>
      <c r="Z24" s="4">
        <f>([3]ORCom!SN24+[3]WACom!SN24)/10</f>
        <v>161397.2546042194</v>
      </c>
      <c r="AA24" s="4">
        <f>([3]ORCom!SO24+[3]WACom!SO24)/10</f>
        <v>34548.632439846886</v>
      </c>
      <c r="AB24" s="4">
        <f>([3]ORCom!SP24+[3]WACom!SP24)/10</f>
        <v>252442.84991360517</v>
      </c>
      <c r="AC24" s="4">
        <f>([3]ORCom!SQ24+[3]WACom!SQ24)/10</f>
        <v>252442.84991360517</v>
      </c>
      <c r="AD24" s="4">
        <f>([3]ORCom!SR24+[3]WACom!SR24)/10</f>
        <v>268018.89766190929</v>
      </c>
      <c r="AF24">
        <v>2045</v>
      </c>
      <c r="AG24" s="4">
        <f>[3]System!TM24-I24-U24</f>
        <v>132290.31748382386</v>
      </c>
      <c r="AH24" s="4">
        <f>[3]System!TN24-J24-V24</f>
        <v>79798.575163782312</v>
      </c>
      <c r="AI24" s="4">
        <f>[3]System!TO24-K24-W24</f>
        <v>60572.377666984044</v>
      </c>
      <c r="AJ24" s="4">
        <f>[3]System!TP24-L24-X24</f>
        <v>80648.53019095218</v>
      </c>
      <c r="AK24" s="4">
        <f>[3]System!TQ24-M24-Y24</f>
        <v>77304.762640710862</v>
      </c>
      <c r="AL24" s="4">
        <f>[3]System!TR24-N24-Z24</f>
        <v>35055.644168408413</v>
      </c>
      <c r="AM24" s="4">
        <f>[3]System!TS24-O24-AA24</f>
        <v>22413.147792517673</v>
      </c>
      <c r="AN24" s="4">
        <f>[3]System!TT24-P24-AB24</f>
        <v>79798.575163782312</v>
      </c>
      <c r="AO24" s="4">
        <f>[3]System!TU24-Q24-AC24</f>
        <v>79798.575163782312</v>
      </c>
      <c r="AP24" s="4">
        <f>[3]System!TV24-R24-AD24</f>
        <v>80647.392033145239</v>
      </c>
      <c r="AQ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2:54" x14ac:dyDescent="0.3">
      <c r="B25">
        <v>2046</v>
      </c>
      <c r="C25" s="5">
        <f t="shared" si="0"/>
        <v>629319.61664642149</v>
      </c>
      <c r="D25" s="5">
        <f>VLOOKUP($B25,$T$1:$AD$29,$A$2+2)</f>
        <v>253652.41577044473</v>
      </c>
      <c r="E25" s="5">
        <f>VLOOKUP($B25,$AF$1:$AP$29,$A$2+2)</f>
        <v>80042.313627116673</v>
      </c>
      <c r="F25" s="4">
        <f>[3]System!$TM25</f>
        <v>1223089.5932740062</v>
      </c>
      <c r="H25">
        <v>2046</v>
      </c>
      <c r="I25" s="4">
        <f>([3]ORRes!SI25+[3]WARes!SI25)/10</f>
        <v>749473.13732985617</v>
      </c>
      <c r="J25" s="4">
        <f>([3]ORRes!SJ25+[3]WARes!SJ25)/10</f>
        <v>629319.61664642149</v>
      </c>
      <c r="K25" s="4">
        <f>([3]ORRes!SK25+[3]WARes!SK25)/10</f>
        <v>584388.18695920659</v>
      </c>
      <c r="L25" s="4">
        <f>([3]ORRes!SL25+[3]WARes!SL25)/10</f>
        <v>672689.66972267907</v>
      </c>
      <c r="M25" s="4">
        <f>([3]ORRes!SM25+[3]WARes!SM25)/10</f>
        <v>527962.05485245516</v>
      </c>
      <c r="N25" s="4">
        <f>([3]ORRes!SN25+[3]WARes!SN25)/10</f>
        <v>394108.89940205455</v>
      </c>
      <c r="O25" s="4">
        <f>([3]ORRes!SO25+[3]WARes!SO25)/10</f>
        <v>63148.550146464469</v>
      </c>
      <c r="P25" s="4">
        <f>([3]ORRes!SP25+[3]WARes!SP25)/10</f>
        <v>629319.61664642149</v>
      </c>
      <c r="Q25" s="4">
        <f>([3]ORRes!SQ25+[3]WARes!SQ25)/10</f>
        <v>629319.61664642149</v>
      </c>
      <c r="R25" s="4">
        <f>([3]ORRes!SR25+[3]WARes!SR25)/10</f>
        <v>672617.01858402265</v>
      </c>
      <c r="S25" s="4"/>
      <c r="T25">
        <v>2046</v>
      </c>
      <c r="U25" s="4">
        <f>([3]ORCom!SI25+[3]WACom!SI25)/10</f>
        <v>338046.90970668354</v>
      </c>
      <c r="V25" s="4">
        <f>([3]ORCom!SJ25+[3]WACom!SJ25)/10</f>
        <v>253652.41577044473</v>
      </c>
      <c r="W25" s="4">
        <f>([3]ORCom!SK25+[3]WACom!SK25)/10</f>
        <v>236339.94421092531</v>
      </c>
      <c r="X25" s="4">
        <f>([3]ORCom!SL25+[3]WACom!SL25)/10</f>
        <v>269985.43401911086</v>
      </c>
      <c r="Y25" s="4">
        <f>([3]ORCom!SM25+[3]WACom!SM25)/10</f>
        <v>182410.58633650484</v>
      </c>
      <c r="Z25" s="4">
        <f>([3]ORCom!SN25+[3]WACom!SN25)/10</f>
        <v>156390.28567700641</v>
      </c>
      <c r="AA25" s="4">
        <f>([3]ORCom!SO25+[3]WACom!SO25)/10</f>
        <v>26883.844491100132</v>
      </c>
      <c r="AB25" s="4">
        <f>([3]ORCom!SP25+[3]WACom!SP25)/10</f>
        <v>253652.41577044473</v>
      </c>
      <c r="AC25" s="4">
        <f>([3]ORCom!SQ25+[3]WACom!SQ25)/10</f>
        <v>253652.41577044473</v>
      </c>
      <c r="AD25" s="4">
        <f>([3]ORCom!SR25+[3]WACom!SR25)/10</f>
        <v>269985.43401911086</v>
      </c>
      <c r="AF25">
        <v>2046</v>
      </c>
      <c r="AG25" s="4">
        <f>[3]System!TM25-I25-U25</f>
        <v>135569.54623746645</v>
      </c>
      <c r="AH25" s="4">
        <f>[3]System!TN25-J25-V25</f>
        <v>80042.313627116673</v>
      </c>
      <c r="AI25" s="4">
        <f>[3]System!TO25-K25-W25</f>
        <v>60000.930095688964</v>
      </c>
      <c r="AJ25" s="4">
        <f>[3]System!TP25-L25-X25</f>
        <v>80928.766162083601</v>
      </c>
      <c r="AK25" s="4">
        <f>[3]System!TQ25-M25-Y25</f>
        <v>77479.611834858602</v>
      </c>
      <c r="AL25" s="4">
        <f>[3]System!TR25-N25-Z25</f>
        <v>33728.378000834957</v>
      </c>
      <c r="AM25" s="4">
        <f>[3]System!TS25-O25-AA25</f>
        <v>19215.30014803632</v>
      </c>
      <c r="AN25" s="4">
        <f>[3]System!TT25-P25-AB25</f>
        <v>80042.313627116673</v>
      </c>
      <c r="AO25" s="4">
        <f>[3]System!TU25-Q25-AC25</f>
        <v>80042.313627116673</v>
      </c>
      <c r="AP25" s="4">
        <f>[3]System!TV25-R25-AD25</f>
        <v>80927.687460693531</v>
      </c>
      <c r="AQ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2:54" x14ac:dyDescent="0.3">
      <c r="B26">
        <v>2047</v>
      </c>
      <c r="C26" s="5">
        <f t="shared" si="0"/>
        <v>624165.11296136305</v>
      </c>
      <c r="D26" s="5">
        <f>VLOOKUP($B26,$T$1:$AD$29,$A$2+2)</f>
        <v>254489.51334113171</v>
      </c>
      <c r="E26" s="5">
        <f>VLOOKUP($B26,$AF$1:$AP$29,$A$2+2)</f>
        <v>80263.460030517337</v>
      </c>
      <c r="F26" s="4">
        <f>[3]System!$TM26</f>
        <v>1229437.1878805831</v>
      </c>
      <c r="H26">
        <v>2047</v>
      </c>
      <c r="I26" s="4">
        <f>([3]ORRes!SI26+[3]WARes!SI26)/10</f>
        <v>750324.71519806248</v>
      </c>
      <c r="J26" s="4">
        <f>([3]ORRes!SJ26+[3]WARes!SJ26)/10</f>
        <v>624165.11296136305</v>
      </c>
      <c r="K26" s="4">
        <f>([3]ORRes!SK26+[3]WARes!SK26)/10</f>
        <v>576036.19566808338</v>
      </c>
      <c r="L26" s="4">
        <f>([3]ORRes!SL26+[3]WARes!SL26)/10</f>
        <v>669109.94949586829</v>
      </c>
      <c r="M26" s="4">
        <f>([3]ORRes!SM26+[3]WARes!SM26)/10</f>
        <v>521163.45289399789</v>
      </c>
      <c r="N26" s="4">
        <f>([3]ORRes!SN26+[3]WARes!SN26)/10</f>
        <v>380630.92018181068</v>
      </c>
      <c r="O26" s="4">
        <f>([3]ORRes!SO26+[3]WARes!SO26)/10</f>
        <v>63070.258160076526</v>
      </c>
      <c r="P26" s="4">
        <f>([3]ORRes!SP26+[3]WARes!SP26)/10</f>
        <v>624165.11296136305</v>
      </c>
      <c r="Q26" s="4">
        <f>([3]ORRes!SQ26+[3]WARes!SQ26)/10</f>
        <v>624165.11296136305</v>
      </c>
      <c r="R26" s="4">
        <f>([3]ORRes!SR26+[3]WARes!SR26)/10</f>
        <v>669042.09605966811</v>
      </c>
      <c r="S26" s="4"/>
      <c r="T26">
        <v>2047</v>
      </c>
      <c r="U26" s="4">
        <f>([3]ORCom!SI26+[3]WACom!SI26)/10</f>
        <v>340362.88257242838</v>
      </c>
      <c r="V26" s="4">
        <f>([3]ORCom!SJ26+[3]WACom!SJ26)/10</f>
        <v>254489.51334113171</v>
      </c>
      <c r="W26" s="4">
        <f>([3]ORCom!SK26+[3]WACom!SK26)/10</f>
        <v>236185.06503116805</v>
      </c>
      <c r="X26" s="4">
        <f>([3]ORCom!SL26+[3]WACom!SL26)/10</f>
        <v>271546.56021969166</v>
      </c>
      <c r="Y26" s="4">
        <f>([3]ORCom!SM26+[3]WACom!SM26)/10</f>
        <v>180788.75882072729</v>
      </c>
      <c r="Z26" s="4">
        <f>([3]ORCom!SN26+[3]WACom!SN26)/10</f>
        <v>151111.42358236908</v>
      </c>
      <c r="AA26" s="4">
        <f>([3]ORCom!SO26+[3]WACom!SO26)/10</f>
        <v>26850.710610163718</v>
      </c>
      <c r="AB26" s="4">
        <f>([3]ORCom!SP26+[3]WACom!SP26)/10</f>
        <v>254489.51334113171</v>
      </c>
      <c r="AC26" s="4">
        <f>([3]ORCom!SQ26+[3]WACom!SQ26)/10</f>
        <v>254489.51334113171</v>
      </c>
      <c r="AD26" s="4">
        <f>([3]ORCom!SR26+[3]WACom!SR26)/10</f>
        <v>271546.56021969166</v>
      </c>
      <c r="AF26">
        <v>2047</v>
      </c>
      <c r="AG26" s="4">
        <f>[3]System!TM26-I26-U26</f>
        <v>138749.59011009225</v>
      </c>
      <c r="AH26" s="4">
        <f>[3]System!TN26-J26-V26</f>
        <v>80263.460030517337</v>
      </c>
      <c r="AI26" s="4">
        <f>[3]System!TO26-K26-W26</f>
        <v>59399.278141485876</v>
      </c>
      <c r="AJ26" s="4">
        <f>[3]System!TP26-L26-X26</f>
        <v>81184.044608572207</v>
      </c>
      <c r="AK26" s="4">
        <f>[3]System!TQ26-M26-Y26</f>
        <v>77639.837830352888</v>
      </c>
      <c r="AL26" s="4">
        <f>[3]System!TR26-N26-Z26</f>
        <v>32387.323232522671</v>
      </c>
      <c r="AM26" s="4">
        <f>[3]System!TS26-O26-AA26</f>
        <v>17064.874139291729</v>
      </c>
      <c r="AN26" s="4">
        <f>[3]System!TT26-P26-AB26</f>
        <v>80263.460030517337</v>
      </c>
      <c r="AO26" s="4">
        <f>[3]System!TU26-Q26-AC26</f>
        <v>80263.460030517337</v>
      </c>
      <c r="AP26" s="4">
        <f>[3]System!TV26-R26-AD26</f>
        <v>81183.037141968089</v>
      </c>
      <c r="AQ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2:54" x14ac:dyDescent="0.3">
      <c r="B27">
        <v>2048</v>
      </c>
      <c r="C27" s="5">
        <f t="shared" si="0"/>
        <v>619986.06049858418</v>
      </c>
      <c r="D27" s="5">
        <f>VLOOKUP($B27,$T$1:$AD$29,$A$2+2)</f>
        <v>255653.64014654537</v>
      </c>
      <c r="E27" s="5">
        <f>VLOOKUP($B27,$AF$1:$AP$29,$A$2+2)</f>
        <v>80754.094507933944</v>
      </c>
      <c r="F27" s="4">
        <f>[3]System!$TM27</f>
        <v>1237217.3813300719</v>
      </c>
      <c r="H27">
        <v>2048</v>
      </c>
      <c r="I27" s="4">
        <f>([3]ORRes!SI27+[3]WARes!SI27)/10</f>
        <v>752327.99551348644</v>
      </c>
      <c r="J27" s="4">
        <f>([3]ORRes!SJ27+[3]WARes!SJ27)/10</f>
        <v>619986.06049858418</v>
      </c>
      <c r="K27" s="4">
        <f>([3]ORRes!SK27+[3]WARes!SK27)/10</f>
        <v>568711.02899124252</v>
      </c>
      <c r="L27" s="4">
        <f>([3]ORRes!SL27+[3]WARes!SL27)/10</f>
        <v>666545.41530316451</v>
      </c>
      <c r="M27" s="4">
        <f>([3]ORRes!SM27+[3]WARes!SM27)/10</f>
        <v>515392.59897486679</v>
      </c>
      <c r="N27" s="4">
        <f>([3]ORRes!SN27+[3]WARes!SN27)/10</f>
        <v>367665.05240265094</v>
      </c>
      <c r="O27" s="4">
        <f>([3]ORRes!SO27+[3]WARes!SO27)/10</f>
        <v>58379.571013172215</v>
      </c>
      <c r="P27" s="4">
        <f>([3]ORRes!SP27+[3]WARes!SP27)/10</f>
        <v>619986.06049858418</v>
      </c>
      <c r="Q27" s="4">
        <f>([3]ORRes!SQ27+[3]WARes!SQ27)/10</f>
        <v>619986.06049858418</v>
      </c>
      <c r="R27" s="4">
        <f>([3]ORRes!SR27+[3]WARes!SR27)/10</f>
        <v>666482.85202954768</v>
      </c>
      <c r="S27" s="4"/>
      <c r="T27">
        <v>2048</v>
      </c>
      <c r="U27" s="4">
        <f>([3]ORCom!SI27+[3]WACom!SI27)/10</f>
        <v>343111.27871733054</v>
      </c>
      <c r="V27" s="4">
        <f>([3]ORCom!SJ27+[3]WACom!SJ27)/10</f>
        <v>255653.64014654537</v>
      </c>
      <c r="W27" s="4">
        <f>([3]ORCom!SK27+[3]WACom!SK27)/10</f>
        <v>236342.21439397632</v>
      </c>
      <c r="X27" s="4">
        <f>([3]ORCom!SL27+[3]WACom!SL27)/10</f>
        <v>273452.3698557461</v>
      </c>
      <c r="Y27" s="4">
        <f>([3]ORCom!SM27+[3]WACom!SM27)/10</f>
        <v>179346.38876750309</v>
      </c>
      <c r="Z27" s="4">
        <f>([3]ORCom!SN27+[3]WACom!SN27)/10</f>
        <v>146035.70329341461</v>
      </c>
      <c r="AA27" s="4">
        <f>([3]ORCom!SO27+[3]WACom!SO27)/10</f>
        <v>26850.710610163718</v>
      </c>
      <c r="AB27" s="4">
        <f>([3]ORCom!SP27+[3]WACom!SP27)/10</f>
        <v>255653.64014654537</v>
      </c>
      <c r="AC27" s="4">
        <f>([3]ORCom!SQ27+[3]WACom!SQ27)/10</f>
        <v>255653.64014654537</v>
      </c>
      <c r="AD27" s="4">
        <f>([3]ORCom!SR27+[3]WACom!SR27)/10</f>
        <v>273452.3698557461</v>
      </c>
      <c r="AF27">
        <v>2048</v>
      </c>
      <c r="AG27" s="4">
        <f>[3]System!TM27-I27-U27</f>
        <v>141778.10709925496</v>
      </c>
      <c r="AH27" s="4">
        <f>[3]System!TN27-J27-V27</f>
        <v>80754.094507933944</v>
      </c>
      <c r="AI27" s="4">
        <f>[3]System!TO27-K27-W27</f>
        <v>58959.73012021085</v>
      </c>
      <c r="AJ27" s="4">
        <f>[3]System!TP27-L27-X27</f>
        <v>81709.663223191106</v>
      </c>
      <c r="AK27" s="4">
        <f>[3]System!TQ27-M27-Y27</f>
        <v>78068.137287120102</v>
      </c>
      <c r="AL27" s="4">
        <f>[3]System!TR27-N27-Z27</f>
        <v>31145.742050310189</v>
      </c>
      <c r="AM27" s="4">
        <f>[3]System!TS27-O27-AA27</f>
        <v>7026.7644897771825</v>
      </c>
      <c r="AN27" s="4">
        <f>[3]System!TT27-P27-AB27</f>
        <v>80754.094507933944</v>
      </c>
      <c r="AO27" s="4">
        <f>[3]System!TU27-Q27-AC27</f>
        <v>80754.094507933944</v>
      </c>
      <c r="AP27" s="4">
        <f>[3]System!TV27-R27-AD27</f>
        <v>81708.7343032668</v>
      </c>
      <c r="AQ27" s="4"/>
      <c r="AS27" s="4"/>
      <c r="AT27" s="4"/>
      <c r="AU27" s="4"/>
      <c r="AV27" s="4"/>
      <c r="AW27" s="4"/>
      <c r="AX27" s="4"/>
      <c r="AY27" s="4"/>
      <c r="AZ27" s="4"/>
      <c r="BA27" s="4"/>
      <c r="BB27" s="4"/>
    </row>
    <row r="28" spans="2:54" x14ac:dyDescent="0.3">
      <c r="B28">
        <v>2049</v>
      </c>
      <c r="C28" s="5">
        <f t="shared" si="0"/>
        <v>614939.47453666001</v>
      </c>
      <c r="D28" s="5">
        <f>VLOOKUP($B28,$T$1:$AD$29,$A$2+2)</f>
        <v>256984.05261146068</v>
      </c>
      <c r="E28" s="5">
        <f>VLOOKUP($B28,$AF$1:$AP$29,$A$2+2)</f>
        <v>80740.133823956479</v>
      </c>
      <c r="F28" s="4">
        <f>[3]System!$TM28</f>
        <v>1245281.7186654748</v>
      </c>
      <c r="H28">
        <v>2049</v>
      </c>
      <c r="I28" s="4">
        <f>([3]ORRes!SI28+[3]WARes!SI28)/10</f>
        <v>754499.12012596393</v>
      </c>
      <c r="J28" s="4">
        <f>([3]ORRes!SJ28+[3]WARes!SJ28)/10</f>
        <v>614939.47453666001</v>
      </c>
      <c r="K28" s="4">
        <f>([3]ORRes!SK28+[3]WARes!SK28)/10</f>
        <v>560481.35791983525</v>
      </c>
      <c r="L28" s="4">
        <f>([3]ORRes!SL28+[3]WARes!SL28)/10</f>
        <v>663030.88227649895</v>
      </c>
      <c r="M28" s="4">
        <f>([3]ORRes!SM28+[3]WARes!SM28)/10</f>
        <v>509689.48143340601</v>
      </c>
      <c r="N28" s="4">
        <f>([3]ORRes!SN28+[3]WARes!SN28)/10</f>
        <v>354819.72264545679</v>
      </c>
      <c r="O28" s="4">
        <f>([3]ORRes!SO28+[3]WARes!SO28)/10</f>
        <v>56051.441685964062</v>
      </c>
      <c r="P28" s="4">
        <f>([3]ORRes!SP28+[3]WARes!SP28)/10</f>
        <v>614939.47453666001</v>
      </c>
      <c r="Q28" s="4">
        <f>([3]ORRes!SQ28+[3]WARes!SQ28)/10</f>
        <v>614939.47453666001</v>
      </c>
      <c r="R28" s="4">
        <f>([3]ORRes!SR28+[3]WARes!SR28)/10</f>
        <v>662974.34913570236</v>
      </c>
      <c r="S28" s="4"/>
      <c r="T28">
        <v>2049</v>
      </c>
      <c r="U28" s="4">
        <f>([3]ORCom!SI28+[3]WACom!SI28)/10</f>
        <v>345968.31428943772</v>
      </c>
      <c r="V28" s="4">
        <f>([3]ORCom!SJ28+[3]WACom!SJ28)/10</f>
        <v>256984.05261146068</v>
      </c>
      <c r="W28" s="4">
        <f>([3]ORCom!SK28+[3]WACom!SK28)/10</f>
        <v>236672.97447401038</v>
      </c>
      <c r="X28" s="4">
        <f>([3]ORCom!SL28+[3]WACom!SL28)/10</f>
        <v>275531.81980947359</v>
      </c>
      <c r="Y28" s="4">
        <f>([3]ORCom!SM28+[3]WACom!SM28)/10</f>
        <v>178046.84384043707</v>
      </c>
      <c r="Z28" s="4">
        <f>([3]ORCom!SN28+[3]WACom!SN28)/10</f>
        <v>141007.85915240884</v>
      </c>
      <c r="AA28" s="4">
        <f>([3]ORCom!SO28+[3]WACom!SO28)/10</f>
        <v>26859.373062696115</v>
      </c>
      <c r="AB28" s="4">
        <f>([3]ORCom!SP28+[3]WACom!SP28)/10</f>
        <v>256984.05261146068</v>
      </c>
      <c r="AC28" s="4">
        <f>([3]ORCom!SQ28+[3]WACom!SQ28)/10</f>
        <v>256984.05261146068</v>
      </c>
      <c r="AD28" s="4">
        <f>([3]ORCom!SR28+[3]WACom!SR28)/10</f>
        <v>275531.81980947359</v>
      </c>
      <c r="AF28">
        <v>2049</v>
      </c>
      <c r="AG28" s="4">
        <f>[3]System!TM28-I28-U28</f>
        <v>144814.28425007313</v>
      </c>
      <c r="AH28" s="4">
        <f>[3]System!TN28-J28-V28</f>
        <v>80740.133823956479</v>
      </c>
      <c r="AI28" s="4">
        <f>[3]System!TO28-K28-W28</f>
        <v>58217.623606343084</v>
      </c>
      <c r="AJ28" s="4">
        <f>[3]System!TP28-L28-X28</f>
        <v>81729.571456574369</v>
      </c>
      <c r="AK28" s="4">
        <f>[3]System!TQ28-M28-Y28</f>
        <v>78005.379842518771</v>
      </c>
      <c r="AL28" s="4">
        <f>[3]System!TR28-N28-Z28</f>
        <v>29676.163877782819</v>
      </c>
      <c r="AM28" s="4">
        <f>[3]System!TS28-O28-AA28</f>
        <v>7274.0338537479001</v>
      </c>
      <c r="AN28" s="4">
        <f>[3]System!TT28-P28-AB28</f>
        <v>80740.133823956479</v>
      </c>
      <c r="AO28" s="4">
        <f>[3]System!TU28-Q28-AC28</f>
        <v>80740.133823956479</v>
      </c>
      <c r="AP28" s="4">
        <f>[3]System!TV28-R28-AD28</f>
        <v>81728.732070176746</v>
      </c>
      <c r="AQ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2:54" x14ac:dyDescent="0.3">
      <c r="B29">
        <v>2050</v>
      </c>
      <c r="C29" s="5">
        <f t="shared" si="0"/>
        <v>609453.97451972554</v>
      </c>
      <c r="D29" s="5">
        <f>VLOOKUP($B29,$T$1:$AD$29,$A$2+2)</f>
        <v>258249.93609738955</v>
      </c>
      <c r="E29" s="5">
        <f>VLOOKUP($B29,$AF$1:$AP$29,$A$2+2)</f>
        <v>80968.66507123597</v>
      </c>
      <c r="F29" s="4">
        <f>[3]System!$TM29</f>
        <v>1252729.3689475965</v>
      </c>
      <c r="H29">
        <v>2050</v>
      </c>
      <c r="I29" s="4">
        <f>([3]ORRes!SI29+[3]WARes!SI29)/10</f>
        <v>756156.69236507325</v>
      </c>
      <c r="J29" s="4">
        <f>([3]ORRes!SJ29+[3]WARes!SJ29)/10</f>
        <v>609453.97451972554</v>
      </c>
      <c r="K29" s="4">
        <f>([3]ORRes!SK29+[3]WARes!SK29)/10</f>
        <v>551921.3687869017</v>
      </c>
      <c r="L29" s="4">
        <f>([3]ORRes!SL29+[3]WARes!SL29)/10</f>
        <v>658975.13440754171</v>
      </c>
      <c r="M29" s="4">
        <f>([3]ORRes!SM29+[3]WARes!SM29)/10</f>
        <v>503736.63604765665</v>
      </c>
      <c r="N29" s="4">
        <f>([3]ORRes!SN29+[3]WARes!SN29)/10</f>
        <v>341802.9701930891</v>
      </c>
      <c r="O29" s="4">
        <f>([3]ORRes!SO29+[3]WARes!SO29)/10</f>
        <v>54871.884200740387</v>
      </c>
      <c r="P29" s="4">
        <f>([3]ORRes!SP29+[3]WARes!SP29)/10</f>
        <v>609453.97451972554</v>
      </c>
      <c r="Q29" s="4">
        <f>([3]ORRes!SQ29+[3]WARes!SQ29)/10</f>
        <v>609453.97451972554</v>
      </c>
      <c r="R29" s="4">
        <f>([3]ORRes!SR29+[3]WARes!SR29)/10</f>
        <v>658925.29161680653</v>
      </c>
      <c r="S29" s="4"/>
      <c r="T29">
        <v>2050</v>
      </c>
      <c r="U29" s="4">
        <f>([3]ORCom!SI29+[3]WACom!SI29)/10</f>
        <v>348669.30013257207</v>
      </c>
      <c r="V29" s="4">
        <f>([3]ORCom!SJ29+[3]WACom!SJ29)/10</f>
        <v>258249.93609738955</v>
      </c>
      <c r="W29" s="4">
        <f>([3]ORCom!SK29+[3]WACom!SK29)/10</f>
        <v>236892.37100946694</v>
      </c>
      <c r="X29" s="4">
        <f>([3]ORCom!SL29+[3]WACom!SL29)/10</f>
        <v>277432.12356423831</v>
      </c>
      <c r="Y29" s="4">
        <f>([3]ORCom!SM29+[3]WACom!SM29)/10</f>
        <v>176718.19834169597</v>
      </c>
      <c r="Z29" s="4">
        <f>([3]ORCom!SN29+[3]WACom!SN29)/10</f>
        <v>135911.94184010342</v>
      </c>
      <c r="AA29" s="4">
        <f>([3]ORCom!SO29+[3]WACom!SO29)/10</f>
        <v>26855.908081683163</v>
      </c>
      <c r="AB29" s="4">
        <f>([3]ORCom!SP29+[3]WACom!SP29)/10</f>
        <v>258249.93609738955</v>
      </c>
      <c r="AC29" s="4">
        <f>([3]ORCom!SQ29+[3]WACom!SQ29)/10</f>
        <v>258249.93609738955</v>
      </c>
      <c r="AD29" s="4">
        <f>([3]ORCom!SR29+[3]WACom!SR29)/10</f>
        <v>277432.12356423831</v>
      </c>
      <c r="AF29">
        <v>2050</v>
      </c>
      <c r="AG29" s="4">
        <f>[3]System!TM29-I29-U29</f>
        <v>147903.3764499512</v>
      </c>
      <c r="AH29" s="4">
        <f>[3]System!TN29-J29-V29</f>
        <v>80968.66507123597</v>
      </c>
      <c r="AI29" s="4">
        <f>[3]System!TO29-K29-W29</f>
        <v>57605.320700946148</v>
      </c>
      <c r="AJ29" s="4">
        <f>[3]System!TP29-L29-X29</f>
        <v>81988.750890469411</v>
      </c>
      <c r="AK29" s="4">
        <f>[3]System!TQ29-M29-Y29</f>
        <v>78188.449336790334</v>
      </c>
      <c r="AL29" s="4">
        <f>[3]System!TR29-N29-Z29</f>
        <v>28302.952217812708</v>
      </c>
      <c r="AM29" s="4">
        <f>[3]System!TS29-O29-AA29</f>
        <v>6369.3709014025007</v>
      </c>
      <c r="AN29" s="4">
        <f>[3]System!TT29-P29-AB29</f>
        <v>80968.66507123597</v>
      </c>
      <c r="AO29" s="4">
        <f>[3]System!TU29-Q29-AC29</f>
        <v>80968.66507123597</v>
      </c>
      <c r="AP29" s="4">
        <f>[3]System!TV29-R29-AD29</f>
        <v>81988.01084029756</v>
      </c>
      <c r="AQ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2:54" x14ac:dyDescent="0.3">
      <c r="F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U30" s="4"/>
      <c r="V30" s="4"/>
      <c r="W30" s="4"/>
      <c r="X30" s="4"/>
      <c r="Y30" s="4"/>
      <c r="Z30" s="4"/>
      <c r="AA30" s="4"/>
      <c r="AB30" s="4"/>
      <c r="AC30" s="4"/>
      <c r="AD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2:54" x14ac:dyDescent="0.3">
      <c r="J31" s="4"/>
      <c r="AH31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62FCC-B4DB-434B-AB67-73045C0C24C3}">
  <dimension ref="A1:BH61"/>
  <sheetViews>
    <sheetView workbookViewId="0">
      <selection activeCell="A3" sqref="A3"/>
    </sheetView>
  </sheetViews>
  <sheetFormatPr defaultRowHeight="14.4" x14ac:dyDescent="0.3"/>
  <cols>
    <col min="1" max="1" width="8.33203125" customWidth="1"/>
    <col min="3" max="3" width="11.109375" style="5" bestFit="1" customWidth="1"/>
    <col min="4" max="4" width="11.77734375" style="5" customWidth="1"/>
    <col min="5" max="6" width="13.21875" style="5" customWidth="1"/>
    <col min="7" max="7" width="11.88671875" style="5" customWidth="1"/>
    <col min="8" max="8" width="11.44140625" style="5" customWidth="1"/>
    <col min="9" max="10" width="12" style="5" customWidth="1"/>
    <col min="11" max="12" width="11.44140625" customWidth="1"/>
    <col min="15" max="24" width="11.5546875" customWidth="1"/>
    <col min="27" max="36" width="11.5546875" customWidth="1"/>
    <col min="39" max="48" width="11.77734375" customWidth="1"/>
    <col min="51" max="60" width="11.77734375" customWidth="1"/>
  </cols>
  <sheetData>
    <row r="1" spans="1:60" x14ac:dyDescent="0.3">
      <c r="A1" t="s">
        <v>17</v>
      </c>
      <c r="B1" t="s">
        <v>0</v>
      </c>
      <c r="C1" s="5" t="s">
        <v>31</v>
      </c>
      <c r="D1" s="5" t="s">
        <v>38</v>
      </c>
      <c r="E1" s="5" t="s">
        <v>39</v>
      </c>
      <c r="F1" s="5" t="s">
        <v>37</v>
      </c>
      <c r="G1" s="5" t="s">
        <v>28</v>
      </c>
      <c r="H1" s="5" t="s">
        <v>29</v>
      </c>
      <c r="I1" s="5" t="s">
        <v>30</v>
      </c>
      <c r="J1" s="5" t="s">
        <v>44</v>
      </c>
      <c r="K1" s="5" t="s">
        <v>24</v>
      </c>
      <c r="L1" s="5" t="s">
        <v>52</v>
      </c>
      <c r="M1" s="5" t="s">
        <v>33</v>
      </c>
      <c r="N1" t="s">
        <v>0</v>
      </c>
      <c r="O1" t="s">
        <v>24</v>
      </c>
      <c r="P1" t="s">
        <v>7</v>
      </c>
      <c r="Q1" t="s">
        <v>8</v>
      </c>
      <c r="R1" t="s">
        <v>9</v>
      </c>
      <c r="S1" t="s">
        <v>10</v>
      </c>
      <c r="T1" t="s">
        <v>11</v>
      </c>
      <c r="U1" t="s">
        <v>12</v>
      </c>
      <c r="V1" t="s">
        <v>13</v>
      </c>
      <c r="W1" t="s">
        <v>14</v>
      </c>
      <c r="X1" t="s">
        <v>15</v>
      </c>
      <c r="Y1" t="s">
        <v>34</v>
      </c>
      <c r="Z1" t="s">
        <v>0</v>
      </c>
      <c r="AA1" t="s">
        <v>24</v>
      </c>
      <c r="AB1" t="s">
        <v>7</v>
      </c>
      <c r="AC1" t="s">
        <v>8</v>
      </c>
      <c r="AD1" t="s">
        <v>9</v>
      </c>
      <c r="AE1" t="s">
        <v>10</v>
      </c>
      <c r="AF1" t="s">
        <v>11</v>
      </c>
      <c r="AG1" t="s">
        <v>12</v>
      </c>
      <c r="AH1" t="s">
        <v>13</v>
      </c>
      <c r="AI1" t="s">
        <v>14</v>
      </c>
      <c r="AJ1" t="s">
        <v>15</v>
      </c>
      <c r="AK1" t="s">
        <v>35</v>
      </c>
      <c r="AL1" t="s">
        <v>0</v>
      </c>
      <c r="AM1" t="s">
        <v>24</v>
      </c>
      <c r="AN1" t="s">
        <v>7</v>
      </c>
      <c r="AO1" t="s">
        <v>8</v>
      </c>
      <c r="AP1" t="s">
        <v>9</v>
      </c>
      <c r="AQ1" t="s">
        <v>10</v>
      </c>
      <c r="AR1" t="s">
        <v>11</v>
      </c>
      <c r="AS1" t="s">
        <v>12</v>
      </c>
      <c r="AT1" t="s">
        <v>13</v>
      </c>
      <c r="AU1" t="s">
        <v>14</v>
      </c>
      <c r="AV1" t="s">
        <v>15</v>
      </c>
      <c r="AW1" t="s">
        <v>36</v>
      </c>
      <c r="AX1" t="s">
        <v>0</v>
      </c>
      <c r="AY1" t="s">
        <v>24</v>
      </c>
      <c r="AZ1" t="s">
        <v>7</v>
      </c>
      <c r="BA1" t="s">
        <v>8</v>
      </c>
      <c r="BB1" t="s">
        <v>9</v>
      </c>
      <c r="BC1" t="s">
        <v>10</v>
      </c>
      <c r="BD1" t="s">
        <v>11</v>
      </c>
      <c r="BE1" t="s">
        <v>12</v>
      </c>
      <c r="BF1" t="s">
        <v>13</v>
      </c>
      <c r="BG1" t="s">
        <v>14</v>
      </c>
      <c r="BH1" t="s">
        <v>15</v>
      </c>
    </row>
    <row r="2" spans="1:60" x14ac:dyDescent="0.3">
      <c r="A2">
        <f>IF(Graphs!$B$1="Scenario 1- Balanced Decarbonization",1,IF(Graphs!$B$1="Scenario 2- Carbon Neutral",2,IF(Graphs!$B$1="Scenario 3- Dual-Fuel Heating",3,IF(Graphs!$B$1="Scenario 4- New Gas Customer Moratorium",4,IF(Graphs!$B$1="Scenario 5- Aggressive Building Electrification",5,IF(Graphs!$B$1="Scenario 6- Full Building Electrification",6,IF(Graphs!$B$1="Scenario 7- RNG and H2 Support",7,IF(Graphs!$B$1="Scenario 8- Limited RNG",8,9))))))))</f>
        <v>8</v>
      </c>
      <c r="B2">
        <v>2022</v>
      </c>
      <c r="C2" s="5">
        <f>VLOOKUP($B2,$N$1:$X$30,$A$2+2)</f>
        <v>39192275.542187497</v>
      </c>
      <c r="D2" s="5">
        <f>VLOOKUP($B2,$Z$1:$AJ$30,$A$2+2)</f>
        <v>16809213.111718751</v>
      </c>
      <c r="E2" s="5">
        <f>VLOOKUP($B2,$AL$1:$AV$30,$A$2+2)</f>
        <v>16040843.699999999</v>
      </c>
      <c r="F2" s="5">
        <f>VLOOKUP($B2,$AX$1:$BH$30,$A$2+2)</f>
        <v>35984083.143749997</v>
      </c>
      <c r="G2" s="5">
        <f>O2-C2</f>
        <v>9242.2312500029802</v>
      </c>
      <c r="H2" s="5">
        <f>AA2-D2</f>
        <v>98013.54218749702</v>
      </c>
      <c r="I2" s="5">
        <f>AM2-E2</f>
        <v>0</v>
      </c>
      <c r="J2" s="5">
        <f>AY2-F2</f>
        <v>0</v>
      </c>
      <c r="K2" s="4">
        <f>[4]Annual!$HO2</f>
        <v>108133671.3875</v>
      </c>
      <c r="L2" s="4">
        <f>'[5]Oregon Emissions'!$B3/0.05311</f>
        <v>111686254.94257203</v>
      </c>
      <c r="N2">
        <v>2022</v>
      </c>
      <c r="O2" s="4">
        <f>([4]Annual!V2)/10</f>
        <v>39201517.7734375</v>
      </c>
      <c r="P2" s="4">
        <f>([4]Annual!W2)/10</f>
        <v>39192275.542187497</v>
      </c>
      <c r="Q2" s="4">
        <f>([4]Annual!X2)/10</f>
        <v>39183506.015625</v>
      </c>
      <c r="R2" s="4">
        <f>([4]Annual!Y2)/10</f>
        <v>39192275.542187497</v>
      </c>
      <c r="S2" s="4">
        <f>([4]Annual!Z2)/10</f>
        <v>39192275.542187497</v>
      </c>
      <c r="T2" s="4">
        <f>([4]Annual!AA2)/10</f>
        <v>39259732.435937501</v>
      </c>
      <c r="U2" s="4">
        <f>([4]Annual!AB2)/10</f>
        <v>39259732.435937501</v>
      </c>
      <c r="V2" s="4">
        <f>([4]Annual!AC2)/10</f>
        <v>39192275.542187497</v>
      </c>
      <c r="W2" s="4">
        <f>([4]Annual!AD2)/10</f>
        <v>39192275.542187497</v>
      </c>
      <c r="X2" s="4">
        <f>([4]Annual!AE2)/10</f>
        <v>39192275.542187497</v>
      </c>
      <c r="Y2" s="4"/>
      <c r="Z2">
        <v>2022</v>
      </c>
      <c r="AA2" s="4">
        <f>([4]Annual!AZ2)/10</f>
        <v>16907226.653906249</v>
      </c>
      <c r="AB2" s="4">
        <f>([4]Annual!BA2)/10</f>
        <v>16809213.111718751</v>
      </c>
      <c r="AC2" s="4">
        <f>([4]Annual!BB2)/10</f>
        <v>16796471.349218749</v>
      </c>
      <c r="AD2" s="4">
        <f>([4]Annual!BC2)/10</f>
        <v>16809213.111718751</v>
      </c>
      <c r="AE2" s="4">
        <f>([4]Annual!BD2)/10</f>
        <v>16809213.111718751</v>
      </c>
      <c r="AF2" s="4">
        <f>([4]Annual!BE2)/10</f>
        <v>16907226.653906249</v>
      </c>
      <c r="AG2" s="4">
        <f>([4]Annual!BF2)/10</f>
        <v>16907226.653906249</v>
      </c>
      <c r="AH2" s="4">
        <f>([4]Annual!BG2)/10</f>
        <v>16809213.111718751</v>
      </c>
      <c r="AI2" s="4">
        <f>([4]Annual!BH2)/10</f>
        <v>16809213.111718751</v>
      </c>
      <c r="AJ2" s="4">
        <f>([4]Annual!BI2)/10</f>
        <v>16809213.111718751</v>
      </c>
      <c r="AK2" s="4"/>
      <c r="AL2">
        <v>2022</v>
      </c>
      <c r="AM2" s="4">
        <f>[4]Annual!EL2/10</f>
        <v>16040843.699999999</v>
      </c>
      <c r="AN2" s="4">
        <f>[4]Annual!EM2/10</f>
        <v>16040843.699999999</v>
      </c>
      <c r="AO2" s="4">
        <f>[4]Annual!EN2/10</f>
        <v>16040843.699999999</v>
      </c>
      <c r="AP2" s="4">
        <f>[4]Annual!EO2/10</f>
        <v>16040843.699999999</v>
      </c>
      <c r="AQ2" s="4">
        <f>[4]Annual!EP2/10</f>
        <v>16040843.699999999</v>
      </c>
      <c r="AR2" s="4">
        <f>[4]Annual!EQ2/10</f>
        <v>16040843.699999999</v>
      </c>
      <c r="AS2" s="4">
        <f>[4]Annual!ER2/10</f>
        <v>16040843.699999999</v>
      </c>
      <c r="AT2" s="4">
        <f>[4]Annual!ES2/10</f>
        <v>16040843.699999999</v>
      </c>
      <c r="AU2" s="4">
        <f>[4]Annual!ET2/10</f>
        <v>16040843.699999999</v>
      </c>
      <c r="AV2" s="4">
        <f>[4]Annual!EU2/10</f>
        <v>16040843.699999999</v>
      </c>
      <c r="AW2" s="4"/>
      <c r="AX2">
        <v>2022</v>
      </c>
      <c r="AY2" s="4">
        <f>[4]Annual!EV2/10</f>
        <v>35984083.143749997</v>
      </c>
      <c r="AZ2" s="4">
        <f>[4]Annual!EW2/10</f>
        <v>35984083.143749997</v>
      </c>
      <c r="BA2" s="4">
        <f>[4]Annual!EX2/10</f>
        <v>35984083.143749997</v>
      </c>
      <c r="BB2" s="4">
        <f>[4]Annual!EY2/10</f>
        <v>35984083.143749997</v>
      </c>
      <c r="BC2" s="4">
        <f>[4]Annual!EZ2/10</f>
        <v>35984083.143749997</v>
      </c>
      <c r="BD2" s="4">
        <f>[4]Annual!FA2/10</f>
        <v>35984083.143749997</v>
      </c>
      <c r="BE2" s="4">
        <f>[4]Annual!FB2/10</f>
        <v>35984083.143749997</v>
      </c>
      <c r="BF2" s="4">
        <f>[4]Annual!FC2/10</f>
        <v>35984083.143749997</v>
      </c>
      <c r="BG2" s="4">
        <f>[4]Annual!FD2/10</f>
        <v>35984083.143749997</v>
      </c>
      <c r="BH2" s="4">
        <f>[4]Annual!FE2/10</f>
        <v>35984083.143749997</v>
      </c>
    </row>
    <row r="3" spans="1:60" x14ac:dyDescent="0.3">
      <c r="B3">
        <v>2023</v>
      </c>
      <c r="C3" s="5">
        <f t="shared" ref="C3:C30" si="0">VLOOKUP($B3,$N$1:$X$30,$A$2+2)</f>
        <v>39281753.560937501</v>
      </c>
      <c r="D3" s="5">
        <f t="shared" ref="D3:D30" si="1">VLOOKUP($B3,$Z$1:$AJ$30,$A$2+2)</f>
        <v>16537250.20078125</v>
      </c>
      <c r="E3" s="5">
        <f t="shared" ref="E3:E30" si="2">VLOOKUP($B3,$AL$1:$AV$30,$A$2+2)</f>
        <v>16044495.603125</v>
      </c>
      <c r="F3" s="5">
        <f t="shared" ref="F3:F30" si="3">VLOOKUP($B3,$AX$1:$BH$30,$A$2+2)</f>
        <v>36029128.0625</v>
      </c>
      <c r="G3" s="5">
        <f>O3-C3</f>
        <v>36249.91562499851</v>
      </c>
      <c r="H3" s="5">
        <f>AA3-D3</f>
        <v>332217.01953124814</v>
      </c>
      <c r="I3" s="5">
        <f>AM3-E3</f>
        <v>0</v>
      </c>
      <c r="J3" s="5">
        <f t="shared" ref="J3:J30" si="4">AY3-F3</f>
        <v>0</v>
      </c>
      <c r="K3" s="4">
        <f>[4]Annual!$HO3</f>
        <v>108261093.71875</v>
      </c>
      <c r="L3" s="4">
        <f>'[5]Oregon Emissions'!$B4/0.05311</f>
        <v>107390629.7524731</v>
      </c>
      <c r="N3">
        <v>2023</v>
      </c>
      <c r="O3" s="4">
        <f>([4]Annual!V3)/10</f>
        <v>39318003.4765625</v>
      </c>
      <c r="P3" s="4">
        <f>([4]Annual!W3)/10</f>
        <v>39281753.560937501</v>
      </c>
      <c r="Q3" s="4">
        <f>([4]Annual!X3)/10</f>
        <v>39250548.751562499</v>
      </c>
      <c r="R3" s="4">
        <f>([4]Annual!Y3)/10</f>
        <v>39219890.2421875</v>
      </c>
      <c r="S3" s="4">
        <f>([4]Annual!Z3)/10</f>
        <v>39281753.560937501</v>
      </c>
      <c r="T3" s="4">
        <f>([4]Annual!AA3)/10</f>
        <v>39521790.262500003</v>
      </c>
      <c r="U3" s="4">
        <f>([4]Annual!AB3)/10</f>
        <v>38823684.426562503</v>
      </c>
      <c r="V3" s="4">
        <f>([4]Annual!AC3)/10</f>
        <v>39281753.560937501</v>
      </c>
      <c r="W3" s="4">
        <f>([4]Annual!AD3)/10</f>
        <v>39281753.560937501</v>
      </c>
      <c r="X3" s="4">
        <f>([4]Annual!AE3)/10</f>
        <v>39281753.560937501</v>
      </c>
      <c r="Y3" s="4"/>
      <c r="Z3">
        <v>2023</v>
      </c>
      <c r="AA3" s="4">
        <f>([4]Annual!AZ3)/10</f>
        <v>16869467.220312499</v>
      </c>
      <c r="AB3" s="4">
        <f>([4]Annual!BA3)/10</f>
        <v>16537250.20078125</v>
      </c>
      <c r="AC3" s="4">
        <f>([4]Annual!BB3)/10</f>
        <v>16494062.06484375</v>
      </c>
      <c r="AD3" s="4">
        <f>([4]Annual!BC3)/10</f>
        <v>16510452.77734375</v>
      </c>
      <c r="AE3" s="4">
        <f>([4]Annual!BD3)/10</f>
        <v>16537250.20078125</v>
      </c>
      <c r="AF3" s="4">
        <f>([4]Annual!BE3)/10</f>
        <v>16869467.220312499</v>
      </c>
      <c r="AG3" s="4">
        <f>([4]Annual!BF3)/10</f>
        <v>16588802.61484375</v>
      </c>
      <c r="AH3" s="4">
        <f>([4]Annual!BG3)/10</f>
        <v>16537250.20078125</v>
      </c>
      <c r="AI3" s="4">
        <f>([4]Annual!BH3)/10</f>
        <v>16537250.20078125</v>
      </c>
      <c r="AJ3" s="4">
        <f>([4]Annual!BI3)/10</f>
        <v>16537250.20078125</v>
      </c>
      <c r="AL3">
        <v>2023</v>
      </c>
      <c r="AM3" s="4">
        <f>[4]Annual!EL3/10</f>
        <v>16044495.603125</v>
      </c>
      <c r="AN3" s="4">
        <f>[4]Annual!EM3/10</f>
        <v>16044495.603125</v>
      </c>
      <c r="AO3" s="4">
        <f>[4]Annual!EN3/10</f>
        <v>15722484.8375</v>
      </c>
      <c r="AP3" s="4">
        <f>[4]Annual!EO3/10</f>
        <v>16044495.603125</v>
      </c>
      <c r="AQ3" s="4">
        <f>[4]Annual!EP3/10</f>
        <v>16044495.603125</v>
      </c>
      <c r="AR3" s="4">
        <f>[4]Annual!EQ3/10</f>
        <v>15700684.793749999</v>
      </c>
      <c r="AS3" s="4">
        <f>[4]Annual!ER3/10</f>
        <v>15528779.525</v>
      </c>
      <c r="AT3" s="4">
        <f>[4]Annual!ES3/10</f>
        <v>16044495.603125</v>
      </c>
      <c r="AU3" s="4">
        <f>[4]Annual!ET3/10</f>
        <v>16044495.603125</v>
      </c>
      <c r="AV3" s="4">
        <f>[4]Annual!EU3/10</f>
        <v>16044495.603125</v>
      </c>
      <c r="AX3">
        <v>2023</v>
      </c>
      <c r="AY3" s="4">
        <f>[4]Annual!EV3/10</f>
        <v>36029128.0625</v>
      </c>
      <c r="AZ3" s="4">
        <f>[4]Annual!EW3/10</f>
        <v>36029128.0625</v>
      </c>
      <c r="BA3" s="4">
        <f>[4]Annual!EX3/10</f>
        <v>36029128.0625</v>
      </c>
      <c r="BB3" s="4">
        <f>[4]Annual!EY3/10</f>
        <v>36029128.0625</v>
      </c>
      <c r="BC3" s="4">
        <f>[4]Annual!EZ3/10</f>
        <v>36029128.0625</v>
      </c>
      <c r="BD3" s="4">
        <f>[4]Annual!FA3/10</f>
        <v>35257075.924999997</v>
      </c>
      <c r="BE3" s="4">
        <f>[4]Annual!FB3/10</f>
        <v>34871049.75</v>
      </c>
      <c r="BF3" s="4">
        <f>[4]Annual!FC3/10</f>
        <v>36029128.0625</v>
      </c>
      <c r="BG3" s="4">
        <f>[4]Annual!FD3/10</f>
        <v>36029128.0625</v>
      </c>
      <c r="BH3" s="4">
        <f>[4]Annual!FE3/10</f>
        <v>36029128.0625</v>
      </c>
    </row>
    <row r="4" spans="1:60" x14ac:dyDescent="0.3">
      <c r="B4">
        <v>2024</v>
      </c>
      <c r="C4" s="5">
        <f t="shared" si="0"/>
        <v>39590585.596874997</v>
      </c>
      <c r="D4" s="5">
        <f t="shared" si="1"/>
        <v>16607021.4390625</v>
      </c>
      <c r="E4" s="5">
        <f t="shared" si="2"/>
        <v>16033030.809374999</v>
      </c>
      <c r="F4" s="5">
        <f t="shared" si="3"/>
        <v>35980069.625</v>
      </c>
      <c r="G4" s="5">
        <f>O4-C4</f>
        <v>65965.73125000298</v>
      </c>
      <c r="H4" s="5">
        <f>AA4-D4</f>
        <v>610638.79999999888</v>
      </c>
      <c r="I4" s="5">
        <f>AM4-E4</f>
        <v>0</v>
      </c>
      <c r="J4" s="5">
        <f t="shared" si="4"/>
        <v>0</v>
      </c>
      <c r="K4" s="4">
        <f>[4]Annual!$HO4</f>
        <v>108887311.94374999</v>
      </c>
      <c r="L4" s="4">
        <f>'[5]Oregon Emissions'!$B5/0.05311</f>
        <v>103095004.56237417</v>
      </c>
      <c r="N4">
        <v>2024</v>
      </c>
      <c r="O4" s="4">
        <f>([4]Annual!V4)/10</f>
        <v>39656551.328125</v>
      </c>
      <c r="P4" s="4">
        <f>([4]Annual!W4)/10</f>
        <v>39590585.596874997</v>
      </c>
      <c r="Q4" s="4">
        <f>([4]Annual!X4)/10</f>
        <v>39530952.140625</v>
      </c>
      <c r="R4" s="4">
        <f>([4]Annual!Y4)/10</f>
        <v>39310386.1875</v>
      </c>
      <c r="S4" s="4">
        <f>([4]Annual!Z4)/10</f>
        <v>39590585.596874997</v>
      </c>
      <c r="T4" s="4">
        <f>([4]Annual!AA4)/10</f>
        <v>40049305.065624997</v>
      </c>
      <c r="U4" s="4">
        <f>([4]Annual!AB4)/10</f>
        <v>37862734.290624999</v>
      </c>
      <c r="V4" s="4">
        <f>([4]Annual!AC4)/10</f>
        <v>39590585.596874997</v>
      </c>
      <c r="W4" s="4">
        <f>([4]Annual!AD4)/10</f>
        <v>39590585.596874997</v>
      </c>
      <c r="X4" s="4">
        <f>([4]Annual!AE4)/10</f>
        <v>39590585.596874997</v>
      </c>
      <c r="Y4" s="4"/>
      <c r="Z4">
        <v>2024</v>
      </c>
      <c r="AA4" s="4">
        <f>([4]Annual!AZ4)/10</f>
        <v>17217660.239062499</v>
      </c>
      <c r="AB4" s="4">
        <f>([4]Annual!BA4)/10</f>
        <v>16607021.4390625</v>
      </c>
      <c r="AC4" s="4">
        <f>([4]Annual!BB4)/10</f>
        <v>16527638.3578125</v>
      </c>
      <c r="AD4" s="4">
        <f>([4]Annual!BC4)/10</f>
        <v>16484160.440625001</v>
      </c>
      <c r="AE4" s="4">
        <f>([4]Annual!BD4)/10</f>
        <v>16607021.4390625</v>
      </c>
      <c r="AF4" s="4">
        <f>([4]Annual!BE4)/10</f>
        <v>17217660.239062499</v>
      </c>
      <c r="AG4" s="4">
        <f>([4]Annual!BF4)/10</f>
        <v>16347348.18984375</v>
      </c>
      <c r="AH4" s="4">
        <f>([4]Annual!BG4)/10</f>
        <v>16607021.4390625</v>
      </c>
      <c r="AI4" s="4">
        <f>([4]Annual!BH4)/10</f>
        <v>16607021.4390625</v>
      </c>
      <c r="AJ4" s="4">
        <f>([4]Annual!BI4)/10</f>
        <v>16607021.4390625</v>
      </c>
      <c r="AL4">
        <v>2024</v>
      </c>
      <c r="AM4" s="4">
        <f>[4]Annual!EL4/10</f>
        <v>16033030.809374999</v>
      </c>
      <c r="AN4" s="4">
        <f>[4]Annual!EM4/10</f>
        <v>16033030.809374999</v>
      </c>
      <c r="AO4" s="4">
        <f>[4]Annual!EN4/10</f>
        <v>15372425.871874999</v>
      </c>
      <c r="AP4" s="4">
        <f>[4]Annual!EO4/10</f>
        <v>16033030.809374999</v>
      </c>
      <c r="AQ4" s="4">
        <f>[4]Annual!EP4/10</f>
        <v>16033030.809374999</v>
      </c>
      <c r="AR4" s="4">
        <f>[4]Annual!EQ4/10</f>
        <v>15345901.010937501</v>
      </c>
      <c r="AS4" s="4">
        <f>[4]Annual!ER4/10</f>
        <v>15002335.995312501</v>
      </c>
      <c r="AT4" s="4">
        <f>[4]Annual!ES4/10</f>
        <v>16033030.809374999</v>
      </c>
      <c r="AU4" s="4">
        <f>[4]Annual!ET4/10</f>
        <v>16033030.809374999</v>
      </c>
      <c r="AV4" s="4">
        <f>[4]Annual!EU4/10</f>
        <v>16033030.809374999</v>
      </c>
      <c r="AX4">
        <v>2024</v>
      </c>
      <c r="AY4" s="4">
        <f>[4]Annual!EV4/10</f>
        <v>35980069.625</v>
      </c>
      <c r="AZ4" s="4">
        <f>[4]Annual!EW4/10</f>
        <v>35980069.625</v>
      </c>
      <c r="BA4" s="4">
        <f>[4]Annual!EX4/10</f>
        <v>35980069.625</v>
      </c>
      <c r="BB4" s="4">
        <f>[4]Annual!EY4/10</f>
        <v>35980069.625</v>
      </c>
      <c r="BC4" s="4">
        <f>[4]Annual!EZ4/10</f>
        <v>35980069.625</v>
      </c>
      <c r="BD4" s="4">
        <f>[4]Annual!FA4/10</f>
        <v>34438066.268749997</v>
      </c>
      <c r="BE4" s="4">
        <f>[4]Annual!FB4/10</f>
        <v>33667065.168750003</v>
      </c>
      <c r="BF4" s="4">
        <f>[4]Annual!FC4/10</f>
        <v>35980069.625</v>
      </c>
      <c r="BG4" s="4">
        <f>[4]Annual!FD4/10</f>
        <v>35980069.625</v>
      </c>
      <c r="BH4" s="4">
        <f>[4]Annual!FE4/10</f>
        <v>35980069.625</v>
      </c>
    </row>
    <row r="5" spans="1:60" x14ac:dyDescent="0.3">
      <c r="B5">
        <v>2025</v>
      </c>
      <c r="C5" s="5">
        <f t="shared" si="0"/>
        <v>39373172.353124999</v>
      </c>
      <c r="D5" s="5">
        <f t="shared" si="1"/>
        <v>16491967.6875</v>
      </c>
      <c r="E5" s="5">
        <f t="shared" si="2"/>
        <v>15785940.965624999</v>
      </c>
      <c r="F5" s="5">
        <f t="shared" si="3"/>
        <v>35379674.59375</v>
      </c>
      <c r="G5" s="5">
        <f>O5-C5</f>
        <v>136315.60312499851</v>
      </c>
      <c r="H5" s="5">
        <f>AA5-D5</f>
        <v>902422.02968750149</v>
      </c>
      <c r="I5" s="5">
        <f>AM5-E5</f>
        <v>0</v>
      </c>
      <c r="J5" s="5">
        <f t="shared" si="4"/>
        <v>153095.8125</v>
      </c>
      <c r="K5" s="4">
        <f>[4]Annual!$HO5</f>
        <v>108069493.33125</v>
      </c>
      <c r="L5" s="4">
        <f>'[5]Oregon Emissions'!$B6/0.05311</f>
        <v>98799379.372275248</v>
      </c>
      <c r="N5">
        <v>2025</v>
      </c>
      <c r="O5" s="4">
        <f>([4]Annual!V5)/10</f>
        <v>39509487.956249997</v>
      </c>
      <c r="P5" s="4">
        <f>([4]Annual!W5)/10</f>
        <v>39269607.362499997</v>
      </c>
      <c r="Q5" s="4">
        <f>([4]Annual!X5)/10</f>
        <v>39270222.451562501</v>
      </c>
      <c r="R5" s="4">
        <f>([4]Annual!Y5)/10</f>
        <v>38737541.467187501</v>
      </c>
      <c r="S5" s="4">
        <f>([4]Annual!Z5)/10</f>
        <v>39084795.076562501</v>
      </c>
      <c r="T5" s="4">
        <f>([4]Annual!AA5)/10</f>
        <v>39545706.128124997</v>
      </c>
      <c r="U5" s="4">
        <f>([4]Annual!AB5)/10</f>
        <v>36234242.046875</v>
      </c>
      <c r="V5" s="4">
        <f>([4]Annual!AC5)/10</f>
        <v>39373172.353124999</v>
      </c>
      <c r="W5" s="4">
        <f>([4]Annual!AD5)/10</f>
        <v>39373172.353124999</v>
      </c>
      <c r="X5" s="4">
        <f>([4]Annual!AE5)/10</f>
        <v>39366300.5234375</v>
      </c>
      <c r="Y5" s="4"/>
      <c r="Z5">
        <v>2025</v>
      </c>
      <c r="AA5" s="4">
        <f>([4]Annual!AZ5)/10</f>
        <v>17394389.717187501</v>
      </c>
      <c r="AB5" s="4">
        <f>([4]Annual!BA5)/10</f>
        <v>16444560.9703125</v>
      </c>
      <c r="AC5" s="4">
        <f>([4]Annual!BB5)/10</f>
        <v>16369307.692187499</v>
      </c>
      <c r="AD5" s="4">
        <f>([4]Annual!BC5)/10</f>
        <v>16207114.6546875</v>
      </c>
      <c r="AE5" s="4">
        <f>([4]Annual!BD5)/10</f>
        <v>16277767.614062499</v>
      </c>
      <c r="AF5" s="4">
        <f>([4]Annual!BE5)/10</f>
        <v>17074080.082812499</v>
      </c>
      <c r="AG5" s="4">
        <f>([4]Annual!BF5)/10</f>
        <v>15751330.69375</v>
      </c>
      <c r="AH5" s="4">
        <f>([4]Annual!BG5)/10</f>
        <v>16491967.6875</v>
      </c>
      <c r="AI5" s="4">
        <f>([4]Annual!BH5)/10</f>
        <v>16491967.6875</v>
      </c>
      <c r="AJ5" s="4">
        <f>([4]Annual!BI5)/10</f>
        <v>16486331.6859375</v>
      </c>
      <c r="AL5">
        <v>2025</v>
      </c>
      <c r="AM5" s="4">
        <f>[4]Annual!EL5/10</f>
        <v>15785940.965624999</v>
      </c>
      <c r="AN5" s="4">
        <f>[4]Annual!EM5/10</f>
        <v>15785940.965624999</v>
      </c>
      <c r="AO5" s="4">
        <f>[4]Annual!EN5/10</f>
        <v>14793724.387499999</v>
      </c>
      <c r="AP5" s="4">
        <f>[4]Annual!EO5/10</f>
        <v>15785940.965624999</v>
      </c>
      <c r="AQ5" s="4">
        <f>[4]Annual!EP5/10</f>
        <v>15785940.965624999</v>
      </c>
      <c r="AR5" s="4">
        <f>[4]Annual!EQ5/10</f>
        <v>14771130.3828125</v>
      </c>
      <c r="AS5" s="4">
        <f>[4]Annual!ER5/10</f>
        <v>14263725.1859375</v>
      </c>
      <c r="AT5" s="4">
        <f>[4]Annual!ES5/10</f>
        <v>15785940.965624999</v>
      </c>
      <c r="AU5" s="4">
        <f>[4]Annual!ET5/10</f>
        <v>15785940.965624999</v>
      </c>
      <c r="AV5" s="4">
        <f>[4]Annual!EU5/10</f>
        <v>15785940.965624999</v>
      </c>
      <c r="AX5">
        <v>2025</v>
      </c>
      <c r="AY5" s="4">
        <f>[4]Annual!EV5/10</f>
        <v>35532770.40625</v>
      </c>
      <c r="AZ5" s="4">
        <f>[4]Annual!EW5/10</f>
        <v>35379674.59375</v>
      </c>
      <c r="BA5" s="4">
        <f>[4]Annual!EX5/10</f>
        <v>35226578.4375</v>
      </c>
      <c r="BB5" s="4">
        <f>[4]Annual!EY5/10</f>
        <v>35379674.59375</v>
      </c>
      <c r="BC5" s="4">
        <f>[4]Annual!EZ5/10</f>
        <v>35379674.59375</v>
      </c>
      <c r="BD5" s="4">
        <f>[4]Annual!FA5/10</f>
        <v>33105266.518750001</v>
      </c>
      <c r="BE5" s="4">
        <f>[4]Annual!FB5/10</f>
        <v>31968063.024999999</v>
      </c>
      <c r="BF5" s="4">
        <f>[4]Annual!FC5/10</f>
        <v>35379674.59375</v>
      </c>
      <c r="BG5" s="4">
        <f>[4]Annual!FD5/10</f>
        <v>35379674.59375</v>
      </c>
      <c r="BH5" s="4">
        <f>[4]Annual!FE5/10</f>
        <v>35456222.668750003</v>
      </c>
    </row>
    <row r="6" spans="1:60" x14ac:dyDescent="0.3">
      <c r="B6">
        <v>2026</v>
      </c>
      <c r="C6" s="5">
        <f t="shared" si="0"/>
        <v>39315601.231250003</v>
      </c>
      <c r="D6" s="5">
        <f t="shared" si="1"/>
        <v>16487401.56796875</v>
      </c>
      <c r="E6" s="5">
        <f t="shared" si="2"/>
        <v>15669605.7125</v>
      </c>
      <c r="F6" s="5">
        <f t="shared" si="3"/>
        <v>35055197.818750001</v>
      </c>
      <c r="G6" s="5">
        <f>O6-C6</f>
        <v>293301.20937499404</v>
      </c>
      <c r="H6" s="5">
        <f>AA6-D6</f>
        <v>1226847.2210937496</v>
      </c>
      <c r="I6" s="5">
        <f>AM6-E6</f>
        <v>0</v>
      </c>
      <c r="J6" s="5">
        <f t="shared" si="4"/>
        <v>288269.89999999851</v>
      </c>
      <c r="K6" s="4">
        <f>[4]Annual!$HO6</f>
        <v>108047955.02500001</v>
      </c>
      <c r="L6" s="4">
        <f>'[5]Oregon Emissions'!$B7/0.05311</f>
        <v>94503754.182176322</v>
      </c>
      <c r="N6">
        <v>2026</v>
      </c>
      <c r="O6" s="4">
        <f>([4]Annual!V6)/10</f>
        <v>39608902.440624997</v>
      </c>
      <c r="P6" s="4">
        <f>([4]Annual!W6)/10</f>
        <v>38979470.003124997</v>
      </c>
      <c r="Q6" s="4">
        <f>([4]Annual!X6)/10</f>
        <v>39176558.3984375</v>
      </c>
      <c r="R6" s="4">
        <f>([4]Annual!Y6)/10</f>
        <v>38188690.657812499</v>
      </c>
      <c r="S6" s="4">
        <f>([4]Annual!Z6)/10</f>
        <v>38415542.878124997</v>
      </c>
      <c r="T6" s="4">
        <f>([4]Annual!AA6)/10</f>
        <v>38658845.887500003</v>
      </c>
      <c r="U6" s="4">
        <f>([4]Annual!AB6)/10</f>
        <v>34587041.646875001</v>
      </c>
      <c r="V6" s="4">
        <f>([4]Annual!AC6)/10</f>
        <v>39315601.231250003</v>
      </c>
      <c r="W6" s="4">
        <f>([4]Annual!AD6)/10</f>
        <v>39315601.231250003</v>
      </c>
      <c r="X6" s="4">
        <f>([4]Annual!AE6)/10</f>
        <v>39301312.5546875</v>
      </c>
      <c r="Y6" s="4"/>
      <c r="Z6">
        <v>2026</v>
      </c>
      <c r="AA6" s="4">
        <f>([4]Annual!AZ6)/10</f>
        <v>17714248.7890625</v>
      </c>
      <c r="AB6" s="4">
        <f>([4]Annual!BA6)/10</f>
        <v>16331180.407031249</v>
      </c>
      <c r="AC6" s="4">
        <f>([4]Annual!BB6)/10</f>
        <v>16322435.446875</v>
      </c>
      <c r="AD6" s="4">
        <f>([4]Annual!BC6)/10</f>
        <v>15965054.475781251</v>
      </c>
      <c r="AE6" s="4">
        <f>([4]Annual!BD6)/10</f>
        <v>15815130.57421875</v>
      </c>
      <c r="AF6" s="4">
        <f>([4]Annual!BE6)/10</f>
        <v>16706250.9609375</v>
      </c>
      <c r="AG6" s="4">
        <f>([4]Annual!BF6)/10</f>
        <v>15062947.785937499</v>
      </c>
      <c r="AH6" s="4">
        <f>([4]Annual!BG6)/10</f>
        <v>16487401.56796875</v>
      </c>
      <c r="AI6" s="4">
        <f>([4]Annual!BH6)/10</f>
        <v>16487401.56796875</v>
      </c>
      <c r="AJ6" s="4">
        <f>([4]Annual!BI6)/10</f>
        <v>16470609.82578125</v>
      </c>
      <c r="AL6">
        <v>2026</v>
      </c>
      <c r="AM6" s="4">
        <f>[4]Annual!EL6/10</f>
        <v>15669605.7125</v>
      </c>
      <c r="AN6" s="4">
        <f>[4]Annual!EM6/10</f>
        <v>15669605.7125</v>
      </c>
      <c r="AO6" s="4">
        <f>[4]Annual!EN6/10</f>
        <v>14339939.4140625</v>
      </c>
      <c r="AP6" s="4">
        <f>[4]Annual!EO6/10</f>
        <v>15669605.7125</v>
      </c>
      <c r="AQ6" s="4">
        <f>[4]Annual!EP6/10</f>
        <v>15669605.7125</v>
      </c>
      <c r="AR6" s="4">
        <f>[4]Annual!EQ6/10</f>
        <v>14326496.4296875</v>
      </c>
      <c r="AS6" s="4">
        <f>[4]Annual!ER6/10</f>
        <v>13654942.114062499</v>
      </c>
      <c r="AT6" s="4">
        <f>[4]Annual!ES6/10</f>
        <v>15669605.7125</v>
      </c>
      <c r="AU6" s="4">
        <f>[4]Annual!ET6/10</f>
        <v>15669605.7125</v>
      </c>
      <c r="AV6" s="4">
        <f>[4]Annual!EU6/10</f>
        <v>15669605.7125</v>
      </c>
      <c r="AX6">
        <v>2026</v>
      </c>
      <c r="AY6" s="4">
        <f>[4]Annual!EV6/10</f>
        <v>35343467.71875</v>
      </c>
      <c r="AZ6" s="4">
        <f>[4]Annual!EW6/10</f>
        <v>35055197.818750001</v>
      </c>
      <c r="BA6" s="4">
        <f>[4]Annual!EX6/10</f>
        <v>34766928.081249997</v>
      </c>
      <c r="BB6" s="4">
        <f>[4]Annual!EY6/10</f>
        <v>35055197.818750001</v>
      </c>
      <c r="BC6" s="4">
        <f>[4]Annual!EZ6/10</f>
        <v>35055197.818750001</v>
      </c>
      <c r="BD6" s="4">
        <f>[4]Annual!FA6/10</f>
        <v>32050466.5625</v>
      </c>
      <c r="BE6" s="4">
        <f>[4]Annual!FB6/10</f>
        <v>30548100.943750001</v>
      </c>
      <c r="BF6" s="4">
        <f>[4]Annual!FC6/10</f>
        <v>35055197.818750001</v>
      </c>
      <c r="BG6" s="4">
        <f>[4]Annual!FD6/10</f>
        <v>35055197.818750001</v>
      </c>
      <c r="BH6" s="4">
        <f>[4]Annual!FE6/10</f>
        <v>35199332.862499997</v>
      </c>
    </row>
    <row r="7" spans="1:60" x14ac:dyDescent="0.3">
      <c r="B7">
        <v>2027</v>
      </c>
      <c r="C7" s="5">
        <f t="shared" si="0"/>
        <v>39167211.009374999</v>
      </c>
      <c r="D7" s="5">
        <f t="shared" si="1"/>
        <v>16464980.97421875</v>
      </c>
      <c r="E7" s="5">
        <f t="shared" si="2"/>
        <v>15568059.46875</v>
      </c>
      <c r="F7" s="5">
        <f t="shared" si="3"/>
        <v>34721027.537500001</v>
      </c>
      <c r="G7" s="5">
        <f>O7-C7</f>
        <v>536931.296875</v>
      </c>
      <c r="H7" s="5">
        <f>AA7-D7</f>
        <v>1573583.0242187511</v>
      </c>
      <c r="I7" s="5">
        <f>AM7-E7</f>
        <v>0</v>
      </c>
      <c r="J7" s="5">
        <f t="shared" si="4"/>
        <v>415481.73124999553</v>
      </c>
      <c r="K7" s="4">
        <f>[4]Annual!$HO7</f>
        <v>108031793.21875</v>
      </c>
      <c r="L7" s="4">
        <f>'[5]Oregon Emissions'!$B8/0.05311</f>
        <v>90208128.992077395</v>
      </c>
      <c r="N7">
        <v>2027</v>
      </c>
      <c r="O7" s="4">
        <f>([4]Annual!V7)/10</f>
        <v>39704142.306249999</v>
      </c>
      <c r="P7" s="4">
        <f>([4]Annual!W7)/10</f>
        <v>38650328.149999999</v>
      </c>
      <c r="Q7" s="4">
        <f>([4]Annual!X7)/10</f>
        <v>39055496.995312497</v>
      </c>
      <c r="R7" s="4">
        <f>([4]Annual!Y7)/10</f>
        <v>37412023.943750001</v>
      </c>
      <c r="S7" s="4">
        <f>([4]Annual!Z7)/10</f>
        <v>37717084.3359375</v>
      </c>
      <c r="T7" s="4">
        <f>([4]Annual!AA7)/10</f>
        <v>37775335.198437497</v>
      </c>
      <c r="U7" s="4">
        <f>([4]Annual!AB7)/10</f>
        <v>32948142.868749999</v>
      </c>
      <c r="V7" s="4">
        <f>([4]Annual!AC7)/10</f>
        <v>39167211.009374999</v>
      </c>
      <c r="W7" s="4">
        <f>([4]Annual!AD7)/10</f>
        <v>39167211.009374999</v>
      </c>
      <c r="X7" s="4">
        <f>([4]Annual!AE7)/10</f>
        <v>39173957.784374997</v>
      </c>
      <c r="Y7" s="4"/>
      <c r="Z7">
        <v>2027</v>
      </c>
      <c r="AA7" s="4">
        <f>([4]Annual!AZ7)/10</f>
        <v>18038563.998437501</v>
      </c>
      <c r="AB7" s="4">
        <f>([4]Annual!BA7)/10</f>
        <v>16224484.95859375</v>
      </c>
      <c r="AC7" s="4">
        <f>([4]Annual!BB7)/10</f>
        <v>16286808.6796875</v>
      </c>
      <c r="AD7" s="4">
        <f>([4]Annual!BC7)/10</f>
        <v>15636637.06640625</v>
      </c>
      <c r="AE7" s="4">
        <f>([4]Annual!BD7)/10</f>
        <v>15361652.257031251</v>
      </c>
      <c r="AF7" s="4">
        <f>([4]Annual!BE7)/10</f>
        <v>16339822.4125</v>
      </c>
      <c r="AG7" s="4">
        <f>([4]Annual!BF7)/10</f>
        <v>14377898.8609375</v>
      </c>
      <c r="AH7" s="4">
        <f>([4]Annual!BG7)/10</f>
        <v>16464980.97421875</v>
      </c>
      <c r="AI7" s="4">
        <f>([4]Annual!BH7)/10</f>
        <v>16464980.97421875</v>
      </c>
      <c r="AJ7" s="4">
        <f>([4]Annual!BI7)/10</f>
        <v>16445271.90234375</v>
      </c>
      <c r="AL7">
        <v>2027</v>
      </c>
      <c r="AM7" s="4">
        <f>[4]Annual!EL7/10</f>
        <v>15568059.46875</v>
      </c>
      <c r="AN7" s="4">
        <f>[4]Annual!EM7/10</f>
        <v>15568059.46875</v>
      </c>
      <c r="AO7" s="4">
        <f>[4]Annual!EN7/10</f>
        <v>13925107.59375</v>
      </c>
      <c r="AP7" s="4">
        <f>[4]Annual!EO7/10</f>
        <v>15568059.46875</v>
      </c>
      <c r="AQ7" s="4">
        <f>[4]Annual!EP7/10</f>
        <v>15568059.46875</v>
      </c>
      <c r="AR7" s="4">
        <f>[4]Annual!EQ7/10</f>
        <v>13900053.112500001</v>
      </c>
      <c r="AS7" s="4">
        <f>[4]Annual!ER7/10</f>
        <v>13066049.990625</v>
      </c>
      <c r="AT7" s="4">
        <f>[4]Annual!ES7/10</f>
        <v>15568059.46875</v>
      </c>
      <c r="AU7" s="4">
        <f>[4]Annual!ET7/10</f>
        <v>15568059.46875</v>
      </c>
      <c r="AV7" s="4">
        <f>[4]Annual!EU7/10</f>
        <v>15568059.46875</v>
      </c>
      <c r="AX7">
        <v>2027</v>
      </c>
      <c r="AY7" s="4">
        <f>[4]Annual!EV7/10</f>
        <v>35136509.268749997</v>
      </c>
      <c r="AZ7" s="4">
        <f>[4]Annual!EW7/10</f>
        <v>34721027.537500001</v>
      </c>
      <c r="BA7" s="4">
        <f>[4]Annual!EX7/10</f>
        <v>34305547.318750001</v>
      </c>
      <c r="BB7" s="4">
        <f>[4]Annual!EY7/10</f>
        <v>34721027.537500001</v>
      </c>
      <c r="BC7" s="4">
        <f>[4]Annual!EZ7/10</f>
        <v>34721027.537500001</v>
      </c>
      <c r="BD7" s="4">
        <f>[4]Annual!FA7/10</f>
        <v>31000917.893750001</v>
      </c>
      <c r="BE7" s="4">
        <f>[4]Annual!FB7/10</f>
        <v>29140862.987500001</v>
      </c>
      <c r="BF7" s="4">
        <f>[4]Annual!FC7/10</f>
        <v>34721027.537500001</v>
      </c>
      <c r="BG7" s="4">
        <f>[4]Annual!FD7/10</f>
        <v>34721027.537500001</v>
      </c>
      <c r="BH7" s="4">
        <f>[4]Annual!FE7/10</f>
        <v>34928768.875</v>
      </c>
    </row>
    <row r="8" spans="1:60" x14ac:dyDescent="0.3">
      <c r="B8">
        <v>2028</v>
      </c>
      <c r="C8" s="5">
        <f t="shared" si="0"/>
        <v>39152138</v>
      </c>
      <c r="D8" s="5">
        <f t="shared" si="1"/>
        <v>16493341.05703125</v>
      </c>
      <c r="E8" s="5">
        <f t="shared" si="2"/>
        <v>15600744.53125</v>
      </c>
      <c r="F8" s="5">
        <f t="shared" si="3"/>
        <v>34608616.125</v>
      </c>
      <c r="G8" s="5">
        <f>O8-C8</f>
        <v>868415.62656249851</v>
      </c>
      <c r="H8" s="5">
        <f>AA8-D8</f>
        <v>1946659.6398437489</v>
      </c>
      <c r="I8" s="5">
        <f>AM8-E8</f>
        <v>0</v>
      </c>
      <c r="J8" s="5">
        <f t="shared" si="4"/>
        <v>543962.75</v>
      </c>
      <c r="K8" s="4">
        <f>[4]Annual!$HO8</f>
        <v>108669914.53125</v>
      </c>
      <c r="L8" s="4">
        <f>'[5]Oregon Emissions'!$B9/0.05311</f>
        <v>85912503.801978469</v>
      </c>
      <c r="N8">
        <v>2028</v>
      </c>
      <c r="O8" s="4">
        <f>([4]Annual!V8)/10</f>
        <v>40020553.626562499</v>
      </c>
      <c r="P8" s="4">
        <f>([4]Annual!W8)/10</f>
        <v>38507954.621875003</v>
      </c>
      <c r="Q8" s="4">
        <f>([4]Annual!X8)/10</f>
        <v>39125753.515625</v>
      </c>
      <c r="R8" s="4">
        <f>([4]Annual!Y8)/10</f>
        <v>36724244.998437501</v>
      </c>
      <c r="S8" s="4">
        <f>([4]Annual!Z8)/10</f>
        <v>37216595.167187497</v>
      </c>
      <c r="T8" s="4">
        <f>([4]Annual!AA8)/10</f>
        <v>37118177.262500003</v>
      </c>
      <c r="U8" s="4">
        <f>([4]Annual!AB8)/10</f>
        <v>31507983.703906249</v>
      </c>
      <c r="V8" s="4">
        <f>([4]Annual!AC8)/10</f>
        <v>39152138</v>
      </c>
      <c r="W8" s="4">
        <f>([4]Annual!AD8)/10</f>
        <v>39152138</v>
      </c>
      <c r="X8" s="4">
        <f>([4]Annual!AE8)/10</f>
        <v>39208467.542187497</v>
      </c>
      <c r="Y8" s="4"/>
      <c r="Z8">
        <v>2028</v>
      </c>
      <c r="AA8" s="4">
        <f>([4]Annual!AZ8)/10</f>
        <v>18440000.696874999</v>
      </c>
      <c r="AB8" s="4">
        <f>([4]Annual!BA8)/10</f>
        <v>16195973.327343751</v>
      </c>
      <c r="AC8" s="4">
        <f>([4]Annual!BB8)/10</f>
        <v>16327367.69921875</v>
      </c>
      <c r="AD8" s="4">
        <f>([4]Annual!BC8)/10</f>
        <v>15344328.21328125</v>
      </c>
      <c r="AE8" s="4">
        <f>([4]Annual!BD8)/10</f>
        <v>15006037.05859375</v>
      </c>
      <c r="AF8" s="4">
        <f>([4]Annual!BE8)/10</f>
        <v>16065153.4296875</v>
      </c>
      <c r="AG8" s="4">
        <f>([4]Annual!BF8)/10</f>
        <v>13774013.905468751</v>
      </c>
      <c r="AH8" s="4">
        <f>([4]Annual!BG8)/10</f>
        <v>16493341.05703125</v>
      </c>
      <c r="AI8" s="4">
        <f>([4]Annual!BH8)/10</f>
        <v>16493341.05703125</v>
      </c>
      <c r="AJ8" s="4">
        <f>([4]Annual!BI8)/10</f>
        <v>16479017.25390625</v>
      </c>
      <c r="AL8">
        <v>2028</v>
      </c>
      <c r="AM8" s="4">
        <f>[4]Annual!EL8/10</f>
        <v>15600744.53125</v>
      </c>
      <c r="AN8" s="4">
        <f>[4]Annual!EM8/10</f>
        <v>15600744.53125</v>
      </c>
      <c r="AO8" s="4">
        <f>[4]Annual!EN8/10</f>
        <v>13641347.768750001</v>
      </c>
      <c r="AP8" s="4">
        <f>[4]Annual!EO8/10</f>
        <v>15600744.53125</v>
      </c>
      <c r="AQ8" s="4">
        <f>[4]Annual!EP8/10</f>
        <v>15600744.53125</v>
      </c>
      <c r="AR8" s="4">
        <f>[4]Annual!EQ8/10</f>
        <v>13594934.321875</v>
      </c>
      <c r="AS8" s="4">
        <f>[4]Annual!ER8/10</f>
        <v>12592029.3125</v>
      </c>
      <c r="AT8" s="4">
        <f>[4]Annual!ES8/10</f>
        <v>15600744.53125</v>
      </c>
      <c r="AU8" s="4">
        <f>[4]Annual!ET8/10</f>
        <v>15600744.53125</v>
      </c>
      <c r="AV8" s="4">
        <f>[4]Annual!EU8/10</f>
        <v>15600744.53125</v>
      </c>
      <c r="AX8">
        <v>2028</v>
      </c>
      <c r="AY8" s="4">
        <f>[4]Annual!EV8/10</f>
        <v>35152578.875</v>
      </c>
      <c r="AZ8" s="4">
        <f>[4]Annual!EW8/10</f>
        <v>34608616.125</v>
      </c>
      <c r="BA8" s="4">
        <f>[4]Annual!EX8/10</f>
        <v>34064652.831249997</v>
      </c>
      <c r="BB8" s="4">
        <f>[4]Annual!EY8/10</f>
        <v>34608616.125</v>
      </c>
      <c r="BC8" s="4">
        <f>[4]Annual!EZ8/10</f>
        <v>34608616.125</v>
      </c>
      <c r="BD8" s="4">
        <f>[4]Annual!FA8/10</f>
        <v>30158936.918749999</v>
      </c>
      <c r="BE8" s="4">
        <f>[4]Annual!FB8/10</f>
        <v>27934097.118749999</v>
      </c>
      <c r="BF8" s="4">
        <f>[4]Annual!FC8/10</f>
        <v>34608616.125</v>
      </c>
      <c r="BG8" s="4">
        <f>[4]Annual!FD8/10</f>
        <v>34608616.125</v>
      </c>
      <c r="BH8" s="4">
        <f>[4]Annual!FE8/10</f>
        <v>34880597.112499997</v>
      </c>
    </row>
    <row r="9" spans="1:60" x14ac:dyDescent="0.3">
      <c r="B9">
        <v>2029</v>
      </c>
      <c r="C9" s="5">
        <f t="shared" si="0"/>
        <v>38563745.885937497</v>
      </c>
      <c r="D9" s="5">
        <f t="shared" si="1"/>
        <v>16297416.34921875</v>
      </c>
      <c r="E9" s="5">
        <f t="shared" si="2"/>
        <v>15423324.31875</v>
      </c>
      <c r="F9" s="5">
        <f t="shared" si="3"/>
        <v>34054265.287500001</v>
      </c>
      <c r="G9" s="5">
        <f>O9-C9</f>
        <v>1276310.2796875015</v>
      </c>
      <c r="H9" s="5">
        <f>AA9-D9</f>
        <v>2313079.7445312496</v>
      </c>
      <c r="I9" s="5">
        <f>AM9-E9</f>
        <v>0</v>
      </c>
      <c r="J9" s="5">
        <f t="shared" si="4"/>
        <v>672088.92499999702</v>
      </c>
      <c r="K9" s="4">
        <f>[4]Annual!$HO9</f>
        <v>107928142.05625001</v>
      </c>
      <c r="L9" s="4">
        <f>'[5]Oregon Emissions'!$B10/0.05311</f>
        <v>81616878.611879542</v>
      </c>
      <c r="N9">
        <v>2029</v>
      </c>
      <c r="O9" s="4">
        <f>([4]Annual!V9)/10</f>
        <v>39840056.165624999</v>
      </c>
      <c r="P9" s="4">
        <f>([4]Annual!W9)/10</f>
        <v>37851009.314062499</v>
      </c>
      <c r="Q9" s="4">
        <f>([4]Annual!X9)/10</f>
        <v>38676326.4609375</v>
      </c>
      <c r="R9" s="4">
        <f>([4]Annual!Y9)/10</f>
        <v>35514935.017187499</v>
      </c>
      <c r="S9" s="4">
        <f>([4]Annual!Z9)/10</f>
        <v>36236791.626562499</v>
      </c>
      <c r="T9" s="4">
        <f>([4]Annual!AA9)/10</f>
        <v>36013656.315624997</v>
      </c>
      <c r="U9" s="4">
        <f>([4]Annual!AB9)/10</f>
        <v>29691698.171875</v>
      </c>
      <c r="V9" s="4">
        <f>([4]Annual!AC9)/10</f>
        <v>38563745.885937497</v>
      </c>
      <c r="W9" s="4">
        <f>([4]Annual!AD9)/10</f>
        <v>38563745.885937497</v>
      </c>
      <c r="X9" s="4">
        <f>([4]Annual!AE9)/10</f>
        <v>38695048.198437497</v>
      </c>
      <c r="Y9" s="4"/>
      <c r="Z9">
        <v>2029</v>
      </c>
      <c r="AA9" s="4">
        <f>([4]Annual!AZ9)/10</f>
        <v>18610496.09375</v>
      </c>
      <c r="AB9" s="4">
        <f>([4]Annual!BA9)/10</f>
        <v>15970878.671093751</v>
      </c>
      <c r="AC9" s="4">
        <f>([4]Annual!BB9)/10</f>
        <v>16168240.675000001</v>
      </c>
      <c r="AD9" s="4">
        <f>([4]Annual!BC9)/10</f>
        <v>14856263.19140625</v>
      </c>
      <c r="AE9" s="4">
        <f>([4]Annual!BD9)/10</f>
        <v>14490189.31484375</v>
      </c>
      <c r="AF9" s="4">
        <f>([4]Annual!BE9)/10</f>
        <v>15608593.07421875</v>
      </c>
      <c r="AG9" s="4">
        <f>([4]Annual!BF9)/10</f>
        <v>13015796.9984375</v>
      </c>
      <c r="AH9" s="4">
        <f>([4]Annual!BG9)/10</f>
        <v>16297416.34921875</v>
      </c>
      <c r="AI9" s="4">
        <f>([4]Annual!BH9)/10</f>
        <v>16297416.34921875</v>
      </c>
      <c r="AJ9" s="4">
        <f>([4]Annual!BI9)/10</f>
        <v>16295327.19296875</v>
      </c>
      <c r="AL9">
        <v>2029</v>
      </c>
      <c r="AM9" s="4">
        <f>[4]Annual!EL9/10</f>
        <v>15423324.31875</v>
      </c>
      <c r="AN9" s="4">
        <f>[4]Annual!EM9/10</f>
        <v>15423324.31875</v>
      </c>
      <c r="AO9" s="4">
        <f>[4]Annual!EN9/10</f>
        <v>13215009.9609375</v>
      </c>
      <c r="AP9" s="4">
        <f>[4]Annual!EO9/10</f>
        <v>15423324.31875</v>
      </c>
      <c r="AQ9" s="4">
        <f>[4]Annual!EP9/10</f>
        <v>15423324.31875</v>
      </c>
      <c r="AR9" s="4">
        <f>[4]Annual!EQ9/10</f>
        <v>13109825.653124999</v>
      </c>
      <c r="AS9" s="4">
        <f>[4]Annual!ER9/10</f>
        <v>11953076.409375001</v>
      </c>
      <c r="AT9" s="4">
        <f>[4]Annual!ES9/10</f>
        <v>15423324.31875</v>
      </c>
      <c r="AU9" s="4">
        <f>[4]Annual!ET9/10</f>
        <v>15423324.31875</v>
      </c>
      <c r="AV9" s="4">
        <f>[4]Annual!EU9/10</f>
        <v>15423324.31875</v>
      </c>
      <c r="AX9">
        <v>2029</v>
      </c>
      <c r="AY9" s="4">
        <f>[4]Annual!EV9/10</f>
        <v>34726354.212499999</v>
      </c>
      <c r="AZ9" s="4">
        <f>[4]Annual!EW9/10</f>
        <v>34054265.287500001</v>
      </c>
      <c r="BA9" s="4">
        <f>[4]Annual!EX9/10</f>
        <v>33382175.756250001</v>
      </c>
      <c r="BB9" s="4">
        <f>[4]Annual!EY9/10</f>
        <v>34054265.287500001</v>
      </c>
      <c r="BC9" s="4">
        <f>[4]Annual!EZ9/10</f>
        <v>34054265.287500001</v>
      </c>
      <c r="BD9" s="4">
        <f>[4]Annual!FA9/10</f>
        <v>28946124.993749999</v>
      </c>
      <c r="BE9" s="4">
        <f>[4]Annual!FB9/10</f>
        <v>26392055.418749999</v>
      </c>
      <c r="BF9" s="4">
        <f>[4]Annual!FC9/10</f>
        <v>34054265.287500001</v>
      </c>
      <c r="BG9" s="4">
        <f>[4]Annual!FD9/10</f>
        <v>34054265.287500001</v>
      </c>
      <c r="BH9" s="4">
        <f>[4]Annual!FE9/10</f>
        <v>34390310.118749999</v>
      </c>
    </row>
    <row r="10" spans="1:60" x14ac:dyDescent="0.3">
      <c r="B10">
        <v>2030</v>
      </c>
      <c r="C10" s="5">
        <f t="shared" si="0"/>
        <v>38123302.4921875</v>
      </c>
      <c r="D10" s="5">
        <f t="shared" si="1"/>
        <v>16171550.160937499</v>
      </c>
      <c r="E10" s="5">
        <f t="shared" si="2"/>
        <v>15397653.240625</v>
      </c>
      <c r="F10" s="5">
        <f t="shared" si="3"/>
        <v>33730022.668750003</v>
      </c>
      <c r="G10" s="5">
        <f>O10-C10</f>
        <v>1773626.15625</v>
      </c>
      <c r="H10" s="5">
        <f>AA10-D10</f>
        <v>2703194.5906249993</v>
      </c>
      <c r="I10" s="5">
        <f>AM10-E10</f>
        <v>0</v>
      </c>
      <c r="J10" s="5">
        <f t="shared" si="4"/>
        <v>810006.18124999851</v>
      </c>
      <c r="K10" s="4">
        <f>[4]Annual!$HO10</f>
        <v>107899349.375</v>
      </c>
      <c r="L10" s="4">
        <f>'[5]Oregon Emissions'!$B11/0.05311</f>
        <v>77321253.421780616</v>
      </c>
      <c r="N10">
        <v>2030</v>
      </c>
      <c r="O10" s="4">
        <f>([4]Annual!V10)/10</f>
        <v>39896928.6484375</v>
      </c>
      <c r="P10" s="4">
        <f>([4]Annual!W10)/10</f>
        <v>37393942.670312501</v>
      </c>
      <c r="Q10" s="4">
        <f>([4]Annual!X10)/10</f>
        <v>38419984.6640625</v>
      </c>
      <c r="R10" s="4">
        <f>([4]Annual!Y10)/10</f>
        <v>34552532.560937501</v>
      </c>
      <c r="S10" s="4">
        <f>([4]Annual!Z10)/10</f>
        <v>35482919.198437497</v>
      </c>
      <c r="T10" s="4">
        <f>([4]Annual!AA10)/10</f>
        <v>35142535.237499997</v>
      </c>
      <c r="U10" s="4">
        <f>([4]Annual!AB10)/10</f>
        <v>28080212.654687501</v>
      </c>
      <c r="V10" s="4">
        <f>([4]Annual!AC10)/10</f>
        <v>38123302.4921875</v>
      </c>
      <c r="W10" s="4">
        <f>([4]Annual!AD10)/10</f>
        <v>38123302.4921875</v>
      </c>
      <c r="X10" s="4">
        <f>([4]Annual!AE10)/10</f>
        <v>38375501.073437497</v>
      </c>
      <c r="Y10" s="4"/>
      <c r="Z10">
        <v>2030</v>
      </c>
      <c r="AA10" s="4">
        <f>([4]Annual!AZ10)/10</f>
        <v>18874744.751562499</v>
      </c>
      <c r="AB10" s="4">
        <f>([4]Annual!BA10)/10</f>
        <v>15838905.5140625</v>
      </c>
      <c r="AC10" s="4">
        <f>([4]Annual!BB10)/10</f>
        <v>16098232.06484375</v>
      </c>
      <c r="AD10" s="4">
        <f>([4]Annual!BC10)/10</f>
        <v>14482146.645312499</v>
      </c>
      <c r="AE10" s="4">
        <f>([4]Annual!BD10)/10</f>
        <v>14077867.134375</v>
      </c>
      <c r="AF10" s="4">
        <f>([4]Annual!BE10)/10</f>
        <v>15246859.66015625</v>
      </c>
      <c r="AG10" s="4">
        <f>([4]Annual!BF10)/10</f>
        <v>12341398.1</v>
      </c>
      <c r="AH10" s="4">
        <f>([4]Annual!BG10)/10</f>
        <v>16171550.160937499</v>
      </c>
      <c r="AI10" s="4">
        <f>([4]Annual!BH10)/10</f>
        <v>16171550.160937499</v>
      </c>
      <c r="AJ10" s="4">
        <f>([4]Annual!BI10)/10</f>
        <v>16197160.0859375</v>
      </c>
      <c r="AL10">
        <v>2030</v>
      </c>
      <c r="AM10" s="4">
        <f>[4]Annual!EL10/10</f>
        <v>15397653.240625</v>
      </c>
      <c r="AN10" s="4">
        <f>[4]Annual!EM10/10</f>
        <v>15397653.240625</v>
      </c>
      <c r="AO10" s="4">
        <f>[4]Annual!EN10/10</f>
        <v>12944438.457812499</v>
      </c>
      <c r="AP10" s="4">
        <f>[4]Annual!EO10/10</f>
        <v>15397653.240625</v>
      </c>
      <c r="AQ10" s="4">
        <f>[4]Annual!EP10/10</f>
        <v>15397653.240625</v>
      </c>
      <c r="AR10" s="4">
        <f>[4]Annual!EQ10/10</f>
        <v>12758055.5703125</v>
      </c>
      <c r="AS10" s="4">
        <f>[4]Annual!ER10/10</f>
        <v>11438256.734375</v>
      </c>
      <c r="AT10" s="4">
        <f>[4]Annual!ES10/10</f>
        <v>15397653.240625</v>
      </c>
      <c r="AU10" s="4">
        <f>[4]Annual!ET10/10</f>
        <v>15397653.240625</v>
      </c>
      <c r="AV10" s="4">
        <f>[4]Annual!EU10/10</f>
        <v>15397653.240625</v>
      </c>
      <c r="AX10">
        <v>2030</v>
      </c>
      <c r="AY10" s="4">
        <f>[4]Annual!EV10/10</f>
        <v>34540028.850000001</v>
      </c>
      <c r="AZ10" s="4">
        <f>[4]Annual!EW10/10</f>
        <v>33730022.668750003</v>
      </c>
      <c r="BA10" s="4">
        <f>[4]Annual!EX10/10</f>
        <v>32920015.918749999</v>
      </c>
      <c r="BB10" s="4">
        <f>[4]Annual!EY10/10</f>
        <v>33730022.668750003</v>
      </c>
      <c r="BC10" s="4">
        <f>[4]Annual!EZ10/10</f>
        <v>33730022.668750003</v>
      </c>
      <c r="BD10" s="4">
        <f>[4]Annual!FA10/10</f>
        <v>27947733.118749999</v>
      </c>
      <c r="BE10" s="4">
        <f>[4]Annual!FB10/10</f>
        <v>25056587.956250001</v>
      </c>
      <c r="BF10" s="4">
        <f>[4]Annual!FC10/10</f>
        <v>33730022.668750003</v>
      </c>
      <c r="BG10" s="4">
        <f>[4]Annual!FD10/10</f>
        <v>33730022.668750003</v>
      </c>
      <c r="BH10" s="4">
        <f>[4]Annual!FE10/10</f>
        <v>34135025.5625</v>
      </c>
    </row>
    <row r="11" spans="1:60" x14ac:dyDescent="0.3">
      <c r="B11">
        <v>2031</v>
      </c>
      <c r="C11" s="5">
        <f t="shared" si="0"/>
        <v>37621555.3671875</v>
      </c>
      <c r="D11" s="5">
        <f t="shared" si="1"/>
        <v>16039051.953125</v>
      </c>
      <c r="E11" s="5">
        <f t="shared" si="2"/>
        <v>15391628.5</v>
      </c>
      <c r="F11" s="5">
        <f t="shared" si="3"/>
        <v>33386151.875</v>
      </c>
      <c r="G11" s="5">
        <f>O11-C11</f>
        <v>2321656.7578125</v>
      </c>
      <c r="H11" s="5">
        <f>AA11-D11</f>
        <v>3095877.5031250007</v>
      </c>
      <c r="I11" s="5">
        <f>AM11-E11</f>
        <v>0</v>
      </c>
      <c r="J11" s="5">
        <f t="shared" si="4"/>
        <v>953859.19375000149</v>
      </c>
      <c r="K11" s="4">
        <f>[4]Annual!$HO11</f>
        <v>107855921.5</v>
      </c>
      <c r="L11" s="4">
        <f>'[5]Oregon Emissions'!$B12/0.05311</f>
        <v>73025628.23168169</v>
      </c>
      <c r="N11">
        <v>2031</v>
      </c>
      <c r="O11" s="4">
        <f>([4]Annual!V11)/10</f>
        <v>39943212.125</v>
      </c>
      <c r="P11" s="4">
        <f>([4]Annual!W11)/10</f>
        <v>36905612.048437499</v>
      </c>
      <c r="Q11" s="4">
        <f>([4]Annual!X11)/10</f>
        <v>38110178.912500001</v>
      </c>
      <c r="R11" s="4">
        <f>([4]Annual!Y11)/10</f>
        <v>33592801.950000003</v>
      </c>
      <c r="S11" s="4">
        <f>([4]Annual!Z11)/10</f>
        <v>34733551.782812499</v>
      </c>
      <c r="T11" s="4">
        <f>([4]Annual!AA11)/10</f>
        <v>34272806.839062497</v>
      </c>
      <c r="U11" s="4">
        <f>([4]Annual!AB11)/10</f>
        <v>26475832.931249999</v>
      </c>
      <c r="V11" s="4">
        <f>([4]Annual!AC11)/10</f>
        <v>37621555.3671875</v>
      </c>
      <c r="W11" s="4">
        <f>([4]Annual!AD11)/10</f>
        <v>37621555.3671875</v>
      </c>
      <c r="X11" s="4">
        <f>([4]Annual!AE11)/10</f>
        <v>38033745.459375001</v>
      </c>
      <c r="Y11" s="4"/>
      <c r="Z11">
        <v>2031</v>
      </c>
      <c r="AA11" s="4">
        <f>([4]Annual!AZ11)/10</f>
        <v>19134929.456250001</v>
      </c>
      <c r="AB11" s="4">
        <f>([4]Annual!BA11)/10</f>
        <v>15713355.807812501</v>
      </c>
      <c r="AC11" s="4">
        <f>([4]Annual!BB11)/10</f>
        <v>16028543.665625</v>
      </c>
      <c r="AD11" s="4">
        <f>([4]Annual!BC11)/10</f>
        <v>14128331.473437499</v>
      </c>
      <c r="AE11" s="4">
        <f>([4]Annual!BD11)/10</f>
        <v>13685520.660937499</v>
      </c>
      <c r="AF11" s="4">
        <f>([4]Annual!BE11)/10</f>
        <v>14885509.58828125</v>
      </c>
      <c r="AG11" s="4">
        <f>([4]Annual!BF11)/10</f>
        <v>11669673.178125</v>
      </c>
      <c r="AH11" s="4">
        <f>([4]Annual!BG11)/10</f>
        <v>16039051.953125</v>
      </c>
      <c r="AI11" s="4">
        <f>([4]Annual!BH11)/10</f>
        <v>16039051.953125</v>
      </c>
      <c r="AJ11" s="4">
        <f>([4]Annual!BI11)/10</f>
        <v>16107277.942187499</v>
      </c>
      <c r="AL11">
        <v>2031</v>
      </c>
      <c r="AM11" s="4">
        <f>[4]Annual!EL11/10</f>
        <v>15391628.5</v>
      </c>
      <c r="AN11" s="4">
        <f>[4]Annual!EM11/10</f>
        <v>15391628.5</v>
      </c>
      <c r="AO11" s="4">
        <f>[4]Annual!EN11/10</f>
        <v>12717058.9</v>
      </c>
      <c r="AP11" s="4">
        <f>[4]Annual!EO11/10</f>
        <v>15391628.5</v>
      </c>
      <c r="AQ11" s="4">
        <f>[4]Annual!EP11/10</f>
        <v>15391628.5</v>
      </c>
      <c r="AR11" s="4">
        <f>[4]Annual!EQ11/10</f>
        <v>12423242.84375</v>
      </c>
      <c r="AS11" s="4">
        <f>[4]Annual!ER11/10</f>
        <v>10939050.1625</v>
      </c>
      <c r="AT11" s="4">
        <f>[4]Annual!ES11/10</f>
        <v>15391628.5</v>
      </c>
      <c r="AU11" s="4">
        <f>[4]Annual!ET11/10</f>
        <v>15391628.5</v>
      </c>
      <c r="AV11" s="4">
        <f>[4]Annual!EU11/10</f>
        <v>15391628.5</v>
      </c>
      <c r="AX11">
        <v>2031</v>
      </c>
      <c r="AY11" s="4">
        <f>[4]Annual!EV11/10</f>
        <v>34340011.068750001</v>
      </c>
      <c r="AZ11" s="4">
        <f>[4]Annual!EW11/10</f>
        <v>33386151.875</v>
      </c>
      <c r="BA11" s="4">
        <f>[4]Annual!EX11/10</f>
        <v>32432293.837499999</v>
      </c>
      <c r="BB11" s="4">
        <f>[4]Annual!EY11/10</f>
        <v>33386151.875</v>
      </c>
      <c r="BC11" s="4">
        <f>[4]Annual!EZ11/10</f>
        <v>33386151.875</v>
      </c>
      <c r="BD11" s="4">
        <f>[4]Annual!FA11/10</f>
        <v>26947394.28125</v>
      </c>
      <c r="BE11" s="4">
        <f>[4]Annual!FB11/10</f>
        <v>23728015.199999999</v>
      </c>
      <c r="BF11" s="4">
        <f>[4]Annual!FC11/10</f>
        <v>33386151.875</v>
      </c>
      <c r="BG11" s="4">
        <f>[4]Annual!FD11/10</f>
        <v>33386151.875</v>
      </c>
      <c r="BH11" s="4">
        <f>[4]Annual!FE11/10</f>
        <v>33863081.368749999</v>
      </c>
    </row>
    <row r="12" spans="1:60" x14ac:dyDescent="0.3">
      <c r="B12">
        <v>2032</v>
      </c>
      <c r="C12" s="5">
        <f t="shared" si="0"/>
        <v>37333612.486718751</v>
      </c>
      <c r="D12" s="5">
        <f t="shared" si="1"/>
        <v>16015775.901562501</v>
      </c>
      <c r="E12" s="5">
        <f t="shared" si="2"/>
        <v>15524369.90625</v>
      </c>
      <c r="F12" s="5">
        <f t="shared" si="3"/>
        <v>33263519.918749999</v>
      </c>
      <c r="G12" s="5">
        <f>O12-C12</f>
        <v>2904580.8648437485</v>
      </c>
      <c r="H12" s="5">
        <f>AA12-D12</f>
        <v>3486215.4578124993</v>
      </c>
      <c r="I12" s="5">
        <f>AM12-E12</f>
        <v>0</v>
      </c>
      <c r="J12" s="5">
        <f t="shared" si="4"/>
        <v>1097130.9499999993</v>
      </c>
      <c r="K12" s="4">
        <f>[4]Annual!$HO12</f>
        <v>108528074.65625</v>
      </c>
      <c r="L12" s="4">
        <f>'[5]Oregon Emissions'!$B13/0.05311</f>
        <v>68730003.041582763</v>
      </c>
      <c r="N12">
        <v>2032</v>
      </c>
      <c r="O12" s="4">
        <f>([4]Annual!V12)/10</f>
        <v>40238193.3515625</v>
      </c>
      <c r="P12" s="4">
        <f>([4]Annual!W12)/10</f>
        <v>36631420.74609375</v>
      </c>
      <c r="Q12" s="4">
        <f>([4]Annual!X12)/10</f>
        <v>37972113.936718747</v>
      </c>
      <c r="R12" s="4">
        <f>([4]Annual!Y12)/10</f>
        <v>32874550.071874999</v>
      </c>
      <c r="S12" s="4">
        <f>([4]Annual!Z12)/10</f>
        <v>34220169.263281249</v>
      </c>
      <c r="T12" s="4">
        <f>([4]Annual!AA12)/10</f>
        <v>33623377.5703125</v>
      </c>
      <c r="U12" s="4">
        <f>([4]Annual!AB12)/10</f>
        <v>25043016.317968749</v>
      </c>
      <c r="V12" s="4">
        <f>([4]Annual!AC12)/10</f>
        <v>37333612.486718751</v>
      </c>
      <c r="W12" s="4">
        <f>([4]Annual!AD12)/10</f>
        <v>37333612.486718751</v>
      </c>
      <c r="X12" s="4">
        <f>([4]Annual!AE12)/10</f>
        <v>37904508.465625003</v>
      </c>
      <c r="Y12" s="4"/>
      <c r="Z12">
        <v>2032</v>
      </c>
      <c r="AA12" s="4">
        <f>([4]Annual!AZ12)/10</f>
        <v>19501991.359375</v>
      </c>
      <c r="AB12" s="4">
        <f>([4]Annual!BA12)/10</f>
        <v>15696796.526562501</v>
      </c>
      <c r="AC12" s="4">
        <f>([4]Annual!BB12)/10</f>
        <v>16056461.604687501</v>
      </c>
      <c r="AD12" s="4">
        <f>([4]Annual!BC12)/10</f>
        <v>13895415.8671875</v>
      </c>
      <c r="AE12" s="4">
        <f>([4]Annual!BD12)/10</f>
        <v>13402410.20546875</v>
      </c>
      <c r="AF12" s="4">
        <f>([4]Annual!BE12)/10</f>
        <v>14614232.2265625</v>
      </c>
      <c r="AG12" s="4">
        <f>([4]Annual!BF12)/10</f>
        <v>11068891</v>
      </c>
      <c r="AH12" s="4">
        <f>([4]Annual!BG12)/10</f>
        <v>16015775.901562501</v>
      </c>
      <c r="AI12" s="4">
        <f>([4]Annual!BH12)/10</f>
        <v>16015775.901562501</v>
      </c>
      <c r="AJ12" s="4">
        <f>([4]Annual!BI12)/10</f>
        <v>16125948.1171875</v>
      </c>
      <c r="AL12">
        <v>2032</v>
      </c>
      <c r="AM12" s="4">
        <f>[4]Annual!EL12/10</f>
        <v>15524369.90625</v>
      </c>
      <c r="AN12" s="4">
        <f>[4]Annual!EM12/10</f>
        <v>15524369.90625</v>
      </c>
      <c r="AO12" s="4">
        <f>[4]Annual!EN12/10</f>
        <v>12617993.832812499</v>
      </c>
      <c r="AP12" s="4">
        <f>[4]Annual!EO12/10</f>
        <v>15524369.90625</v>
      </c>
      <c r="AQ12" s="4">
        <f>[4]Annual!EP12/10</f>
        <v>15524369.90625</v>
      </c>
      <c r="AR12" s="4">
        <f>[4]Annual!EQ12/10</f>
        <v>12197719.1625</v>
      </c>
      <c r="AS12" s="4">
        <f>[4]Annual!ER12/10</f>
        <v>10534393.75</v>
      </c>
      <c r="AT12" s="4">
        <f>[4]Annual!ES12/10</f>
        <v>15524369.90625</v>
      </c>
      <c r="AU12" s="4">
        <f>[4]Annual!ET12/10</f>
        <v>15524369.90625</v>
      </c>
      <c r="AV12" s="4">
        <f>[4]Annual!EU12/10</f>
        <v>15524369.90625</v>
      </c>
      <c r="AX12">
        <v>2032</v>
      </c>
      <c r="AY12" s="4">
        <f>[4]Annual!EV12/10</f>
        <v>34360650.868749999</v>
      </c>
      <c r="AZ12" s="4">
        <f>[4]Annual!EW12/10</f>
        <v>33263519.918749999</v>
      </c>
      <c r="BA12" s="4">
        <f>[4]Annual!EX12/10</f>
        <v>32166388.762499999</v>
      </c>
      <c r="BB12" s="4">
        <f>[4]Annual!EY12/10</f>
        <v>33263519.918749999</v>
      </c>
      <c r="BC12" s="4">
        <f>[4]Annual!EZ12/10</f>
        <v>33263519.918749999</v>
      </c>
      <c r="BD12" s="4">
        <f>[4]Annual!FA12/10</f>
        <v>26135623.043749999</v>
      </c>
      <c r="BE12" s="4">
        <f>[4]Annual!FB12/10</f>
        <v>22571674.331250001</v>
      </c>
      <c r="BF12" s="4">
        <f>[4]Annual!FC12/10</f>
        <v>33263519.918749999</v>
      </c>
      <c r="BG12" s="4">
        <f>[4]Annual!FD12/10</f>
        <v>33263519.918749999</v>
      </c>
      <c r="BH12" s="4">
        <f>[4]Annual!FE12/10</f>
        <v>33812085.481250003</v>
      </c>
    </row>
    <row r="13" spans="1:60" x14ac:dyDescent="0.3">
      <c r="B13">
        <v>2033</v>
      </c>
      <c r="C13" s="5">
        <f t="shared" si="0"/>
        <v>36508641.5625</v>
      </c>
      <c r="D13" s="5">
        <f t="shared" si="1"/>
        <v>15815144.694531251</v>
      </c>
      <c r="E13" s="5">
        <f t="shared" si="2"/>
        <v>15436001.346875001</v>
      </c>
      <c r="F13" s="5">
        <f t="shared" si="3"/>
        <v>32720706.556249999</v>
      </c>
      <c r="G13" s="5">
        <f>O13-C13</f>
        <v>3505038.4437500015</v>
      </c>
      <c r="H13" s="5">
        <f>AA13-D13</f>
        <v>3817299.17578125</v>
      </c>
      <c r="I13" s="5">
        <f>AM13-E13</f>
        <v>0</v>
      </c>
      <c r="J13" s="5">
        <f t="shared" si="4"/>
        <v>1222771.96875</v>
      </c>
      <c r="K13" s="4">
        <f>[4]Annual!$HO13</f>
        <v>107802832.2</v>
      </c>
      <c r="L13" s="4">
        <f>'[5]Oregon Emissions'!$B14/0.05311</f>
        <v>64434377.851483829</v>
      </c>
      <c r="N13">
        <v>2033</v>
      </c>
      <c r="O13" s="4">
        <f>([4]Annual!V13)/10</f>
        <v>40013680.006250001</v>
      </c>
      <c r="P13" s="4">
        <f>([4]Annual!W13)/10</f>
        <v>35821436.296875</v>
      </c>
      <c r="Q13" s="4">
        <f>([4]Annual!X13)/10</f>
        <v>37249920.235156253</v>
      </c>
      <c r="R13" s="4">
        <f>([4]Annual!Y13)/10</f>
        <v>31645353.9609375</v>
      </c>
      <c r="S13" s="4">
        <f>([4]Annual!Z13)/10</f>
        <v>33267805.967187501</v>
      </c>
      <c r="T13" s="4">
        <f>([4]Annual!AA13)/10</f>
        <v>32561399.778124999</v>
      </c>
      <c r="U13" s="4">
        <f>([4]Annual!AB13)/10</f>
        <v>23306725.370312501</v>
      </c>
      <c r="V13" s="4">
        <f>([4]Annual!AC13)/10</f>
        <v>36508641.5625</v>
      </c>
      <c r="W13" s="4">
        <f>([4]Annual!AD13)/10</f>
        <v>36508641.5625</v>
      </c>
      <c r="X13" s="4">
        <f>([4]Annual!AE13)/10</f>
        <v>37221561.501562499</v>
      </c>
      <c r="Y13" s="4"/>
      <c r="Z13">
        <v>2033</v>
      </c>
      <c r="AA13" s="4">
        <f>([4]Annual!AZ13)/10</f>
        <v>19632443.870312501</v>
      </c>
      <c r="AB13" s="4">
        <f>([4]Annual!BA13)/10</f>
        <v>15502434.992968749</v>
      </c>
      <c r="AC13" s="4">
        <f>([4]Annual!BB13)/10</f>
        <v>15899436.5796875</v>
      </c>
      <c r="AD13" s="4">
        <f>([4]Annual!BC13)/10</f>
        <v>13493020.03359375</v>
      </c>
      <c r="AE13" s="4">
        <f>([4]Annual!BD13)/10</f>
        <v>12985940.456250001</v>
      </c>
      <c r="AF13" s="4">
        <f>([4]Annual!BE13)/10</f>
        <v>14173944.93125</v>
      </c>
      <c r="AG13" s="4">
        <f>([4]Annual!BF13)/10</f>
        <v>10341964.446093749</v>
      </c>
      <c r="AH13" s="4">
        <f>([4]Annual!BG13)/10</f>
        <v>15815144.694531251</v>
      </c>
      <c r="AI13" s="4">
        <f>([4]Annual!BH13)/10</f>
        <v>15815144.694531251</v>
      </c>
      <c r="AJ13" s="4">
        <f>([4]Annual!BI13)/10</f>
        <v>15961621.08828125</v>
      </c>
      <c r="AL13">
        <v>2033</v>
      </c>
      <c r="AM13" s="4">
        <f>[4]Annual!EL13/10</f>
        <v>15436001.346875001</v>
      </c>
      <c r="AN13" s="4">
        <f>[4]Annual!EM13/10</f>
        <v>15436001.346875001</v>
      </c>
      <c r="AO13" s="4">
        <f>[4]Annual!EN13/10</f>
        <v>12367366.5703125</v>
      </c>
      <c r="AP13" s="4">
        <f>[4]Annual!EO13/10</f>
        <v>15436001.346875001</v>
      </c>
      <c r="AQ13" s="4">
        <f>[4]Annual!EP13/10</f>
        <v>15436001.346875001</v>
      </c>
      <c r="AR13" s="4">
        <f>[4]Annual!EQ13/10</f>
        <v>11797515.370312501</v>
      </c>
      <c r="AS13" s="4">
        <f>[4]Annual!ER13/10</f>
        <v>9978272.2531250007</v>
      </c>
      <c r="AT13" s="4">
        <f>[4]Annual!ES13/10</f>
        <v>15436001.346875001</v>
      </c>
      <c r="AU13" s="4">
        <f>[4]Annual!ET13/10</f>
        <v>15436001.346875001</v>
      </c>
      <c r="AV13" s="4">
        <f>[4]Annual!EU13/10</f>
        <v>15436001.346875001</v>
      </c>
      <c r="AX13">
        <v>2033</v>
      </c>
      <c r="AY13" s="4">
        <f>[4]Annual!EV13/10</f>
        <v>33943478.524999999</v>
      </c>
      <c r="AZ13" s="4">
        <f>[4]Annual!EW13/10</f>
        <v>32720706.556249999</v>
      </c>
      <c r="BA13" s="4">
        <f>[4]Annual!EX13/10</f>
        <v>31497934.625</v>
      </c>
      <c r="BB13" s="4">
        <f>[4]Annual!EY13/10</f>
        <v>32720706.556249999</v>
      </c>
      <c r="BC13" s="4">
        <f>[4]Annual!EZ13/10</f>
        <v>32720706.556249999</v>
      </c>
      <c r="BD13" s="4">
        <f>[4]Annual!FA13/10</f>
        <v>25007968.587499999</v>
      </c>
      <c r="BE13" s="4">
        <f>[4]Annual!FB13/10</f>
        <v>21151599.324999999</v>
      </c>
      <c r="BF13" s="4">
        <f>[4]Annual!FC13/10</f>
        <v>32720706.556249999</v>
      </c>
      <c r="BG13" s="4">
        <f>[4]Annual!FD13/10</f>
        <v>32720706.556249999</v>
      </c>
      <c r="BH13" s="4">
        <f>[4]Annual!FE13/10</f>
        <v>33332092.637499999</v>
      </c>
    </row>
    <row r="14" spans="1:60" x14ac:dyDescent="0.3">
      <c r="B14">
        <v>2034</v>
      </c>
      <c r="C14" s="5">
        <f t="shared" si="0"/>
        <v>35902749.396875001</v>
      </c>
      <c r="D14" s="5">
        <f t="shared" si="1"/>
        <v>15727681.331250001</v>
      </c>
      <c r="E14" s="5">
        <f t="shared" si="2"/>
        <v>15476263.5</v>
      </c>
      <c r="F14" s="5">
        <f t="shared" si="3"/>
        <v>32404530.90625</v>
      </c>
      <c r="G14" s="5">
        <f>O14-C14</f>
        <v>4090092.3687499985</v>
      </c>
      <c r="H14" s="5">
        <f>AA14-D14</f>
        <v>4129112.328125</v>
      </c>
      <c r="I14" s="5">
        <f>AM14-E14</f>
        <v>0</v>
      </c>
      <c r="J14" s="5">
        <f t="shared" si="4"/>
        <v>1342418.3999999985</v>
      </c>
      <c r="K14" s="4">
        <f>[4]Annual!$HO14</f>
        <v>107730430.14375</v>
      </c>
      <c r="L14" s="4">
        <f>'[5]Oregon Emissions'!$B15/0.05311</f>
        <v>60138752.661384903</v>
      </c>
      <c r="N14">
        <v>2034</v>
      </c>
      <c r="O14" s="4">
        <f>([4]Annual!V14)/10</f>
        <v>39992841.765625</v>
      </c>
      <c r="P14" s="4">
        <f>([4]Annual!W14)/10</f>
        <v>35230257.75</v>
      </c>
      <c r="Q14" s="4">
        <f>([4]Annual!X14)/10</f>
        <v>36707243.5390625</v>
      </c>
      <c r="R14" s="4">
        <f>([4]Annual!Y14)/10</f>
        <v>30666330.699999999</v>
      </c>
      <c r="S14" s="4">
        <f>([4]Annual!Z14)/10</f>
        <v>32548337.291406251</v>
      </c>
      <c r="T14" s="4">
        <f>([4]Annual!AA14)/10</f>
        <v>31701956.649999999</v>
      </c>
      <c r="U14" s="4">
        <f>([4]Annual!AB14)/10</f>
        <v>21728911.185937501</v>
      </c>
      <c r="V14" s="4">
        <f>([4]Annual!AC14)/10</f>
        <v>35902749.396875001</v>
      </c>
      <c r="W14" s="4">
        <f>([4]Annual!AD14)/10</f>
        <v>35902749.396875001</v>
      </c>
      <c r="X14" s="4">
        <f>([4]Annual!AE14)/10</f>
        <v>36755568.846874997</v>
      </c>
      <c r="Y14" s="4"/>
      <c r="Z14">
        <v>2034</v>
      </c>
      <c r="AA14" s="4">
        <f>([4]Annual!AZ14)/10</f>
        <v>19856793.659375001</v>
      </c>
      <c r="AB14" s="4">
        <f>([4]Annual!BA14)/10</f>
        <v>15420731.303125</v>
      </c>
      <c r="AC14" s="4">
        <f>([4]Annual!BB14)/10</f>
        <v>15846159.69765625</v>
      </c>
      <c r="AD14" s="4">
        <f>([4]Annual!BC14)/10</f>
        <v>13213954.046875</v>
      </c>
      <c r="AE14" s="4">
        <f>([4]Annual!BD14)/10</f>
        <v>12677312.67421875</v>
      </c>
      <c r="AF14" s="4">
        <f>([4]Annual!BE14)/10</f>
        <v>13817047.55625</v>
      </c>
      <c r="AG14" s="4">
        <f>([4]Annual!BF14)/10</f>
        <v>9680983.5859375</v>
      </c>
      <c r="AH14" s="4">
        <f>([4]Annual!BG14)/10</f>
        <v>15727681.331250001</v>
      </c>
      <c r="AI14" s="4">
        <f>([4]Annual!BH14)/10</f>
        <v>15727681.331250001</v>
      </c>
      <c r="AJ14" s="4">
        <f>([4]Annual!BI14)/10</f>
        <v>15909996.284375001</v>
      </c>
      <c r="AL14">
        <v>2034</v>
      </c>
      <c r="AM14" s="4">
        <f>[4]Annual!EL14/10</f>
        <v>15476263.5</v>
      </c>
      <c r="AN14" s="4">
        <f>[4]Annual!EM14/10</f>
        <v>15476263.5</v>
      </c>
      <c r="AO14" s="4">
        <f>[4]Annual!EN14/10</f>
        <v>12225033.035937499</v>
      </c>
      <c r="AP14" s="4">
        <f>[4]Annual!EO14/10</f>
        <v>15476263.5</v>
      </c>
      <c r="AQ14" s="4">
        <f>[4]Annual!EP14/10</f>
        <v>15476263.5</v>
      </c>
      <c r="AR14" s="4">
        <f>[4]Annual!EQ14/10</f>
        <v>11496652.621874999</v>
      </c>
      <c r="AS14" s="4">
        <f>[4]Annual!ER14/10</f>
        <v>9506847.4031249993</v>
      </c>
      <c r="AT14" s="4">
        <f>[4]Annual!ES14/10</f>
        <v>15476263.5</v>
      </c>
      <c r="AU14" s="4">
        <f>[4]Annual!ET14/10</f>
        <v>15476263.5</v>
      </c>
      <c r="AV14" s="4">
        <f>[4]Annual!EU14/10</f>
        <v>15476263.5</v>
      </c>
      <c r="AX14">
        <v>2034</v>
      </c>
      <c r="AY14" s="4">
        <f>[4]Annual!EV14/10</f>
        <v>33746949.306249999</v>
      </c>
      <c r="AZ14" s="4">
        <f>[4]Annual!EW14/10</f>
        <v>32404530.90625</v>
      </c>
      <c r="BA14" s="4">
        <f>[4]Annual!EX14/10</f>
        <v>31062113.256250001</v>
      </c>
      <c r="BB14" s="4">
        <f>[4]Annual!EY14/10</f>
        <v>32404530.90625</v>
      </c>
      <c r="BC14" s="4">
        <f>[4]Annual!EZ14/10</f>
        <v>32404530.90625</v>
      </c>
      <c r="BD14" s="4">
        <f>[4]Annual!FA14/10</f>
        <v>24071937.262499999</v>
      </c>
      <c r="BE14" s="4">
        <f>[4]Annual!FB14/10</f>
        <v>19905640.453125</v>
      </c>
      <c r="BF14" s="4">
        <f>[4]Annual!FC14/10</f>
        <v>32404530.90625</v>
      </c>
      <c r="BG14" s="4">
        <f>[4]Annual!FD14/10</f>
        <v>32404530.90625</v>
      </c>
      <c r="BH14" s="4">
        <f>[4]Annual!FE14/10</f>
        <v>33075739.931249999</v>
      </c>
    </row>
    <row r="15" spans="1:60" x14ac:dyDescent="0.3">
      <c r="B15">
        <v>2035</v>
      </c>
      <c r="C15" s="5">
        <f t="shared" si="0"/>
        <v>35323418.904687501</v>
      </c>
      <c r="D15" s="5">
        <f t="shared" si="1"/>
        <v>15677928.339062501</v>
      </c>
      <c r="E15" s="5">
        <f t="shared" si="2"/>
        <v>15523981.21875</v>
      </c>
      <c r="F15" s="5">
        <f t="shared" si="3"/>
        <v>32101385.918749999</v>
      </c>
      <c r="G15" s="5">
        <f>O15-C15</f>
        <v>4646445.8874999955</v>
      </c>
      <c r="H15" s="5">
        <f>AA15-D15</f>
        <v>4402554.0921874978</v>
      </c>
      <c r="I15" s="5">
        <f>AM15-E15</f>
        <v>0</v>
      </c>
      <c r="J15" s="5">
        <f t="shared" si="4"/>
        <v>1450184.7687500007</v>
      </c>
      <c r="K15" s="4">
        <f>[4]Annual!$HO15</f>
        <v>107675714.425</v>
      </c>
      <c r="L15" s="4">
        <f>'[5]Oregon Emissions'!$B16/0.05311</f>
        <v>55843127.471286014</v>
      </c>
      <c r="N15">
        <v>2035</v>
      </c>
      <c r="O15" s="4">
        <f>([4]Annual!V15)/10</f>
        <v>39969864.792187497</v>
      </c>
      <c r="P15" s="4">
        <f>([4]Annual!W15)/10</f>
        <v>34663804.448437497</v>
      </c>
      <c r="Q15" s="4">
        <f>([4]Annual!X15)/10</f>
        <v>36156902.510156251</v>
      </c>
      <c r="R15" s="4">
        <f>([4]Annual!Y15)/10</f>
        <v>29721125.662500001</v>
      </c>
      <c r="S15" s="4">
        <f>([4]Annual!Z15)/10</f>
        <v>31860889.707812499</v>
      </c>
      <c r="T15" s="4">
        <f>([4]Annual!AA15)/10</f>
        <v>30858097.485937499</v>
      </c>
      <c r="U15" s="4">
        <f>([4]Annual!AB15)/10</f>
        <v>20168420.917187501</v>
      </c>
      <c r="V15" s="4">
        <f>([4]Annual!AC15)/10</f>
        <v>35323418.904687501</v>
      </c>
      <c r="W15" s="4">
        <f>([4]Annual!AD15)/10</f>
        <v>35323418.904687501</v>
      </c>
      <c r="X15" s="4">
        <f>([4]Annual!AE15)/10</f>
        <v>36311152.265625</v>
      </c>
      <c r="Y15" s="4"/>
      <c r="Z15">
        <v>2035</v>
      </c>
      <c r="AA15" s="4">
        <f>([4]Annual!AZ15)/10</f>
        <v>20080482.431249999</v>
      </c>
      <c r="AB15" s="4">
        <f>([4]Annual!BA15)/10</f>
        <v>15375660.31875</v>
      </c>
      <c r="AC15" s="4">
        <f>([4]Annual!BB15)/10</f>
        <v>15825025.446093749</v>
      </c>
      <c r="AD15" s="4">
        <f>([4]Annual!BC15)/10</f>
        <v>12972738.140625</v>
      </c>
      <c r="AE15" s="4">
        <f>([4]Annual!BD15)/10</f>
        <v>12405264.457812499</v>
      </c>
      <c r="AF15" s="4">
        <f>([4]Annual!BE15)/10</f>
        <v>13466043.83359375</v>
      </c>
      <c r="AG15" s="4">
        <f>([4]Annual!BF15)/10</f>
        <v>9026690.0679687504</v>
      </c>
      <c r="AH15" s="4">
        <f>([4]Annual!BG15)/10</f>
        <v>15677928.339062501</v>
      </c>
      <c r="AI15" s="4">
        <f>([4]Annual!BH15)/10</f>
        <v>15677928.339062501</v>
      </c>
      <c r="AJ15" s="4">
        <f>([4]Annual!BI15)/10</f>
        <v>15894604.06875</v>
      </c>
      <c r="AL15">
        <v>2035</v>
      </c>
      <c r="AM15" s="4">
        <f>[4]Annual!EL15/10</f>
        <v>15523981.21875</v>
      </c>
      <c r="AN15" s="4">
        <f>[4]Annual!EM15/10</f>
        <v>15523981.21875</v>
      </c>
      <c r="AO15" s="4">
        <f>[4]Annual!EN15/10</f>
        <v>12094903.043749999</v>
      </c>
      <c r="AP15" s="4">
        <f>[4]Annual!EO15/10</f>
        <v>15523981.21875</v>
      </c>
      <c r="AQ15" s="4">
        <f>[4]Annual!EP15/10</f>
        <v>15523981.21875</v>
      </c>
      <c r="AR15" s="4">
        <f>[4]Annual!EQ15/10</f>
        <v>11199443.557812501</v>
      </c>
      <c r="AS15" s="4">
        <f>[4]Annual!ER15/10</f>
        <v>9037174.6328125</v>
      </c>
      <c r="AT15" s="4">
        <f>[4]Annual!ES15/10</f>
        <v>15523981.21875</v>
      </c>
      <c r="AU15" s="4">
        <f>[4]Annual!ET15/10</f>
        <v>15523981.21875</v>
      </c>
      <c r="AV15" s="4">
        <f>[4]Annual!EU15/10</f>
        <v>15523981.21875</v>
      </c>
      <c r="AX15">
        <v>2035</v>
      </c>
      <c r="AY15" s="4">
        <f>[4]Annual!EV15/10</f>
        <v>33551570.6875</v>
      </c>
      <c r="AZ15" s="4">
        <f>[4]Annual!EW15/10</f>
        <v>32101385.918749999</v>
      </c>
      <c r="BA15" s="4">
        <f>[4]Annual!EX15/10</f>
        <v>30651201.356249999</v>
      </c>
      <c r="BB15" s="4">
        <f>[4]Annual!EY15/10</f>
        <v>32101385.918749999</v>
      </c>
      <c r="BC15" s="4">
        <f>[4]Annual!EZ15/10</f>
        <v>32101385.918749999</v>
      </c>
      <c r="BD15" s="4">
        <f>[4]Annual!FA15/10</f>
        <v>23158856.881250001</v>
      </c>
      <c r="BE15" s="4">
        <f>[4]Annual!FB15/10</f>
        <v>18687592.553125001</v>
      </c>
      <c r="BF15" s="4">
        <f>[4]Annual!FC15/10</f>
        <v>32101385.918749999</v>
      </c>
      <c r="BG15" s="4">
        <f>[4]Annual!FD15/10</f>
        <v>32101385.918749999</v>
      </c>
      <c r="BH15" s="4">
        <f>[4]Annual!FE15/10</f>
        <v>32826477.943750001</v>
      </c>
    </row>
    <row r="16" spans="1:60" x14ac:dyDescent="0.3">
      <c r="B16">
        <v>2036</v>
      </c>
      <c r="C16" s="5">
        <f t="shared" si="0"/>
        <v>34931492.697656251</v>
      </c>
      <c r="D16" s="5">
        <f t="shared" si="1"/>
        <v>15728541.103125</v>
      </c>
      <c r="E16" s="5">
        <f t="shared" si="2"/>
        <v>15701021.840624999</v>
      </c>
      <c r="F16" s="5">
        <f t="shared" si="3"/>
        <v>32032761.131250001</v>
      </c>
      <c r="G16" s="5">
        <f>O16-C16</f>
        <v>5245933.55078125</v>
      </c>
      <c r="H16" s="5">
        <f>AA16-D16</f>
        <v>4684727.4312500004</v>
      </c>
      <c r="I16" s="5">
        <f>AM16-E16</f>
        <v>0</v>
      </c>
      <c r="J16" s="5">
        <f t="shared" si="4"/>
        <v>1538994.9312499985</v>
      </c>
      <c r="K16" s="4">
        <f>[4]Annual!$HO16</f>
        <v>108324477.95</v>
      </c>
      <c r="L16" s="4">
        <f>'[5]Oregon Emissions'!$B17/0.05311</f>
        <v>52864827.339484088</v>
      </c>
      <c r="N16">
        <v>2036</v>
      </c>
      <c r="O16" s="4">
        <f>([4]Annual!V16)/10</f>
        <v>40177426.248437501</v>
      </c>
      <c r="P16" s="4">
        <f>([4]Annual!W16)/10</f>
        <v>34285470.135156251</v>
      </c>
      <c r="Q16" s="4">
        <f>([4]Annual!X16)/10</f>
        <v>35747949.382031247</v>
      </c>
      <c r="R16" s="4">
        <f>([4]Annual!Y16)/10</f>
        <v>28995655.776562501</v>
      </c>
      <c r="S16" s="4">
        <f>([4]Annual!Z16)/10</f>
        <v>31378135.225781251</v>
      </c>
      <c r="T16" s="4">
        <f>([4]Annual!AA16)/10</f>
        <v>30198516.317968749</v>
      </c>
      <c r="U16" s="4">
        <f>([4]Annual!AB16)/10</f>
        <v>18730065.110156249</v>
      </c>
      <c r="V16" s="4">
        <f>([4]Annual!AC16)/10</f>
        <v>34931492.697656251</v>
      </c>
      <c r="W16" s="4">
        <f>([4]Annual!AD16)/10</f>
        <v>34931492.697656251</v>
      </c>
      <c r="X16" s="4">
        <f>([4]Annual!AE16)/10</f>
        <v>36056767.720312499</v>
      </c>
      <c r="Y16" s="4"/>
      <c r="Z16">
        <v>2036</v>
      </c>
      <c r="AA16" s="4">
        <f>([4]Annual!AZ16)/10</f>
        <v>20413268.534375001</v>
      </c>
      <c r="AB16" s="4">
        <f>([4]Annual!BA16)/10</f>
        <v>15431055.434374999</v>
      </c>
      <c r="AC16" s="4">
        <f>([4]Annual!BB16)/10</f>
        <v>15892373.776562501</v>
      </c>
      <c r="AD16" s="4">
        <f>([4]Annual!BC16)/10</f>
        <v>12841655.490625</v>
      </c>
      <c r="AE16" s="4">
        <f>([4]Annual!BD16)/10</f>
        <v>12228440.115625</v>
      </c>
      <c r="AF16" s="4">
        <f>([4]Annual!BE16)/10</f>
        <v>13190677.79140625</v>
      </c>
      <c r="AG16" s="4">
        <f>([4]Annual!BF16)/10</f>
        <v>8423524.3054687493</v>
      </c>
      <c r="AH16" s="4">
        <f>([4]Annual!BG16)/10</f>
        <v>15728541.103125</v>
      </c>
      <c r="AI16" s="4">
        <f>([4]Annual!BH16)/10</f>
        <v>15728541.103125</v>
      </c>
      <c r="AJ16" s="4">
        <f>([4]Annual!BI16)/10</f>
        <v>15980519.846875001</v>
      </c>
      <c r="AL16">
        <v>2036</v>
      </c>
      <c r="AM16" s="4">
        <f>[4]Annual!EL16/10</f>
        <v>15701021.840624999</v>
      </c>
      <c r="AN16" s="4">
        <f>[4]Annual!EM16/10</f>
        <v>15701021.840624999</v>
      </c>
      <c r="AO16" s="4">
        <f>[4]Annual!EN16/10</f>
        <v>12066857.535937499</v>
      </c>
      <c r="AP16" s="4">
        <f>[4]Annual!EO16/10</f>
        <v>15701021.840624999</v>
      </c>
      <c r="AQ16" s="4">
        <f>[4]Annual!EP16/10</f>
        <v>15701021.840624999</v>
      </c>
      <c r="AR16" s="4">
        <f>[4]Annual!EQ16/10</f>
        <v>10990715.290625</v>
      </c>
      <c r="AS16" s="4">
        <f>[4]Annual!ER16/10</f>
        <v>8635562.0109375007</v>
      </c>
      <c r="AT16" s="4">
        <f>[4]Annual!ES16/10</f>
        <v>15701021.840624999</v>
      </c>
      <c r="AU16" s="4">
        <f>[4]Annual!ET16/10</f>
        <v>15701021.840624999</v>
      </c>
      <c r="AV16" s="4">
        <f>[4]Annual!EU16/10</f>
        <v>15701021.840624999</v>
      </c>
      <c r="AX16">
        <v>2036</v>
      </c>
      <c r="AY16" s="4">
        <f>[4]Annual!EV16/10</f>
        <v>33571756.0625</v>
      </c>
      <c r="AZ16" s="4">
        <f>[4]Annual!EW16/10</f>
        <v>32032761.131250001</v>
      </c>
      <c r="BA16" s="4">
        <f>[4]Annual!EX16/10</f>
        <v>30493766.412500001</v>
      </c>
      <c r="BB16" s="4">
        <f>[4]Annual!EY16/10</f>
        <v>32032761.131250001</v>
      </c>
      <c r="BC16" s="4">
        <f>[4]Annual!EZ16/10</f>
        <v>32032761.131250001</v>
      </c>
      <c r="BD16" s="4">
        <f>[4]Annual!FA16/10</f>
        <v>22422933.168749999</v>
      </c>
      <c r="BE16" s="4">
        <f>[4]Annual!FB16/10</f>
        <v>17618018.596875001</v>
      </c>
      <c r="BF16" s="4">
        <f>[4]Annual!FC16/10</f>
        <v>32032761.131250001</v>
      </c>
      <c r="BG16" s="4">
        <f>[4]Annual!FD16/10</f>
        <v>32032761.131250001</v>
      </c>
      <c r="BH16" s="4">
        <f>[4]Annual!FE16/10</f>
        <v>32802258.706250001</v>
      </c>
    </row>
    <row r="17" spans="2:60" x14ac:dyDescent="0.3">
      <c r="B17">
        <v>2037</v>
      </c>
      <c r="C17" s="5">
        <f t="shared" si="0"/>
        <v>34048293.142968751</v>
      </c>
      <c r="D17" s="5">
        <f t="shared" si="1"/>
        <v>15575422.53359375</v>
      </c>
      <c r="E17" s="5">
        <f t="shared" si="2"/>
        <v>15642631.175000001</v>
      </c>
      <c r="F17" s="5">
        <f t="shared" si="3"/>
        <v>31568899.631250001</v>
      </c>
      <c r="G17" s="5">
        <f>O17-C17</f>
        <v>5835336.47265625</v>
      </c>
      <c r="H17" s="5">
        <f>AA17-D17</f>
        <v>4931389.8820312489</v>
      </c>
      <c r="I17" s="5">
        <f>AM17-E17</f>
        <v>0</v>
      </c>
      <c r="J17" s="5">
        <f t="shared" si="4"/>
        <v>1595331.1687499993</v>
      </c>
      <c r="K17" s="4">
        <f>[4]Annual!$HO17</f>
        <v>107601972.54375</v>
      </c>
      <c r="L17" s="4">
        <f>'[5]Oregon Emissions'!$B18/0.05311</f>
        <v>49886527.20768217</v>
      </c>
      <c r="N17">
        <v>2037</v>
      </c>
      <c r="O17" s="4">
        <f>([4]Annual!V17)/10</f>
        <v>39883629.615625001</v>
      </c>
      <c r="P17" s="4">
        <f>([4]Annual!W17)/10</f>
        <v>33416835.289843749</v>
      </c>
      <c r="Q17" s="4">
        <f>([4]Annual!X17)/10</f>
        <v>34812301.732031249</v>
      </c>
      <c r="R17" s="4">
        <f>([4]Annual!Y17)/10</f>
        <v>27789571.990625001</v>
      </c>
      <c r="S17" s="4">
        <f>([4]Annual!Z17)/10</f>
        <v>30493132.030468751</v>
      </c>
      <c r="T17" s="4">
        <f>([4]Annual!AA17)/10</f>
        <v>29173893.729687501</v>
      </c>
      <c r="U17" s="4">
        <f>([4]Annual!AB17)/10</f>
        <v>17069804.428906251</v>
      </c>
      <c r="V17" s="4">
        <f>([4]Annual!AC17)/10</f>
        <v>34048293.142968751</v>
      </c>
      <c r="W17" s="4">
        <f>([4]Annual!AD17)/10</f>
        <v>34048293.142968751</v>
      </c>
      <c r="X17" s="4">
        <f>([4]Annual!AE17)/10</f>
        <v>35285027.840625003</v>
      </c>
      <c r="Y17" s="4"/>
      <c r="Z17">
        <v>2037</v>
      </c>
      <c r="AA17" s="4">
        <f>([4]Annual!AZ17)/10</f>
        <v>20506812.415624999</v>
      </c>
      <c r="AB17" s="4">
        <f>([4]Annual!BA17)/10</f>
        <v>15283313.30234375</v>
      </c>
      <c r="AC17" s="4">
        <f>([4]Annual!BB17)/10</f>
        <v>15747760.78125</v>
      </c>
      <c r="AD17" s="4">
        <f>([4]Annual!BC17)/10</f>
        <v>12516934.24453125</v>
      </c>
      <c r="AE17" s="4">
        <f>([4]Annual!BD17)/10</f>
        <v>11915076.39453125</v>
      </c>
      <c r="AF17" s="4">
        <f>([4]Annual!BE17)/10</f>
        <v>12765430.28671875</v>
      </c>
      <c r="AG17" s="4">
        <f>([4]Annual!BF17)/10</f>
        <v>7726882.4132812498</v>
      </c>
      <c r="AH17" s="4">
        <f>([4]Annual!BG17)/10</f>
        <v>15575422.53359375</v>
      </c>
      <c r="AI17" s="4">
        <f>([4]Annual!BH17)/10</f>
        <v>15575422.53359375</v>
      </c>
      <c r="AJ17" s="4">
        <f>([4]Annual!BI17)/10</f>
        <v>15855081.21328125</v>
      </c>
      <c r="AL17">
        <v>2037</v>
      </c>
      <c r="AM17" s="4">
        <f>[4]Annual!EL17/10</f>
        <v>15642631.175000001</v>
      </c>
      <c r="AN17" s="4">
        <f>[4]Annual!EM17/10</f>
        <v>15642631.175000001</v>
      </c>
      <c r="AO17" s="4">
        <f>[4]Annual!EN17/10</f>
        <v>11870830.370312501</v>
      </c>
      <c r="AP17" s="4">
        <f>[4]Annual!EO17/10</f>
        <v>15642631.175000001</v>
      </c>
      <c r="AQ17" s="4">
        <f>[4]Annual!EP17/10</f>
        <v>15642631.175000001</v>
      </c>
      <c r="AR17" s="4">
        <f>[4]Annual!EQ17/10</f>
        <v>10614642.515625</v>
      </c>
      <c r="AS17" s="4">
        <f>[4]Annual!ER17/10</f>
        <v>8100648.3250000002</v>
      </c>
      <c r="AT17" s="4">
        <f>[4]Annual!ES17/10</f>
        <v>15642631.175000001</v>
      </c>
      <c r="AU17" s="4">
        <f>[4]Annual!ET17/10</f>
        <v>15642631.175000001</v>
      </c>
      <c r="AV17" s="4">
        <f>[4]Annual!EU17/10</f>
        <v>15642631.175000001</v>
      </c>
      <c r="AX17">
        <v>2037</v>
      </c>
      <c r="AY17" s="4">
        <f>[4]Annual!EV17/10</f>
        <v>33164230.800000001</v>
      </c>
      <c r="AZ17" s="4">
        <f>[4]Annual!EW17/10</f>
        <v>31568899.631250001</v>
      </c>
      <c r="BA17" s="4">
        <f>[4]Annual!EX17/10</f>
        <v>29973567.887499999</v>
      </c>
      <c r="BB17" s="4">
        <f>[4]Annual!EY17/10</f>
        <v>31568899.631250001</v>
      </c>
      <c r="BC17" s="4">
        <f>[4]Annual!EZ17/10</f>
        <v>31568899.631250001</v>
      </c>
      <c r="BD17" s="4">
        <f>[4]Annual!FA17/10</f>
        <v>21421753.359375</v>
      </c>
      <c r="BE17" s="4">
        <f>[4]Annual!FB17/10</f>
        <v>16348180.11875</v>
      </c>
      <c r="BF17" s="4">
        <f>[4]Annual!FC17/10</f>
        <v>31568899.631250001</v>
      </c>
      <c r="BG17" s="4">
        <f>[4]Annual!FD17/10</f>
        <v>31568899.631250001</v>
      </c>
      <c r="BH17" s="4">
        <f>[4]Annual!FE17/10</f>
        <v>32366565.118749999</v>
      </c>
    </row>
    <row r="18" spans="2:60" x14ac:dyDescent="0.3">
      <c r="B18">
        <v>2038</v>
      </c>
      <c r="C18" s="5">
        <f t="shared" si="0"/>
        <v>33408344.807031251</v>
      </c>
      <c r="D18" s="5">
        <f t="shared" si="1"/>
        <v>15501288.735156249</v>
      </c>
      <c r="E18" s="5">
        <f t="shared" si="2"/>
        <v>15703597.521875</v>
      </c>
      <c r="F18" s="5">
        <f t="shared" si="3"/>
        <v>31324752.181249999</v>
      </c>
      <c r="G18" s="5">
        <f>O18-C18</f>
        <v>6412901.639843747</v>
      </c>
      <c r="H18" s="5">
        <f>AA18-D18</f>
        <v>5198245.6539062522</v>
      </c>
      <c r="I18" s="5">
        <f>AM18-E18</f>
        <v>0</v>
      </c>
      <c r="J18" s="5">
        <f t="shared" si="4"/>
        <v>1647506.5</v>
      </c>
      <c r="K18" s="4">
        <f>[4]Annual!$HO18</f>
        <v>107549130.21875</v>
      </c>
      <c r="L18" s="4">
        <f>'[5]Oregon Emissions'!$B19/0.05311</f>
        <v>46908227.075880252</v>
      </c>
      <c r="N18">
        <v>2038</v>
      </c>
      <c r="O18" s="4">
        <f>([4]Annual!V18)/10</f>
        <v>39821246.446874999</v>
      </c>
      <c r="P18" s="4">
        <f>([4]Annual!W18)/10</f>
        <v>32790700.694531251</v>
      </c>
      <c r="Q18" s="4">
        <f>([4]Annual!X18)/10</f>
        <v>34089352.46484375</v>
      </c>
      <c r="R18" s="4">
        <f>([4]Annual!Y18)/10</f>
        <v>26838255.925000001</v>
      </c>
      <c r="S18" s="4">
        <f>([4]Annual!Z18)/10</f>
        <v>29842349.265625</v>
      </c>
      <c r="T18" s="4">
        <f>([4]Annual!AA18)/10</f>
        <v>28341031.557812501</v>
      </c>
      <c r="U18" s="4">
        <f>([4]Annual!AB18)/10</f>
        <v>15536525.75</v>
      </c>
      <c r="V18" s="4">
        <f>([4]Annual!AC18)/10</f>
        <v>33408344.807031251</v>
      </c>
      <c r="W18" s="4">
        <f>([4]Annual!AD18)/10</f>
        <v>33408344.807031251</v>
      </c>
      <c r="X18" s="4">
        <f>([4]Annual!AE18)/10</f>
        <v>34750363.359375</v>
      </c>
      <c r="Y18" s="4"/>
      <c r="Z18">
        <v>2038</v>
      </c>
      <c r="AA18" s="4">
        <f>([4]Annual!AZ18)/10</f>
        <v>20699534.389062501</v>
      </c>
      <c r="AB18" s="4">
        <f>([4]Annual!BA18)/10</f>
        <v>15214545.46484375</v>
      </c>
      <c r="AC18" s="4">
        <f>([4]Annual!BB18)/10</f>
        <v>15671174.7015625</v>
      </c>
      <c r="AD18" s="4">
        <f>([4]Annual!BC18)/10</f>
        <v>12286218.79140625</v>
      </c>
      <c r="AE18" s="4">
        <f>([4]Annual!BD18)/10</f>
        <v>11684358.875781249</v>
      </c>
      <c r="AF18" s="4">
        <f>([4]Annual!BE18)/10</f>
        <v>12418646.51953125</v>
      </c>
      <c r="AG18" s="4">
        <f>([4]Annual!BF18)/10</f>
        <v>7083248.5398437502</v>
      </c>
      <c r="AH18" s="4">
        <f>([4]Annual!BG18)/10</f>
        <v>15501288.735156249</v>
      </c>
      <c r="AI18" s="4">
        <f>([4]Annual!BH18)/10</f>
        <v>15501288.735156249</v>
      </c>
      <c r="AJ18" s="4">
        <f>([4]Annual!BI18)/10</f>
        <v>15809058.249218751</v>
      </c>
      <c r="AL18">
        <v>2038</v>
      </c>
      <c r="AM18" s="4">
        <f>[4]Annual!EL18/10</f>
        <v>15703597.521875</v>
      </c>
      <c r="AN18" s="4">
        <f>[4]Annual!EM18/10</f>
        <v>15703597.521875</v>
      </c>
      <c r="AO18" s="4">
        <f>[4]Annual!EN18/10</f>
        <v>11759417.2953125</v>
      </c>
      <c r="AP18" s="4">
        <f>[4]Annual!EO18/10</f>
        <v>15703597.521875</v>
      </c>
      <c r="AQ18" s="4">
        <f>[4]Annual!EP18/10</f>
        <v>15703597.521875</v>
      </c>
      <c r="AR18" s="4">
        <f>[4]Annual!EQ18/10</f>
        <v>10319506.964062501</v>
      </c>
      <c r="AS18" s="4">
        <f>[4]Annual!ER18/10</f>
        <v>7627461.7117187502</v>
      </c>
      <c r="AT18" s="4">
        <f>[4]Annual!ES18/10</f>
        <v>15703597.521875</v>
      </c>
      <c r="AU18" s="4">
        <f>[4]Annual!ET18/10</f>
        <v>15703597.521875</v>
      </c>
      <c r="AV18" s="4">
        <f>[4]Annual!EU18/10</f>
        <v>15703597.521875</v>
      </c>
      <c r="AX18">
        <v>2038</v>
      </c>
      <c r="AY18" s="4">
        <f>[4]Annual!EV18/10</f>
        <v>32972258.681249999</v>
      </c>
      <c r="AZ18" s="4">
        <f>[4]Annual!EW18/10</f>
        <v>31324752.181249999</v>
      </c>
      <c r="BA18" s="4">
        <f>[4]Annual!EX18/10</f>
        <v>29677245.831250001</v>
      </c>
      <c r="BB18" s="4">
        <f>[4]Annual!EY18/10</f>
        <v>31324752.181249999</v>
      </c>
      <c r="BC18" s="4">
        <f>[4]Annual!EZ18/10</f>
        <v>31324752.181249999</v>
      </c>
      <c r="BD18" s="4">
        <f>[4]Annual!FA18/10</f>
        <v>20584837.203125</v>
      </c>
      <c r="BE18" s="4">
        <f>[4]Annual!FB18/10</f>
        <v>15214879.731249999</v>
      </c>
      <c r="BF18" s="4">
        <f>[4]Annual!FC18/10</f>
        <v>31324752.181249999</v>
      </c>
      <c r="BG18" s="4">
        <f>[4]Annual!FD18/10</f>
        <v>31324752.181249999</v>
      </c>
      <c r="BH18" s="4">
        <f>[4]Annual!FE18/10</f>
        <v>32148505.625</v>
      </c>
    </row>
    <row r="19" spans="2:60" x14ac:dyDescent="0.3">
      <c r="B19">
        <v>2039</v>
      </c>
      <c r="C19" s="5">
        <f t="shared" si="0"/>
        <v>32790168.1015625</v>
      </c>
      <c r="D19" s="5">
        <f t="shared" si="1"/>
        <v>15438960.653124999</v>
      </c>
      <c r="E19" s="5">
        <f t="shared" si="2"/>
        <v>15765055.296875</v>
      </c>
      <c r="F19" s="5">
        <f t="shared" si="3"/>
        <v>31086032.256250001</v>
      </c>
      <c r="G19" s="5">
        <f>O19-C19</f>
        <v>6952872.674999997</v>
      </c>
      <c r="H19" s="5">
        <f>AA19-D19</f>
        <v>5437981.9421874993</v>
      </c>
      <c r="I19" s="5">
        <f>AM19-E19</f>
        <v>0</v>
      </c>
      <c r="J19" s="5">
        <f t="shared" si="4"/>
        <v>1695376.987499997</v>
      </c>
      <c r="K19" s="4">
        <f>[4]Annual!$HO19</f>
        <v>107471070.6375</v>
      </c>
      <c r="L19" s="4">
        <f>'[5]Oregon Emissions'!$B20/0.05311</f>
        <v>43929926.944078326</v>
      </c>
      <c r="N19">
        <v>2039</v>
      </c>
      <c r="O19" s="4">
        <f>([4]Annual!V19)/10</f>
        <v>39743040.776562497</v>
      </c>
      <c r="P19" s="4">
        <f>([4]Annual!W19)/10</f>
        <v>32185416.8046875</v>
      </c>
      <c r="Q19" s="4">
        <f>([4]Annual!X19)/10</f>
        <v>33368706.862500001</v>
      </c>
      <c r="R19" s="4">
        <f>([4]Annual!Y19)/10</f>
        <v>25908619.849218749</v>
      </c>
      <c r="S19" s="4">
        <f>([4]Annual!Z19)/10</f>
        <v>29213233.385937501</v>
      </c>
      <c r="T19" s="4">
        <f>([4]Annual!AA19)/10</f>
        <v>27512360.882031251</v>
      </c>
      <c r="U19" s="4">
        <f>([4]Annual!AB19)/10</f>
        <v>14012700.079296876</v>
      </c>
      <c r="V19" s="4">
        <f>([4]Annual!AC19)/10</f>
        <v>32790168.1015625</v>
      </c>
      <c r="W19" s="4">
        <f>([4]Annual!AD19)/10</f>
        <v>32790168.1015625</v>
      </c>
      <c r="X19" s="4">
        <f>([4]Annual!AE19)/10</f>
        <v>34224762.474218749</v>
      </c>
      <c r="Y19" s="4"/>
      <c r="Z19">
        <v>2039</v>
      </c>
      <c r="AA19" s="4">
        <f>([4]Annual!AZ19)/10</f>
        <v>20876942.595312499</v>
      </c>
      <c r="AB19" s="4">
        <f>([4]Annual!BA19)/10</f>
        <v>15156908.196875</v>
      </c>
      <c r="AC19" s="4">
        <f>([4]Annual!BB19)/10</f>
        <v>15604355.3453125</v>
      </c>
      <c r="AD19" s="4">
        <f>([4]Annual!BC19)/10</f>
        <v>12071427.081250001</v>
      </c>
      <c r="AE19" s="4">
        <f>([4]Annual!BD19)/10</f>
        <v>11464668.4609375</v>
      </c>
      <c r="AF19" s="4">
        <f>([4]Annual!BE19)/10</f>
        <v>12073752.93125</v>
      </c>
      <c r="AG19" s="4">
        <f>([4]Annual!BF19)/10</f>
        <v>6443410.5851562498</v>
      </c>
      <c r="AH19" s="4">
        <f>([4]Annual!BG19)/10</f>
        <v>15438960.653124999</v>
      </c>
      <c r="AI19" s="4">
        <f>([4]Annual!BH19)/10</f>
        <v>15438960.653124999</v>
      </c>
      <c r="AJ19" s="4">
        <f>([4]Annual!BI19)/10</f>
        <v>15773507.3375</v>
      </c>
      <c r="AL19">
        <v>2039</v>
      </c>
      <c r="AM19" s="4">
        <f>[4]Annual!EL19/10</f>
        <v>15765055.296875</v>
      </c>
      <c r="AN19" s="4">
        <f>[4]Annual!EM19/10</f>
        <v>15765055.296875</v>
      </c>
      <c r="AO19" s="4">
        <f>[4]Annual!EN19/10</f>
        <v>11647363.715624999</v>
      </c>
      <c r="AP19" s="4">
        <f>[4]Annual!EO19/10</f>
        <v>15765055.296875</v>
      </c>
      <c r="AQ19" s="4">
        <f>[4]Annual!EP19/10</f>
        <v>15765055.296875</v>
      </c>
      <c r="AR19" s="4">
        <f>[4]Annual!EQ19/10</f>
        <v>10022070.731249999</v>
      </c>
      <c r="AS19" s="4">
        <f>[4]Annual!ER19/10</f>
        <v>7150578.5367187504</v>
      </c>
      <c r="AT19" s="4">
        <f>[4]Annual!ES19/10</f>
        <v>15765055.296875</v>
      </c>
      <c r="AU19" s="4">
        <f>[4]Annual!ET19/10</f>
        <v>15765055.296875</v>
      </c>
      <c r="AV19" s="4">
        <f>[4]Annual!EU19/10</f>
        <v>15765055.296875</v>
      </c>
      <c r="AX19">
        <v>2039</v>
      </c>
      <c r="AY19" s="4">
        <f>[4]Annual!EV19/10</f>
        <v>32781409.243749999</v>
      </c>
      <c r="AZ19" s="4">
        <f>[4]Annual!EW19/10</f>
        <v>31086032.256250001</v>
      </c>
      <c r="BA19" s="4">
        <f>[4]Annual!EX19/10</f>
        <v>29390655.837499999</v>
      </c>
      <c r="BB19" s="4">
        <f>[4]Annual!EY19/10</f>
        <v>31086032.256250001</v>
      </c>
      <c r="BC19" s="4">
        <f>[4]Annual!EZ19/10</f>
        <v>31086032.256250001</v>
      </c>
      <c r="BD19" s="4">
        <f>[4]Annual!FA19/10</f>
        <v>19761835.296875</v>
      </c>
      <c r="BE19" s="4">
        <f>[4]Annual!FB19/10</f>
        <v>14099736.253125001</v>
      </c>
      <c r="BF19" s="4">
        <f>[4]Annual!FC19/10</f>
        <v>31086032.256250001</v>
      </c>
      <c r="BG19" s="4">
        <f>[4]Annual!FD19/10</f>
        <v>31086032.256250001</v>
      </c>
      <c r="BH19" s="4">
        <f>[4]Annual!FE19/10</f>
        <v>31933721.037500001</v>
      </c>
    </row>
    <row r="20" spans="2:60" x14ac:dyDescent="0.3">
      <c r="B20">
        <v>2040</v>
      </c>
      <c r="C20" s="5">
        <f t="shared" si="0"/>
        <v>32333375.122656249</v>
      </c>
      <c r="D20" s="5">
        <f t="shared" si="1"/>
        <v>15466883.484375</v>
      </c>
      <c r="E20" s="5">
        <f t="shared" si="2"/>
        <v>15949420.375</v>
      </c>
      <c r="F20" s="5">
        <f t="shared" si="3"/>
        <v>31064067.512499999</v>
      </c>
      <c r="G20" s="5">
        <f>O20-C20</f>
        <v>7561103.94140625</v>
      </c>
      <c r="H20" s="5">
        <f>AA20-D20</f>
        <v>5697524.1937500015</v>
      </c>
      <c r="I20" s="5">
        <f>AM20-E20</f>
        <v>0</v>
      </c>
      <c r="J20" s="5">
        <f t="shared" si="4"/>
        <v>1737084.5375000015</v>
      </c>
      <c r="K20" s="4">
        <f>[4]Annual!$HO20</f>
        <v>108072374.16249999</v>
      </c>
      <c r="L20" s="4">
        <f>'[5]Oregon Emissions'!$B21/0.05311</f>
        <v>40951626.812276408</v>
      </c>
      <c r="N20">
        <v>2040</v>
      </c>
      <c r="O20" s="4">
        <f>([4]Annual!V20)/10</f>
        <v>39894479.064062499</v>
      </c>
      <c r="P20" s="4">
        <f>([4]Annual!W20)/10</f>
        <v>31729657.288281251</v>
      </c>
      <c r="Q20" s="4">
        <f>([4]Annual!X20)/10</f>
        <v>32818439.931249999</v>
      </c>
      <c r="R20" s="4">
        <f>([4]Annual!Y20)/10</f>
        <v>24980005.359375</v>
      </c>
      <c r="S20" s="4">
        <f>([4]Annual!Z20)/10</f>
        <v>28736372.449999999</v>
      </c>
      <c r="T20" s="4">
        <f>([4]Annual!AA20)/10</f>
        <v>26852168.880468749</v>
      </c>
      <c r="U20" s="4">
        <f>([4]Annual!AB20)/10</f>
        <v>12576737.451953124</v>
      </c>
      <c r="V20" s="4">
        <f>([4]Annual!AC20)/10</f>
        <v>32333375.122656249</v>
      </c>
      <c r="W20" s="4">
        <f>([4]Annual!AD20)/10</f>
        <v>32333375.122656249</v>
      </c>
      <c r="X20" s="4">
        <f>([4]Annual!AE20)/10</f>
        <v>33851259.165624999</v>
      </c>
      <c r="Y20" s="4"/>
      <c r="Z20">
        <v>2040</v>
      </c>
      <c r="AA20" s="4">
        <f>([4]Annual!AZ20)/10</f>
        <v>21164407.678125001</v>
      </c>
      <c r="AB20" s="4">
        <f>([4]Annual!BA20)/10</f>
        <v>15183444.86875</v>
      </c>
      <c r="AC20" s="4">
        <f>([4]Annual!BB20)/10</f>
        <v>15639614.87109375</v>
      </c>
      <c r="AD20" s="4">
        <f>([4]Annual!BC20)/10</f>
        <v>11873590.4453125</v>
      </c>
      <c r="AE20" s="4">
        <f>([4]Annual!BD20)/10</f>
        <v>11308241.628125001</v>
      </c>
      <c r="AF20" s="4">
        <f>([4]Annual!BE20)/10</f>
        <v>11797921.56484375</v>
      </c>
      <c r="AG20" s="4">
        <f>([4]Annual!BF20)/10</f>
        <v>5840924.1265625004</v>
      </c>
      <c r="AH20" s="4">
        <f>([4]Annual!BG20)/10</f>
        <v>15466883.484375</v>
      </c>
      <c r="AI20" s="4">
        <f>([4]Annual!BH20)/10</f>
        <v>15466883.484375</v>
      </c>
      <c r="AJ20" s="4">
        <f>([4]Annual!BI20)/10</f>
        <v>15828819.4984375</v>
      </c>
      <c r="AL20">
        <v>2040</v>
      </c>
      <c r="AM20" s="4">
        <f>[4]Annual!EL20/10</f>
        <v>15949420.375</v>
      </c>
      <c r="AN20" s="4">
        <f>[4]Annual!EM20/10</f>
        <v>15949420.375</v>
      </c>
      <c r="AO20" s="4">
        <f>[4]Annual!EN20/10</f>
        <v>11619498.6234375</v>
      </c>
      <c r="AP20" s="4">
        <f>[4]Annual!EO20/10</f>
        <v>15949420.375</v>
      </c>
      <c r="AQ20" s="4">
        <f>[4]Annual!EP20/10</f>
        <v>15949420.375</v>
      </c>
      <c r="AR20" s="4">
        <f>[4]Annual!EQ20/10</f>
        <v>9797501.1203125007</v>
      </c>
      <c r="AS20" s="4">
        <f>[4]Annual!ER20/10</f>
        <v>6721541.46875</v>
      </c>
      <c r="AT20" s="4">
        <f>[4]Annual!ES20/10</f>
        <v>15949420.375</v>
      </c>
      <c r="AU20" s="4">
        <f>[4]Annual!ET20/10</f>
        <v>15949420.375</v>
      </c>
      <c r="AV20" s="4">
        <f>[4]Annual!EU20/10</f>
        <v>15949420.375</v>
      </c>
      <c r="AX20">
        <v>2040</v>
      </c>
      <c r="AY20" s="4">
        <f>[4]Annual!EV20/10</f>
        <v>32801152.050000001</v>
      </c>
      <c r="AZ20" s="4">
        <f>[4]Annual!EW20/10</f>
        <v>31064067.512499999</v>
      </c>
      <c r="BA20" s="4">
        <f>[4]Annual!EX20/10</f>
        <v>29326982.800000001</v>
      </c>
      <c r="BB20" s="4">
        <f>[4]Annual!EY20/10</f>
        <v>31064067.512499999</v>
      </c>
      <c r="BC20" s="4">
        <f>[4]Annual!EZ20/10</f>
        <v>31064067.512499999</v>
      </c>
      <c r="BD20" s="4">
        <f>[4]Annual!FA20/10</f>
        <v>19082213.087499999</v>
      </c>
      <c r="BE20" s="4">
        <f>[4]Annual!FB20/10</f>
        <v>13091285.634375</v>
      </c>
      <c r="BF20" s="4">
        <f>[4]Annual!FC20/10</f>
        <v>31064067.512499999</v>
      </c>
      <c r="BG20" s="4">
        <f>[4]Annual!FD20/10</f>
        <v>31064067.512499999</v>
      </c>
      <c r="BH20" s="4">
        <f>[4]Annual!FE20/10</f>
        <v>31932609.875</v>
      </c>
    </row>
    <row r="21" spans="2:60" x14ac:dyDescent="0.3">
      <c r="B21">
        <v>2041</v>
      </c>
      <c r="C21" s="5">
        <f t="shared" si="0"/>
        <v>31551754.357812501</v>
      </c>
      <c r="D21" s="5">
        <f t="shared" si="1"/>
        <v>15362617.374218751</v>
      </c>
      <c r="E21" s="5">
        <f t="shared" si="2"/>
        <v>15894606.359375</v>
      </c>
      <c r="F21" s="5">
        <f t="shared" si="3"/>
        <v>30646115.112500001</v>
      </c>
      <c r="G21" s="5">
        <f>O21-C21</f>
        <v>8006862.75</v>
      </c>
      <c r="H21" s="5">
        <f>AA21-D21</f>
        <v>5854709.3648437485</v>
      </c>
      <c r="I21" s="5">
        <f>AM21-E21</f>
        <v>0</v>
      </c>
      <c r="J21" s="5">
        <f t="shared" si="4"/>
        <v>1756937.5874999985</v>
      </c>
      <c r="K21" s="4">
        <f>[4]Annual!$HO21</f>
        <v>107316665.15625</v>
      </c>
      <c r="L21" s="4">
        <f>'[5]Oregon Emissions'!$B22/0.05311</f>
        <v>37973326.68047449</v>
      </c>
      <c r="N21">
        <v>2041</v>
      </c>
      <c r="O21" s="4">
        <f>([4]Annual!V21)/10</f>
        <v>39558617.107812501</v>
      </c>
      <c r="P21" s="4">
        <f>([4]Annual!W21)/10</f>
        <v>30966207.420312501</v>
      </c>
      <c r="Q21" s="4">
        <f>([4]Annual!X21)/10</f>
        <v>31895692.90625</v>
      </c>
      <c r="R21" s="4">
        <f>([4]Annual!Y21)/10</f>
        <v>23964366.302343749</v>
      </c>
      <c r="S21" s="4">
        <f>([4]Annual!Z21)/10</f>
        <v>27978840.702343751</v>
      </c>
      <c r="T21" s="4">
        <f>([4]Annual!AA21)/10</f>
        <v>25871688.582812499</v>
      </c>
      <c r="U21" s="4">
        <f>([4]Annual!AB21)/10</f>
        <v>10995784.069140624</v>
      </c>
      <c r="V21" s="4">
        <f>([4]Annual!AC21)/10</f>
        <v>31551754.357812501</v>
      </c>
      <c r="W21" s="4">
        <f>([4]Annual!AD21)/10</f>
        <v>31551754.357812501</v>
      </c>
      <c r="X21" s="4">
        <f>([4]Annual!AE21)/10</f>
        <v>33126792.896093749</v>
      </c>
      <c r="Y21" s="4"/>
      <c r="Z21">
        <v>2041</v>
      </c>
      <c r="AA21" s="4">
        <f>([4]Annual!AZ21)/10</f>
        <v>21217326.739062499</v>
      </c>
      <c r="AB21" s="4">
        <f>([4]Annual!BA21)/10</f>
        <v>15085273.477343749</v>
      </c>
      <c r="AC21" s="4">
        <f>([4]Annual!BB21)/10</f>
        <v>15528937.390625</v>
      </c>
      <c r="AD21" s="4">
        <f>([4]Annual!BC21)/10</f>
        <v>11646417.639843751</v>
      </c>
      <c r="AE21" s="4">
        <f>([4]Annual!BD21)/10</f>
        <v>11054758.27578125</v>
      </c>
      <c r="AF21" s="4">
        <f>([4]Annual!BE21)/10</f>
        <v>11390103.39609375</v>
      </c>
      <c r="AG21" s="4">
        <f>([4]Annual!BF21)/10</f>
        <v>5175654.7730468754</v>
      </c>
      <c r="AH21" s="4">
        <f>([4]Annual!BG21)/10</f>
        <v>15362617.374218751</v>
      </c>
      <c r="AI21" s="4">
        <f>([4]Annual!BH21)/10</f>
        <v>15362617.374218751</v>
      </c>
      <c r="AJ21" s="4">
        <f>([4]Annual!BI21)/10</f>
        <v>15747026.14609375</v>
      </c>
      <c r="AL21">
        <v>2041</v>
      </c>
      <c r="AM21" s="4">
        <f>[4]Annual!EL21/10</f>
        <v>15894606.359375</v>
      </c>
      <c r="AN21" s="4">
        <f>[4]Annual!EM21/10</f>
        <v>15894606.359375</v>
      </c>
      <c r="AO21" s="4">
        <f>[4]Annual!EN21/10</f>
        <v>11429502.13125</v>
      </c>
      <c r="AP21" s="4">
        <f>[4]Annual!EO21/10</f>
        <v>15894606.359375</v>
      </c>
      <c r="AQ21" s="4">
        <f>[4]Annual!EP21/10</f>
        <v>15894606.359375</v>
      </c>
      <c r="AR21" s="4">
        <f>[4]Annual!EQ21/10</f>
        <v>9423230.9921875</v>
      </c>
      <c r="AS21" s="4">
        <f>[4]Annual!ER21/10</f>
        <v>6187543.1632812498</v>
      </c>
      <c r="AT21" s="4">
        <f>[4]Annual!ES21/10</f>
        <v>15894606.359375</v>
      </c>
      <c r="AU21" s="4">
        <f>[4]Annual!ET21/10</f>
        <v>15894606.359375</v>
      </c>
      <c r="AV21" s="4">
        <f>[4]Annual!EU21/10</f>
        <v>15894606.359375</v>
      </c>
      <c r="AX21">
        <v>2041</v>
      </c>
      <c r="AY21" s="4">
        <f>[4]Annual!EV21/10</f>
        <v>32403052.699999999</v>
      </c>
      <c r="AZ21" s="4">
        <f>[4]Annual!EW21/10</f>
        <v>30646115.112500001</v>
      </c>
      <c r="BA21" s="4">
        <f>[4]Annual!EX21/10</f>
        <v>28889177.337499999</v>
      </c>
      <c r="BB21" s="4">
        <f>[4]Annual!EY21/10</f>
        <v>30646115.112500001</v>
      </c>
      <c r="BC21" s="4">
        <f>[4]Annual!EZ21/10</f>
        <v>30646115.112500001</v>
      </c>
      <c r="BD21" s="4">
        <f>[4]Annual!FA21/10</f>
        <v>18168768.34375</v>
      </c>
      <c r="BE21" s="4">
        <f>[4]Annual!FB21/10</f>
        <v>11930094.803125</v>
      </c>
      <c r="BF21" s="4">
        <f>[4]Annual!FC21/10</f>
        <v>30646115.112500001</v>
      </c>
      <c r="BG21" s="4">
        <f>[4]Annual!FD21/10</f>
        <v>30646115.112500001</v>
      </c>
      <c r="BH21" s="4">
        <f>[4]Annual!FE21/10</f>
        <v>31524583.806249999</v>
      </c>
    </row>
    <row r="22" spans="2:60" x14ac:dyDescent="0.3">
      <c r="B22">
        <v>2042</v>
      </c>
      <c r="C22" s="5">
        <f t="shared" si="0"/>
        <v>31036128.451562501</v>
      </c>
      <c r="D22" s="5">
        <f t="shared" si="1"/>
        <v>15362463.008593749</v>
      </c>
      <c r="E22" s="5">
        <f t="shared" si="2"/>
        <v>15965440.88125</v>
      </c>
      <c r="F22" s="5">
        <f t="shared" si="3"/>
        <v>30430590.393750001</v>
      </c>
      <c r="G22" s="5">
        <f>O22-C22</f>
        <v>8422528.229687497</v>
      </c>
      <c r="H22" s="5">
        <f>AA22-D22</f>
        <v>6024174.1789062507</v>
      </c>
      <c r="I22" s="5">
        <f>AM22-E22</f>
        <v>0</v>
      </c>
      <c r="J22" s="5">
        <f t="shared" si="4"/>
        <v>1784940.0124999993</v>
      </c>
      <c r="K22" s="4">
        <f>[4]Annual!$HO22</f>
        <v>107241325.075</v>
      </c>
      <c r="L22" s="4">
        <f>'[5]Oregon Emissions'!$B23/0.05311</f>
        <v>34995026.548672564</v>
      </c>
      <c r="N22">
        <v>2042</v>
      </c>
      <c r="O22" s="4">
        <f>([4]Annual!V22)/10</f>
        <v>39458656.681249999</v>
      </c>
      <c r="P22" s="4">
        <f>([4]Annual!W22)/10</f>
        <v>30461218.282812499</v>
      </c>
      <c r="Q22" s="4">
        <f>([4]Annual!X22)/10</f>
        <v>31256780.069531251</v>
      </c>
      <c r="R22" s="4">
        <f>([4]Annual!Y22)/10</f>
        <v>23121329.970312499</v>
      </c>
      <c r="S22" s="4">
        <f>([4]Annual!Z22)/10</f>
        <v>27411722.645312499</v>
      </c>
      <c r="T22" s="4">
        <f>([4]Annual!AA22)/10</f>
        <v>25057191.999218751</v>
      </c>
      <c r="U22" s="4">
        <f>([4]Annual!AB22)/10</f>
        <v>9501493.8507812507</v>
      </c>
      <c r="V22" s="4">
        <f>([4]Annual!AC22)/10</f>
        <v>31036128.451562501</v>
      </c>
      <c r="W22" s="4">
        <f>([4]Annual!AD22)/10</f>
        <v>31036128.451562501</v>
      </c>
      <c r="X22" s="4">
        <f>([4]Annual!AE22)/10</f>
        <v>32665454.310937501</v>
      </c>
      <c r="Y22" s="4"/>
      <c r="Z22">
        <v>2042</v>
      </c>
      <c r="AA22" s="4">
        <f>([4]Annual!AZ22)/10</f>
        <v>21386637.1875</v>
      </c>
      <c r="AB22" s="4">
        <f>([4]Annual!BA22)/10</f>
        <v>15088201.711718749</v>
      </c>
      <c r="AC22" s="4">
        <f>([4]Annual!BB22)/10</f>
        <v>15528997.16640625</v>
      </c>
      <c r="AD22" s="4">
        <f>([4]Annual!BC22)/10</f>
        <v>11487234.52890625</v>
      </c>
      <c r="AE22" s="4">
        <f>([4]Annual!BD22)/10</f>
        <v>10878468.38828125</v>
      </c>
      <c r="AF22" s="4">
        <f>([4]Annual!BE22)/10</f>
        <v>11050739.0640625</v>
      </c>
      <c r="AG22" s="4">
        <f>([4]Annual!BF22)/10</f>
        <v>4547375.8441406246</v>
      </c>
      <c r="AH22" s="4">
        <f>([4]Annual!BG22)/10</f>
        <v>15362463.008593749</v>
      </c>
      <c r="AI22" s="4">
        <f>([4]Annual!BH22)/10</f>
        <v>15362463.008593749</v>
      </c>
      <c r="AJ22" s="4">
        <f>([4]Annual!BI22)/10</f>
        <v>15771208.40078125</v>
      </c>
      <c r="AL22">
        <v>2042</v>
      </c>
      <c r="AM22" s="4">
        <f>[4]Annual!EL22/10</f>
        <v>15965440.88125</v>
      </c>
      <c r="AN22" s="4">
        <f>[4]Annual!EM22/10</f>
        <v>15965440.88125</v>
      </c>
      <c r="AO22" s="4">
        <f>[4]Annual!EN22/10</f>
        <v>11327754.28125</v>
      </c>
      <c r="AP22" s="4">
        <f>[4]Annual!EO22/10</f>
        <v>15965440.88125</v>
      </c>
      <c r="AQ22" s="4">
        <f>[4]Annual!EP22/10</f>
        <v>15965440.88125</v>
      </c>
      <c r="AR22" s="4">
        <f>[4]Annual!EQ22/10</f>
        <v>9123109.0500000007</v>
      </c>
      <c r="AS22" s="4">
        <f>[4]Annual!ER22/10</f>
        <v>5701943.2507812502</v>
      </c>
      <c r="AT22" s="4">
        <f>[4]Annual!ES22/10</f>
        <v>15965440.88125</v>
      </c>
      <c r="AU22" s="4">
        <f>[4]Annual!ET22/10</f>
        <v>15965440.88125</v>
      </c>
      <c r="AV22" s="4">
        <f>[4]Annual!EU22/10</f>
        <v>15965440.88125</v>
      </c>
      <c r="AX22">
        <v>2042</v>
      </c>
      <c r="AY22" s="4">
        <f>[4]Annual!EV22/10</f>
        <v>32215530.40625</v>
      </c>
      <c r="AZ22" s="4">
        <f>[4]Annual!EW22/10</f>
        <v>30430590.393750001</v>
      </c>
      <c r="BA22" s="4">
        <f>[4]Annual!EX22/10</f>
        <v>28645649.993749999</v>
      </c>
      <c r="BB22" s="4">
        <f>[4]Annual!EY22/10</f>
        <v>30430590.393750001</v>
      </c>
      <c r="BC22" s="4">
        <f>[4]Annual!EZ22/10</f>
        <v>30430590.393750001</v>
      </c>
      <c r="BD22" s="4">
        <f>[4]Annual!FA22/10</f>
        <v>17388908.778124999</v>
      </c>
      <c r="BE22" s="4">
        <f>[4]Annual!FB22/10</f>
        <v>10868068</v>
      </c>
      <c r="BF22" s="4">
        <f>[4]Annual!FC22/10</f>
        <v>30430590.393750001</v>
      </c>
      <c r="BG22" s="4">
        <f>[4]Annual!FD22/10</f>
        <v>30430590.393750001</v>
      </c>
      <c r="BH22" s="4">
        <f>[4]Annual!FE22/10</f>
        <v>31323060.493749999</v>
      </c>
    </row>
    <row r="23" spans="2:60" x14ac:dyDescent="0.3">
      <c r="B23">
        <v>2043</v>
      </c>
      <c r="C23" s="5">
        <f t="shared" si="0"/>
        <v>30532426.642187499</v>
      </c>
      <c r="D23" s="5">
        <f t="shared" si="1"/>
        <v>15366539.0453125</v>
      </c>
      <c r="E23" s="5">
        <f t="shared" si="2"/>
        <v>16039130.55625</v>
      </c>
      <c r="F23" s="5">
        <f t="shared" si="3"/>
        <v>30212527.862500001</v>
      </c>
      <c r="G23" s="5">
        <f>O23-C23</f>
        <v>8817773.0679687485</v>
      </c>
      <c r="H23" s="5">
        <f>AA23-D23</f>
        <v>6187637.8062500004</v>
      </c>
      <c r="I23" s="5">
        <f>AM23-E23</f>
        <v>0</v>
      </c>
      <c r="J23" s="5">
        <f t="shared" si="4"/>
        <v>1816578.2062500007</v>
      </c>
      <c r="K23" s="4">
        <f>[4]Annual!$HO23</f>
        <v>107156034.7375</v>
      </c>
      <c r="L23" s="4">
        <f>'[5]Oregon Emissions'!$B24/0.05311</f>
        <v>32016726.416870646</v>
      </c>
      <c r="N23">
        <v>2043</v>
      </c>
      <c r="O23" s="4">
        <f>([4]Annual!V23)/10</f>
        <v>39350199.710156247</v>
      </c>
      <c r="P23" s="4">
        <f>([4]Annual!W23)/10</f>
        <v>29961226.154687501</v>
      </c>
      <c r="Q23" s="4">
        <f>([4]Annual!X23)/10</f>
        <v>30664986.911718749</v>
      </c>
      <c r="R23" s="4">
        <f>([4]Annual!Y23)/10</f>
        <v>22183688.438281249</v>
      </c>
      <c r="S23" s="4">
        <f>([4]Annual!Z23)/10</f>
        <v>26827076.514062501</v>
      </c>
      <c r="T23" s="4">
        <f>([4]Annual!AA23)/10</f>
        <v>24242690.771093749</v>
      </c>
      <c r="U23" s="4">
        <f>([4]Annual!AB23)/10</f>
        <v>8015598.9263671879</v>
      </c>
      <c r="V23" s="4">
        <f>([4]Annual!AC23)/10</f>
        <v>30532426.642187499</v>
      </c>
      <c r="W23" s="4">
        <f>([4]Annual!AD23)/10</f>
        <v>30532426.642187499</v>
      </c>
      <c r="X23" s="4">
        <f>([4]Annual!AE23)/10</f>
        <v>32207967.728906251</v>
      </c>
      <c r="Y23" s="4"/>
      <c r="Z23">
        <v>2043</v>
      </c>
      <c r="AA23" s="4">
        <f>([4]Annual!AZ23)/10</f>
        <v>21554176.8515625</v>
      </c>
      <c r="AB23" s="4">
        <f>([4]Annual!BA23)/10</f>
        <v>15092574.2046875</v>
      </c>
      <c r="AC23" s="4">
        <f>([4]Annual!BB23)/10</f>
        <v>15544474.6390625</v>
      </c>
      <c r="AD23" s="4">
        <f>([4]Annual!BC23)/10</f>
        <v>11288194.1421875</v>
      </c>
      <c r="AE23" s="4">
        <f>([4]Annual!BD23)/10</f>
        <v>10702991.96484375</v>
      </c>
      <c r="AF23" s="4">
        <f>([4]Annual!BE23)/10</f>
        <v>10711090.553906251</v>
      </c>
      <c r="AG23" s="4">
        <f>([4]Annual!BF23)/10</f>
        <v>3922291.7199218748</v>
      </c>
      <c r="AH23" s="4">
        <f>([4]Annual!BG23)/10</f>
        <v>15366539.0453125</v>
      </c>
      <c r="AI23" s="4">
        <f>([4]Annual!BH23)/10</f>
        <v>15366539.0453125</v>
      </c>
      <c r="AJ23" s="4">
        <f>([4]Annual!BI23)/10</f>
        <v>15797747.2125</v>
      </c>
      <c r="AL23">
        <v>2043</v>
      </c>
      <c r="AM23" s="4">
        <f>[4]Annual!EL23/10</f>
        <v>16039130.55625</v>
      </c>
      <c r="AN23" s="4">
        <f>[4]Annual!EM23/10</f>
        <v>16039130.55625</v>
      </c>
      <c r="AO23" s="4">
        <f>[4]Annual!EN23/10</f>
        <v>11228637.353125</v>
      </c>
      <c r="AP23" s="4">
        <f>[4]Annual!EO23/10</f>
        <v>16039130.55625</v>
      </c>
      <c r="AQ23" s="4">
        <f>[4]Annual!EP23/10</f>
        <v>16039130.55625</v>
      </c>
      <c r="AR23" s="4">
        <f>[4]Annual!EQ23/10</f>
        <v>8821521.8265624996</v>
      </c>
      <c r="AS23" s="4">
        <f>[4]Annual!ER23/10</f>
        <v>5212717.484375</v>
      </c>
      <c r="AT23" s="4">
        <f>[4]Annual!ES23/10</f>
        <v>16039130.55625</v>
      </c>
      <c r="AU23" s="4">
        <f>[4]Annual!ET23/10</f>
        <v>16039130.55625</v>
      </c>
      <c r="AV23" s="4">
        <f>[4]Annual!EU23/10</f>
        <v>16039130.55625</v>
      </c>
      <c r="AX23">
        <v>2043</v>
      </c>
      <c r="AY23" s="4">
        <f>[4]Annual!EV23/10</f>
        <v>32029106.068750001</v>
      </c>
      <c r="AZ23" s="4">
        <f>[4]Annual!EW23/10</f>
        <v>30212527.862500001</v>
      </c>
      <c r="BA23" s="4">
        <f>[4]Annual!EX23/10</f>
        <v>28395949.09375</v>
      </c>
      <c r="BB23" s="4">
        <f>[4]Annual!EY23/10</f>
        <v>30212527.862500001</v>
      </c>
      <c r="BC23" s="4">
        <f>[4]Annual!EZ23/10</f>
        <v>30212527.862500001</v>
      </c>
      <c r="BD23" s="4">
        <f>[4]Annual!FA23/10</f>
        <v>16616890.237500001</v>
      </c>
      <c r="BE23" s="4">
        <f>[4]Annual!FB23/10</f>
        <v>9819071.4171875007</v>
      </c>
      <c r="BF23" s="4">
        <f>[4]Annual!FC23/10</f>
        <v>30212527.862500001</v>
      </c>
      <c r="BG23" s="4">
        <f>[4]Annual!FD23/10</f>
        <v>30212527.862500001</v>
      </c>
      <c r="BH23" s="4">
        <f>[4]Annual!FE23/10</f>
        <v>31120817.15625</v>
      </c>
    </row>
    <row r="24" spans="2:60" x14ac:dyDescent="0.3">
      <c r="B24">
        <v>2044</v>
      </c>
      <c r="C24" s="5">
        <f t="shared" si="0"/>
        <v>30180154.506250001</v>
      </c>
      <c r="D24" s="5">
        <f t="shared" si="1"/>
        <v>15450240.334375</v>
      </c>
      <c r="E24" s="5">
        <f t="shared" si="2"/>
        <v>16236387.512499999</v>
      </c>
      <c r="F24" s="5">
        <f t="shared" si="3"/>
        <v>30201498.368749999</v>
      </c>
      <c r="G24" s="5">
        <f>O24-C24</f>
        <v>9305988.331249997</v>
      </c>
      <c r="H24" s="5">
        <f>AA24-D24</f>
        <v>6398630.8203125019</v>
      </c>
      <c r="I24" s="5">
        <f>AM24-E24</f>
        <v>0</v>
      </c>
      <c r="J24" s="5">
        <f t="shared" si="4"/>
        <v>1846917.450000003</v>
      </c>
      <c r="K24" s="4">
        <f>[4]Annual!$HO24</f>
        <v>107772899.59999999</v>
      </c>
      <c r="L24" s="4">
        <f>'[5]Oregon Emissions'!$B25/0.05311</f>
        <v>29038426.285068724</v>
      </c>
      <c r="N24">
        <v>2044</v>
      </c>
      <c r="O24" s="4">
        <f>([4]Annual!V24)/10</f>
        <v>39486142.837499999</v>
      </c>
      <c r="P24" s="4">
        <f>([4]Annual!W24)/10</f>
        <v>29607783.96875</v>
      </c>
      <c r="Q24" s="4">
        <f>([4]Annual!X24)/10</f>
        <v>30241534.199999999</v>
      </c>
      <c r="R24" s="4">
        <f>([4]Annual!Y24)/10</f>
        <v>21310717.939843751</v>
      </c>
      <c r="S24" s="4">
        <f>([4]Annual!Z24)/10</f>
        <v>26396842.010156251</v>
      </c>
      <c r="T24" s="4">
        <f>([4]Annual!AA24)/10</f>
        <v>23583350.021093749</v>
      </c>
      <c r="U24" s="4">
        <f>([4]Annual!AB24)/10</f>
        <v>6583581.0771484375</v>
      </c>
      <c r="V24" s="4">
        <f>([4]Annual!AC24)/10</f>
        <v>30180154.506250001</v>
      </c>
      <c r="W24" s="4">
        <f>([4]Annual!AD24)/10</f>
        <v>30180154.506250001</v>
      </c>
      <c r="X24" s="4">
        <f>([4]Annual!AE24)/10</f>
        <v>31906639.217968751</v>
      </c>
      <c r="Y24" s="4"/>
      <c r="Z24">
        <v>2044</v>
      </c>
      <c r="AA24" s="4">
        <f>([4]Annual!AZ24)/10</f>
        <v>21848871.154687501</v>
      </c>
      <c r="AB24" s="4">
        <f>([4]Annual!BA24)/10</f>
        <v>15174071.2875</v>
      </c>
      <c r="AC24" s="4">
        <f>([4]Annual!BB24)/10</f>
        <v>15644421.235156249</v>
      </c>
      <c r="AD24" s="4">
        <f>([4]Annual!BC24)/10</f>
        <v>11123812.2359375</v>
      </c>
      <c r="AE24" s="4">
        <f>([4]Annual!BD24)/10</f>
        <v>10586534.948437501</v>
      </c>
      <c r="AF24" s="4">
        <f>([4]Annual!BE24)/10</f>
        <v>10435726.047656249</v>
      </c>
      <c r="AG24" s="4">
        <f>([4]Annual!BF24)/10</f>
        <v>3321178.1312500001</v>
      </c>
      <c r="AH24" s="4">
        <f>([4]Annual!BG24)/10</f>
        <v>15450240.334375</v>
      </c>
      <c r="AI24" s="4">
        <f>([4]Annual!BH24)/10</f>
        <v>15450240.334375</v>
      </c>
      <c r="AJ24" s="4">
        <f>([4]Annual!BI24)/10</f>
        <v>15906277.2203125</v>
      </c>
      <c r="AL24">
        <v>2044</v>
      </c>
      <c r="AM24" s="4">
        <f>[4]Annual!EL24/10</f>
        <v>16236387.512499999</v>
      </c>
      <c r="AN24" s="4">
        <f>[4]Annual!EM24/10</f>
        <v>16236387.512499999</v>
      </c>
      <c r="AO24" s="4">
        <f>[4]Annual!EN24/10</f>
        <v>11207940.546875</v>
      </c>
      <c r="AP24" s="4">
        <f>[4]Annual!EO24/10</f>
        <v>16236387.512499999</v>
      </c>
      <c r="AQ24" s="4">
        <f>[4]Annual!EP24/10</f>
        <v>16236387.512499999</v>
      </c>
      <c r="AR24" s="4">
        <f>[4]Annual!EQ24/10</f>
        <v>8582090.6296874993</v>
      </c>
      <c r="AS24" s="4">
        <f>[4]Annual!ER24/10</f>
        <v>4754942.1164062498</v>
      </c>
      <c r="AT24" s="4">
        <f>[4]Annual!ES24/10</f>
        <v>16236387.512499999</v>
      </c>
      <c r="AU24" s="4">
        <f>[4]Annual!ET24/10</f>
        <v>16236387.512499999</v>
      </c>
      <c r="AV24" s="4">
        <f>[4]Annual!EU24/10</f>
        <v>16236387.512499999</v>
      </c>
      <c r="AX24">
        <v>2044</v>
      </c>
      <c r="AY24" s="4">
        <f>[4]Annual!EV24/10</f>
        <v>32048415.818750001</v>
      </c>
      <c r="AZ24" s="4">
        <f>[4]Annual!EW24/10</f>
        <v>30201498.368749999</v>
      </c>
      <c r="BA24" s="4">
        <f>[4]Annual!EX24/10</f>
        <v>28354580.137499999</v>
      </c>
      <c r="BB24" s="4">
        <f>[4]Annual!EY24/10</f>
        <v>30201498.368749999</v>
      </c>
      <c r="BC24" s="4">
        <f>[4]Annual!EZ24/10</f>
        <v>30201498.368749999</v>
      </c>
      <c r="BD24" s="4">
        <f>[4]Annual!FA24/10</f>
        <v>15963649.018750001</v>
      </c>
      <c r="BE24" s="4">
        <f>[4]Annual!FB24/10</f>
        <v>8844724.4375</v>
      </c>
      <c r="BF24" s="4">
        <f>[4]Annual!FC24/10</f>
        <v>30201498.368749999</v>
      </c>
      <c r="BG24" s="4">
        <f>[4]Annual!FD24/10</f>
        <v>30201498.368749999</v>
      </c>
      <c r="BH24" s="4">
        <f>[4]Annual!FE24/10</f>
        <v>31124957.09375</v>
      </c>
    </row>
    <row r="25" spans="2:60" x14ac:dyDescent="0.3">
      <c r="B25">
        <v>2045</v>
      </c>
      <c r="C25" s="5">
        <f t="shared" si="0"/>
        <v>29426088.2890625</v>
      </c>
      <c r="D25" s="5">
        <f t="shared" si="1"/>
        <v>15358112.707812499</v>
      </c>
      <c r="E25" s="5">
        <f t="shared" si="2"/>
        <v>16188181.971875001</v>
      </c>
      <c r="F25" s="5">
        <f t="shared" si="3"/>
        <v>29832757.887499999</v>
      </c>
      <c r="G25" s="5">
        <f>O25-C25</f>
        <v>9707039.30078125</v>
      </c>
      <c r="H25" s="5">
        <f>AA25-D25</f>
        <v>6541328.2515625022</v>
      </c>
      <c r="I25" s="5">
        <f>AM25-E25</f>
        <v>0</v>
      </c>
      <c r="J25" s="5">
        <f t="shared" si="4"/>
        <v>1826764.1500000022</v>
      </c>
      <c r="K25" s="4">
        <f>[4]Annual!$HO25</f>
        <v>107053507.625</v>
      </c>
      <c r="L25" s="4">
        <f>'[5]Oregon Emissions'!$B26/0.05311</f>
        <v>26060126.153266802</v>
      </c>
      <c r="N25">
        <v>2045</v>
      </c>
      <c r="O25" s="4">
        <f>([4]Annual!V25)/10</f>
        <v>39133127.58984375</v>
      </c>
      <c r="P25" s="4">
        <f>([4]Annual!W25)/10</f>
        <v>28858418.457812499</v>
      </c>
      <c r="Q25" s="4">
        <f>([4]Annual!X25)/10</f>
        <v>29427320.475000001</v>
      </c>
      <c r="R25" s="4">
        <f>([4]Annual!Y25)/10</f>
        <v>20123795.698437501</v>
      </c>
      <c r="S25" s="4">
        <f>([4]Annual!Z25)/10</f>
        <v>25633903.671875</v>
      </c>
      <c r="T25" s="4">
        <f>([4]Annual!AA25)/10</f>
        <v>22637942.731249999</v>
      </c>
      <c r="U25" s="4">
        <f>([4]Annual!AB25)/10</f>
        <v>5077622.2609374998</v>
      </c>
      <c r="V25" s="4">
        <f>([4]Annual!AC25)/10</f>
        <v>29426088.2890625</v>
      </c>
      <c r="W25" s="4">
        <f>([4]Annual!AD25)/10</f>
        <v>29426088.2890625</v>
      </c>
      <c r="X25" s="4">
        <f>([4]Annual!AE25)/10</f>
        <v>31177609.3515625</v>
      </c>
      <c r="Y25" s="4"/>
      <c r="Z25">
        <v>2045</v>
      </c>
      <c r="AA25" s="4">
        <f>([4]Annual!AZ25)/10</f>
        <v>21899440.959375001</v>
      </c>
      <c r="AB25" s="4">
        <f>([4]Annual!BA25)/10</f>
        <v>15082401.6171875</v>
      </c>
      <c r="AC25" s="4">
        <f>([4]Annual!BB25)/10</f>
        <v>15569200.664843749</v>
      </c>
      <c r="AD25" s="4">
        <f>([4]Annual!BC25)/10</f>
        <v>10819996.775</v>
      </c>
      <c r="AE25" s="4">
        <f>([4]Annual!BD25)/10</f>
        <v>10352675.7828125</v>
      </c>
      <c r="AF25" s="4">
        <f>([4]Annual!BE25)/10</f>
        <v>10041583.128125001</v>
      </c>
      <c r="AG25" s="4">
        <f>([4]Annual!BF25)/10</f>
        <v>2685525.2380859377</v>
      </c>
      <c r="AH25" s="4">
        <f>([4]Annual!BG25)/10</f>
        <v>15358112.707812499</v>
      </c>
      <c r="AI25" s="4">
        <f>([4]Annual!BH25)/10</f>
        <v>15358112.707812499</v>
      </c>
      <c r="AJ25" s="4">
        <f>([4]Annual!BI25)/10</f>
        <v>15829881.3890625</v>
      </c>
      <c r="AL25">
        <v>2045</v>
      </c>
      <c r="AM25" s="4">
        <f>[4]Annual!EL25/10</f>
        <v>16188181.971875001</v>
      </c>
      <c r="AN25" s="4">
        <f>[4]Annual!EM25/10</f>
        <v>16188181.971875001</v>
      </c>
      <c r="AO25" s="4">
        <f>[4]Annual!EN25/10</f>
        <v>11027242.5875</v>
      </c>
      <c r="AP25" s="4">
        <f>[4]Annual!EO25/10</f>
        <v>16188181.971875001</v>
      </c>
      <c r="AQ25" s="4">
        <f>[4]Annual!EP25/10</f>
        <v>16188181.971875001</v>
      </c>
      <c r="AR25" s="4">
        <f>[4]Annual!EQ25/10</f>
        <v>8209720.8265624996</v>
      </c>
      <c r="AS25" s="4">
        <f>[4]Annual!ER25/10</f>
        <v>4220490.3304687496</v>
      </c>
      <c r="AT25" s="4">
        <f>[4]Annual!ES25/10</f>
        <v>16188181.971875001</v>
      </c>
      <c r="AU25" s="4">
        <f>[4]Annual!ET25/10</f>
        <v>16188181.971875001</v>
      </c>
      <c r="AV25" s="4">
        <f>[4]Annual!EU25/10</f>
        <v>16188181.971875001</v>
      </c>
      <c r="AX25">
        <v>2045</v>
      </c>
      <c r="AY25" s="4">
        <f>[4]Annual!EV25/10</f>
        <v>31659522.037500001</v>
      </c>
      <c r="AZ25" s="4">
        <f>[4]Annual!EW25/10</f>
        <v>29832757.887499999</v>
      </c>
      <c r="BA25" s="4">
        <f>[4]Annual!EX25/10</f>
        <v>28005993.912500001</v>
      </c>
      <c r="BB25" s="4">
        <f>[4]Annual!EY25/10</f>
        <v>29832757.887499999</v>
      </c>
      <c r="BC25" s="4">
        <f>[4]Annual!EZ25/10</f>
        <v>29832757.887499999</v>
      </c>
      <c r="BD25" s="4">
        <f>[4]Annual!FA25/10</f>
        <v>15129470.321875</v>
      </c>
      <c r="BE25" s="4">
        <f>[4]Annual!FB25/10</f>
        <v>7777826.2156250002</v>
      </c>
      <c r="BF25" s="4">
        <f>[4]Annual!FC25/10</f>
        <v>29832757.887499999</v>
      </c>
      <c r="BG25" s="4">
        <f>[4]Annual!FD25/10</f>
        <v>29832757.887499999</v>
      </c>
      <c r="BH25" s="4">
        <f>[4]Annual!FE25/10</f>
        <v>30746140.25</v>
      </c>
    </row>
    <row r="26" spans="2:60" x14ac:dyDescent="0.3">
      <c r="B26">
        <v>2046</v>
      </c>
      <c r="C26" s="5">
        <f t="shared" si="0"/>
        <v>28897316.412500001</v>
      </c>
      <c r="D26" s="5">
        <f t="shared" si="1"/>
        <v>15381936.778124999</v>
      </c>
      <c r="E26" s="5">
        <f t="shared" si="2"/>
        <v>16263537.24375</v>
      </c>
      <c r="F26" s="5">
        <f t="shared" si="3"/>
        <v>29658140.34375</v>
      </c>
      <c r="G26" s="5">
        <f>O26-C26</f>
        <v>10119632.814062499</v>
      </c>
      <c r="H26" s="5">
        <f>AA26-D26</f>
        <v>6689077.3859375007</v>
      </c>
      <c r="I26" s="5">
        <f>AM26-E26</f>
        <v>0</v>
      </c>
      <c r="J26" s="5">
        <f t="shared" si="4"/>
        <v>1818207.5874999985</v>
      </c>
      <c r="K26" s="4">
        <f>[4]Annual!$HO26</f>
        <v>107009641.1125</v>
      </c>
      <c r="L26" s="4">
        <f>'[5]Oregon Emissions'!$B27/0.05311</f>
        <v>23081826.021464881</v>
      </c>
      <c r="N26">
        <v>2046</v>
      </c>
      <c r="O26" s="4">
        <f>([4]Annual!V26)/10</f>
        <v>39016949.2265625</v>
      </c>
      <c r="P26" s="4">
        <f>([4]Annual!W26)/10</f>
        <v>28340316.409375001</v>
      </c>
      <c r="Q26" s="4">
        <f>([4]Annual!X26)/10</f>
        <v>28809536.247656249</v>
      </c>
      <c r="R26" s="4">
        <f>([4]Annual!Y26)/10</f>
        <v>19299132.0234375</v>
      </c>
      <c r="S26" s="4">
        <f>([4]Annual!Z26)/10</f>
        <v>25095568.559374999</v>
      </c>
      <c r="T26" s="4">
        <f>([4]Annual!AA26)/10</f>
        <v>21843523.728906251</v>
      </c>
      <c r="U26" s="4">
        <f>([4]Annual!AB26)/10</f>
        <v>3793081.8298828127</v>
      </c>
      <c r="V26" s="4">
        <f>([4]Annual!AC26)/10</f>
        <v>28897316.412500001</v>
      </c>
      <c r="W26" s="4">
        <f>([4]Annual!AD26)/10</f>
        <v>28897316.412500001</v>
      </c>
      <c r="X26" s="4">
        <f>([4]Annual!AE26)/10</f>
        <v>30686749.576562501</v>
      </c>
      <c r="Y26" s="4"/>
      <c r="Z26">
        <v>2046</v>
      </c>
      <c r="AA26" s="4">
        <f>([4]Annual!AZ26)/10</f>
        <v>22071014.1640625</v>
      </c>
      <c r="AB26" s="4">
        <f>([4]Annual!BA26)/10</f>
        <v>15109041.067187499</v>
      </c>
      <c r="AC26" s="4">
        <f>([4]Annual!BB26)/10</f>
        <v>15596996.807812501</v>
      </c>
      <c r="AD26" s="4">
        <f>([4]Annual!BC26)/10</f>
        <v>10681928.432812501</v>
      </c>
      <c r="AE26" s="4">
        <f>([4]Annual!BD26)/10</f>
        <v>10202744.79921875</v>
      </c>
      <c r="AF26" s="4">
        <f>([4]Annual!BE26)/10</f>
        <v>9709980.8656249996</v>
      </c>
      <c r="AG26" s="4">
        <f>([4]Annual!BF26)/10</f>
        <v>2145194.5679687499</v>
      </c>
      <c r="AH26" s="4">
        <f>([4]Annual!BG26)/10</f>
        <v>15381936.778124999</v>
      </c>
      <c r="AI26" s="4">
        <f>([4]Annual!BH26)/10</f>
        <v>15381936.778124999</v>
      </c>
      <c r="AJ26" s="4">
        <f>([4]Annual!BI26)/10</f>
        <v>15874338.071875</v>
      </c>
      <c r="AL26">
        <v>2046</v>
      </c>
      <c r="AM26" s="4">
        <f>[4]Annual!EL26/10</f>
        <v>16263537.24375</v>
      </c>
      <c r="AN26" s="4">
        <f>[4]Annual!EM26/10</f>
        <v>16263537.24375</v>
      </c>
      <c r="AO26" s="4">
        <f>[4]Annual!EN26/10</f>
        <v>10924918.6578125</v>
      </c>
      <c r="AP26" s="4">
        <f>[4]Annual!EO26/10</f>
        <v>16263537.24375</v>
      </c>
      <c r="AQ26" s="4">
        <f>[4]Annual!EP26/10</f>
        <v>16263537.24375</v>
      </c>
      <c r="AR26" s="4">
        <f>[4]Annual!EQ26/10</f>
        <v>7899432.3562500002</v>
      </c>
      <c r="AS26" s="4">
        <f>[4]Annual!ER26/10</f>
        <v>3717379.970703125</v>
      </c>
      <c r="AT26" s="4">
        <f>[4]Annual!ES26/10</f>
        <v>16263537.24375</v>
      </c>
      <c r="AU26" s="4">
        <f>[4]Annual!ET26/10</f>
        <v>16263537.24375</v>
      </c>
      <c r="AV26" s="4">
        <f>[4]Annual!EU26/10</f>
        <v>16263537.24375</v>
      </c>
      <c r="AX26">
        <v>2046</v>
      </c>
      <c r="AY26" s="4">
        <f>[4]Annual!EV26/10</f>
        <v>31476347.931249999</v>
      </c>
      <c r="AZ26" s="4">
        <f>[4]Annual!EW26/10</f>
        <v>29658140.34375</v>
      </c>
      <c r="BA26" s="4">
        <f>[4]Annual!EX26/10</f>
        <v>27839933.324999999</v>
      </c>
      <c r="BB26" s="4">
        <f>[4]Annual!EY26/10</f>
        <v>29658140.34375</v>
      </c>
      <c r="BC26" s="4">
        <f>[4]Annual!EZ26/10</f>
        <v>29658140.34375</v>
      </c>
      <c r="BD26" s="4">
        <f>[4]Annual!FA26/10</f>
        <v>14405382.65625</v>
      </c>
      <c r="BE26" s="4">
        <f>[4]Annual!FB26/10</f>
        <v>6779003.5796875004</v>
      </c>
      <c r="BF26" s="4">
        <f>[4]Annual!FC26/10</f>
        <v>29658140.34375</v>
      </c>
      <c r="BG26" s="4">
        <f>[4]Annual!FD26/10</f>
        <v>29658140.34375</v>
      </c>
      <c r="BH26" s="4">
        <f>[4]Annual!FE26/10</f>
        <v>30567244.237500001</v>
      </c>
    </row>
    <row r="27" spans="2:60" x14ac:dyDescent="0.3">
      <c r="B27">
        <v>2047</v>
      </c>
      <c r="C27" s="5">
        <f t="shared" si="0"/>
        <v>28370876.728124999</v>
      </c>
      <c r="D27" s="5">
        <f t="shared" si="1"/>
        <v>15407064.3515625</v>
      </c>
      <c r="E27" s="5">
        <f t="shared" si="2"/>
        <v>16339422.581250001</v>
      </c>
      <c r="F27" s="5">
        <f t="shared" si="3"/>
        <v>29479077.1875</v>
      </c>
      <c r="G27" s="5">
        <f>O27-C27</f>
        <v>10524601.20703125</v>
      </c>
      <c r="H27" s="5">
        <f>AA27-D27</f>
        <v>6835235.5187500007</v>
      </c>
      <c r="I27" s="5">
        <f>AM27-E27</f>
        <v>0</v>
      </c>
      <c r="J27" s="5">
        <f t="shared" si="4"/>
        <v>1815168.3812500015</v>
      </c>
      <c r="K27" s="4">
        <f>[4]Annual!$HO27</f>
        <v>106956277.425</v>
      </c>
      <c r="L27" s="4">
        <f>'[5]Oregon Emissions'!$B28/0.05311</f>
        <v>20103525.889662959</v>
      </c>
      <c r="N27">
        <v>2047</v>
      </c>
      <c r="O27" s="4">
        <f>([4]Annual!V27)/10</f>
        <v>38895477.935156249</v>
      </c>
      <c r="P27" s="4">
        <f>([4]Annual!W27)/10</f>
        <v>27824532.925000001</v>
      </c>
      <c r="Q27" s="4">
        <f>([4]Annual!X27)/10</f>
        <v>28204084.83984375</v>
      </c>
      <c r="R27" s="4">
        <f>([4]Annual!Y27)/10</f>
        <v>18491552.087499999</v>
      </c>
      <c r="S27" s="4">
        <f>([4]Annual!Z27)/10</f>
        <v>24566545.642968751</v>
      </c>
      <c r="T27" s="4">
        <f>([4]Annual!AA27)/10</f>
        <v>21054836.712499999</v>
      </c>
      <c r="U27" s="4">
        <f>([4]Annual!AB27)/10</f>
        <v>3212415.5509765623</v>
      </c>
      <c r="V27" s="4">
        <f>([4]Annual!AC27)/10</f>
        <v>28370876.728124999</v>
      </c>
      <c r="W27" s="4">
        <f>([4]Annual!AD27)/10</f>
        <v>28370876.728124999</v>
      </c>
      <c r="X27" s="4">
        <f>([4]Annual!AE27)/10</f>
        <v>30195322.803125001</v>
      </c>
      <c r="Y27" s="4"/>
      <c r="Z27">
        <v>2047</v>
      </c>
      <c r="AA27" s="4">
        <f>([4]Annual!AZ27)/10</f>
        <v>22242299.870312501</v>
      </c>
      <c r="AB27" s="4">
        <f>([4]Annual!BA27)/10</f>
        <v>15137048.903124999</v>
      </c>
      <c r="AC27" s="4">
        <f>([4]Annual!BB27)/10</f>
        <v>15625293.97421875</v>
      </c>
      <c r="AD27" s="4">
        <f>([4]Annual!BC27)/10</f>
        <v>10549580.509375</v>
      </c>
      <c r="AE27" s="4">
        <f>([4]Annual!BD27)/10</f>
        <v>10057495.74375</v>
      </c>
      <c r="AF27" s="4">
        <f>([4]Annual!BE27)/10</f>
        <v>9380505.7390624993</v>
      </c>
      <c r="AG27" s="4">
        <f>([4]Annual!BF27)/10</f>
        <v>1902728.1328125</v>
      </c>
      <c r="AH27" s="4">
        <f>([4]Annual!BG27)/10</f>
        <v>15407064.3515625</v>
      </c>
      <c r="AI27" s="4">
        <f>([4]Annual!BH27)/10</f>
        <v>15407064.3515625</v>
      </c>
      <c r="AJ27" s="4">
        <f>([4]Annual!BI27)/10</f>
        <v>15919210.221875001</v>
      </c>
      <c r="AL27">
        <v>2047</v>
      </c>
      <c r="AM27" s="4">
        <f>[4]Annual!EL27/10</f>
        <v>16339422.581250001</v>
      </c>
      <c r="AN27" s="4">
        <f>[4]Annual!EM27/10</f>
        <v>16339422.581250001</v>
      </c>
      <c r="AO27" s="4">
        <f>[4]Annual!EN27/10</f>
        <v>10821453.59375</v>
      </c>
      <c r="AP27" s="4">
        <f>[4]Annual!EO27/10</f>
        <v>16339422.581250001</v>
      </c>
      <c r="AQ27" s="4">
        <f>[4]Annual!EP27/10</f>
        <v>16339422.581250001</v>
      </c>
      <c r="AR27" s="4">
        <f>[4]Annual!EQ27/10</f>
        <v>7586160.4710937496</v>
      </c>
      <c r="AS27" s="4">
        <f>[4]Annual!ER27/10</f>
        <v>3209529.4183593751</v>
      </c>
      <c r="AT27" s="4">
        <f>[4]Annual!ES27/10</f>
        <v>16339422.581250001</v>
      </c>
      <c r="AU27" s="4">
        <f>[4]Annual!ET27/10</f>
        <v>16339422.581250001</v>
      </c>
      <c r="AV27" s="4">
        <f>[4]Annual!EU27/10</f>
        <v>16339422.581250001</v>
      </c>
      <c r="AX27">
        <v>2047</v>
      </c>
      <c r="AY27" s="4">
        <f>[4]Annual!EV27/10</f>
        <v>31294245.568750001</v>
      </c>
      <c r="AZ27" s="4">
        <f>[4]Annual!EW27/10</f>
        <v>29479077.1875</v>
      </c>
      <c r="BA27" s="4">
        <f>[4]Annual!EX27/10</f>
        <v>27663908.056249999</v>
      </c>
      <c r="BB27" s="4">
        <f>[4]Annual!EY27/10</f>
        <v>29479077.1875</v>
      </c>
      <c r="BC27" s="4">
        <f>[4]Annual!EZ27/10</f>
        <v>29479077.1875</v>
      </c>
      <c r="BD27" s="4">
        <f>[4]Annual!FA27/10</f>
        <v>13686714.356249999</v>
      </c>
      <c r="BE27" s="4">
        <f>[4]Annual!FB27/10</f>
        <v>5790532.9953124998</v>
      </c>
      <c r="BF27" s="4">
        <f>[4]Annual!FC27/10</f>
        <v>29479077.1875</v>
      </c>
      <c r="BG27" s="4">
        <f>[4]Annual!FD27/10</f>
        <v>29479077.1875</v>
      </c>
      <c r="BH27" s="4">
        <f>[4]Annual!FE27/10</f>
        <v>30386661.46875</v>
      </c>
    </row>
    <row r="28" spans="2:60" x14ac:dyDescent="0.3">
      <c r="B28">
        <v>2048</v>
      </c>
      <c r="C28" s="5">
        <f t="shared" si="0"/>
        <v>28011860.397656251</v>
      </c>
      <c r="D28" s="5">
        <f t="shared" si="1"/>
        <v>15513939.9359375</v>
      </c>
      <c r="E28" s="5">
        <f t="shared" si="2"/>
        <v>16541156.40625</v>
      </c>
      <c r="F28" s="5">
        <f t="shared" si="3"/>
        <v>29501019.149999999</v>
      </c>
      <c r="G28" s="5">
        <f>O28-C28</f>
        <v>11005989.313281249</v>
      </c>
      <c r="H28" s="5">
        <f>AA28-D28</f>
        <v>7026123.1124999989</v>
      </c>
      <c r="I28" s="5">
        <f>AM28-E28</f>
        <v>0</v>
      </c>
      <c r="J28" s="5">
        <f t="shared" si="4"/>
        <v>1812114.762500003</v>
      </c>
      <c r="K28" s="4">
        <f>[4]Annual!$HO28</f>
        <v>107600088.03125</v>
      </c>
      <c r="L28" s="4">
        <f>'[5]Oregon Emissions'!$B29/0.05311</f>
        <v>17125225.757861041</v>
      </c>
      <c r="N28">
        <v>2048</v>
      </c>
      <c r="O28" s="4">
        <f>([4]Annual!V28)/10</f>
        <v>39017849.7109375</v>
      </c>
      <c r="P28" s="4">
        <f>([4]Annual!W28)/10</f>
        <v>27470812.572656251</v>
      </c>
      <c r="Q28" s="4">
        <f>([4]Annual!X28)/10</f>
        <v>27786964.748437501</v>
      </c>
      <c r="R28" s="4">
        <f>([4]Annual!Y28)/10</f>
        <v>17756584.313281249</v>
      </c>
      <c r="S28" s="4">
        <f>([4]Annual!Z28)/10</f>
        <v>24189274.557031251</v>
      </c>
      <c r="T28" s="4">
        <f>([4]Annual!AA28)/10</f>
        <v>20398888.028124999</v>
      </c>
      <c r="U28" s="4">
        <f>([4]Annual!AB28)/10</f>
        <v>3221366.9456054689</v>
      </c>
      <c r="V28" s="4">
        <f>([4]Annual!AC28)/10</f>
        <v>28011860.397656251</v>
      </c>
      <c r="W28" s="4">
        <f>([4]Annual!AD28)/10</f>
        <v>28011860.397656251</v>
      </c>
      <c r="X28" s="4">
        <f>([4]Annual!AE28)/10</f>
        <v>29878337.938281249</v>
      </c>
      <c r="Y28" s="4"/>
      <c r="Z28">
        <v>2048</v>
      </c>
      <c r="AA28" s="4">
        <f>([4]Annual!AZ28)/10</f>
        <v>22540063.048437499</v>
      </c>
      <c r="AB28" s="4">
        <f>([4]Annual!BA28)/10</f>
        <v>15244328.1234375</v>
      </c>
      <c r="AC28" s="4">
        <f>([4]Annual!BB28)/10</f>
        <v>15739826.0609375</v>
      </c>
      <c r="AD28" s="4">
        <f>([4]Annual!BC28)/10</f>
        <v>10464581.3765625</v>
      </c>
      <c r="AE28" s="4">
        <f>([4]Annual!BD28)/10</f>
        <v>9968423.3351562507</v>
      </c>
      <c r="AF28" s="4">
        <f>([4]Annual!BE28)/10</f>
        <v>9106259.7992187496</v>
      </c>
      <c r="AG28" s="4">
        <f>([4]Annual!BF28)/10</f>
        <v>1908122.5152343749</v>
      </c>
      <c r="AH28" s="4">
        <f>([4]Annual!BG28)/10</f>
        <v>15513939.9359375</v>
      </c>
      <c r="AI28" s="4">
        <f>([4]Annual!BH28)/10</f>
        <v>15513939.9359375</v>
      </c>
      <c r="AJ28" s="4">
        <f>([4]Annual!BI28)/10</f>
        <v>16048975.010937501</v>
      </c>
      <c r="AL28">
        <v>2048</v>
      </c>
      <c r="AM28" s="4">
        <f>[4]Annual!EL28/10</f>
        <v>16541156.40625</v>
      </c>
      <c r="AN28" s="4">
        <f>[4]Annual!EM28/10</f>
        <v>16541156.40625</v>
      </c>
      <c r="AO28" s="4">
        <f>[4]Annual!EN28/10</f>
        <v>10793450.885937501</v>
      </c>
      <c r="AP28" s="4">
        <f>[4]Annual!EO28/10</f>
        <v>16541156.40625</v>
      </c>
      <c r="AQ28" s="4">
        <f>[4]Annual!EP28/10</f>
        <v>16541156.40625</v>
      </c>
      <c r="AR28" s="4">
        <f>[4]Annual!EQ28/10</f>
        <v>7325369.234375</v>
      </c>
      <c r="AS28" s="4">
        <f>[4]Annual!ER28/10</f>
        <v>2717475.6964843748</v>
      </c>
      <c r="AT28" s="4">
        <f>[4]Annual!ES28/10</f>
        <v>16541156.40625</v>
      </c>
      <c r="AU28" s="4">
        <f>[4]Annual!ET28/10</f>
        <v>16541156.40625</v>
      </c>
      <c r="AV28" s="4">
        <f>[4]Annual!EU28/10</f>
        <v>16541156.40625</v>
      </c>
      <c r="AX28">
        <v>2048</v>
      </c>
      <c r="AY28" s="4">
        <f>[4]Annual!EV28/10</f>
        <v>31313133.912500001</v>
      </c>
      <c r="AZ28" s="4">
        <f>[4]Annual!EW28/10</f>
        <v>29501019.149999999</v>
      </c>
      <c r="BA28" s="4">
        <f>[4]Annual!EX28/10</f>
        <v>27688904.962499999</v>
      </c>
      <c r="BB28" s="4">
        <f>[4]Annual!EY28/10</f>
        <v>29501019.149999999</v>
      </c>
      <c r="BC28" s="4">
        <f>[4]Annual!EZ28/10</f>
        <v>29501019.149999999</v>
      </c>
      <c r="BD28" s="4">
        <f>[4]Annual!FA28/10</f>
        <v>13064737.084375</v>
      </c>
      <c r="BE28" s="4">
        <f>[4]Annual!FB28/10</f>
        <v>4846595.9539062502</v>
      </c>
      <c r="BF28" s="4">
        <f>[4]Annual!FC28/10</f>
        <v>29501019.149999999</v>
      </c>
      <c r="BG28" s="4">
        <f>[4]Annual!FD28/10</f>
        <v>29501019.149999999</v>
      </c>
      <c r="BH28" s="4">
        <f>[4]Annual!FE28/10</f>
        <v>30407076.34375</v>
      </c>
    </row>
    <row r="29" spans="2:60" x14ac:dyDescent="0.3">
      <c r="B29">
        <v>2049</v>
      </c>
      <c r="C29" s="5">
        <f t="shared" si="0"/>
        <v>27318092.756250001</v>
      </c>
      <c r="D29" s="5">
        <f t="shared" si="1"/>
        <v>15468428.864062499</v>
      </c>
      <c r="E29" s="5">
        <f t="shared" si="2"/>
        <v>16492718.053125</v>
      </c>
      <c r="F29" s="5">
        <f t="shared" si="3"/>
        <v>29142035.412500001</v>
      </c>
      <c r="G29" s="5">
        <f>O29-C29</f>
        <v>11345076.796875</v>
      </c>
      <c r="H29" s="5">
        <f>AA29-D29</f>
        <v>7115085.7953125015</v>
      </c>
      <c r="I29" s="5">
        <f>AM29-E29</f>
        <v>0</v>
      </c>
      <c r="J29" s="5">
        <f t="shared" si="4"/>
        <v>1791195.237499997</v>
      </c>
      <c r="K29" s="4">
        <f>[4]Annual!$HO29</f>
        <v>106881438.03125</v>
      </c>
      <c r="L29" s="4">
        <f>'[5]Oregon Emissions'!$B30/0.05311</f>
        <v>14146925.626059119</v>
      </c>
      <c r="N29">
        <v>2049</v>
      </c>
      <c r="O29" s="4">
        <f>([4]Annual!V29)/10</f>
        <v>38663169.553125001</v>
      </c>
      <c r="P29" s="4">
        <f>([4]Annual!W29)/10</f>
        <v>26820789.581250001</v>
      </c>
      <c r="Q29" s="4">
        <f>([4]Annual!X29)/10</f>
        <v>27030691.384374999</v>
      </c>
      <c r="R29" s="4">
        <f>([4]Annual!Y29)/10</f>
        <v>16913623.893750001</v>
      </c>
      <c r="S29" s="4">
        <f>([4]Annual!Z29)/10</f>
        <v>23579994.967187501</v>
      </c>
      <c r="T29" s="4">
        <f>([4]Annual!AA29)/10</f>
        <v>19493826.421875</v>
      </c>
      <c r="U29" s="4">
        <f>([4]Annual!AB29)/10</f>
        <v>3190695.6619140627</v>
      </c>
      <c r="V29" s="4">
        <f>([4]Annual!AC29)/10</f>
        <v>27318092.756250001</v>
      </c>
      <c r="W29" s="4">
        <f>([4]Annual!AD29)/10</f>
        <v>27318092.756250001</v>
      </c>
      <c r="X29" s="4">
        <f>([4]Annual!AE29)/10</f>
        <v>29203439.368749999</v>
      </c>
      <c r="Y29" s="4"/>
      <c r="Z29">
        <v>2049</v>
      </c>
      <c r="AA29" s="4">
        <f>([4]Annual!AZ29)/10</f>
        <v>22583514.659375001</v>
      </c>
      <c r="AB29" s="4">
        <f>([4]Annual!BA29)/10</f>
        <v>15217524.206250001</v>
      </c>
      <c r="AC29" s="4">
        <f>([4]Annual!BB29)/10</f>
        <v>15697375.0703125</v>
      </c>
      <c r="AD29" s="4">
        <f>([4]Annual!BC29)/10</f>
        <v>10348107.7015625</v>
      </c>
      <c r="AE29" s="4">
        <f>([4]Annual!BD29)/10</f>
        <v>9792821.6726562493</v>
      </c>
      <c r="AF29" s="4">
        <f>([4]Annual!BE29)/10</f>
        <v>8727944.3515625</v>
      </c>
      <c r="AG29" s="4">
        <f>([4]Annual!BF29)/10</f>
        <v>1892595.034375</v>
      </c>
      <c r="AH29" s="4">
        <f>([4]Annual!BG29)/10</f>
        <v>15468428.864062499</v>
      </c>
      <c r="AI29" s="4">
        <f>([4]Annual!BH29)/10</f>
        <v>15468428.864062499</v>
      </c>
      <c r="AJ29" s="4">
        <f>([4]Annual!BI29)/10</f>
        <v>16017698.682812501</v>
      </c>
      <c r="AL29">
        <v>2049</v>
      </c>
      <c r="AM29" s="4">
        <f>[4]Annual!EL29/10</f>
        <v>16492718.053125</v>
      </c>
      <c r="AN29" s="4">
        <f>[4]Annual!EM29/10</f>
        <v>16492718.053125</v>
      </c>
      <c r="AO29" s="4">
        <f>[4]Annual!EN29/10</f>
        <v>10610936.393750001</v>
      </c>
      <c r="AP29" s="4">
        <f>[4]Annual!EO29/10</f>
        <v>16492718.053125</v>
      </c>
      <c r="AQ29" s="4">
        <f>[4]Annual!EP29/10</f>
        <v>16492718.053125</v>
      </c>
      <c r="AR29" s="4">
        <f>[4]Annual!EQ29/10</f>
        <v>6950502.69140625</v>
      </c>
      <c r="AS29" s="4">
        <f>[4]Annual!ER29/10</f>
        <v>2179394.8902343749</v>
      </c>
      <c r="AT29" s="4">
        <f>[4]Annual!ES29/10</f>
        <v>16492718.053125</v>
      </c>
      <c r="AU29" s="4">
        <f>[4]Annual!ET29/10</f>
        <v>16492718.053125</v>
      </c>
      <c r="AV29" s="4">
        <f>[4]Annual!EU29/10</f>
        <v>16492718.053125</v>
      </c>
      <c r="AX29">
        <v>2049</v>
      </c>
      <c r="AY29" s="4">
        <f>[4]Annual!EV29/10</f>
        <v>30933230.649999999</v>
      </c>
      <c r="AZ29" s="4">
        <f>[4]Annual!EW29/10</f>
        <v>29142035.412500001</v>
      </c>
      <c r="BA29" s="4">
        <f>[4]Annual!EX29/10</f>
        <v>27350840.731249999</v>
      </c>
      <c r="BB29" s="4">
        <f>[4]Annual!EY29/10</f>
        <v>29142035.412500001</v>
      </c>
      <c r="BC29" s="4">
        <f>[4]Annual!EZ29/10</f>
        <v>29142035.412500001</v>
      </c>
      <c r="BD29" s="4">
        <f>[4]Annual!FA29/10</f>
        <v>12281286.415625</v>
      </c>
      <c r="BE29" s="4">
        <f>[4]Annual!FB29/10</f>
        <v>3850911.8468749998</v>
      </c>
      <c r="BF29" s="4">
        <f>[4]Annual!FC29/10</f>
        <v>29142035.412500001</v>
      </c>
      <c r="BG29" s="4">
        <f>[4]Annual!FD29/10</f>
        <v>29142035.412500001</v>
      </c>
      <c r="BH29" s="4">
        <f>[4]Annual!FE29/10</f>
        <v>30037633.21875</v>
      </c>
    </row>
    <row r="30" spans="2:60" x14ac:dyDescent="0.3">
      <c r="B30">
        <v>2050</v>
      </c>
      <c r="C30" s="5">
        <f t="shared" si="0"/>
        <v>26756148.876562499</v>
      </c>
      <c r="D30" s="5">
        <f t="shared" si="1"/>
        <v>15506900.9921875</v>
      </c>
      <c r="E30" s="5">
        <f t="shared" si="2"/>
        <v>16570093.509375</v>
      </c>
      <c r="F30" s="5">
        <f t="shared" si="3"/>
        <v>28973820.868749999</v>
      </c>
      <c r="G30" s="5">
        <f>O30-C30</f>
        <v>11782667.13671875</v>
      </c>
      <c r="H30" s="5">
        <f>AA30-D30</f>
        <v>7243959.1531249993</v>
      </c>
      <c r="I30" s="5">
        <f>AM30-E30</f>
        <v>0</v>
      </c>
      <c r="J30" s="5">
        <f t="shared" si="4"/>
        <v>1780483.1937500015</v>
      </c>
      <c r="K30" s="4">
        <f>[4]Annual!$HO30</f>
        <v>106833590.36875001</v>
      </c>
      <c r="L30" s="4">
        <f>'[5]Oregon Emissions'!$B31/0.05311</f>
        <v>11168625.494257204</v>
      </c>
      <c r="N30">
        <v>2050</v>
      </c>
      <c r="O30" s="4">
        <f>([4]Annual!V30)/10</f>
        <v>38538816.013281249</v>
      </c>
      <c r="P30" s="4">
        <f>([4]Annual!W30)/10</f>
        <v>26378939.292187501</v>
      </c>
      <c r="Q30" s="4">
        <f>([4]Annual!X30)/10</f>
        <v>26445655.526171874</v>
      </c>
      <c r="R30" s="4">
        <f>([4]Annual!Y30)/10</f>
        <v>16368385.09375</v>
      </c>
      <c r="S30" s="4">
        <f>([4]Annual!Z30)/10</f>
        <v>23189905.727343749</v>
      </c>
      <c r="T30" s="4">
        <f>([4]Annual!AA30)/10</f>
        <v>18719161.02734375</v>
      </c>
      <c r="U30" s="4">
        <f>([4]Annual!AB30)/10</f>
        <v>3179544.1318359375</v>
      </c>
      <c r="V30" s="4">
        <f>([4]Annual!AC30)/10</f>
        <v>26756148.876562499</v>
      </c>
      <c r="W30" s="4">
        <f>([4]Annual!AD30)/10</f>
        <v>26756148.876562499</v>
      </c>
      <c r="X30" s="4">
        <f>([4]Annual!AE30)/10</f>
        <v>28666660.728124999</v>
      </c>
      <c r="Y30" s="4"/>
      <c r="Z30">
        <v>2050</v>
      </c>
      <c r="AA30" s="4">
        <f>([4]Annual!AZ30)/10</f>
        <v>22750860.145312499</v>
      </c>
      <c r="AB30" s="4">
        <f>([4]Annual!BA30)/10</f>
        <v>15294656.465624999</v>
      </c>
      <c r="AC30" s="4">
        <f>([4]Annual!BB30)/10</f>
        <v>15746734.739062499</v>
      </c>
      <c r="AD30" s="4">
        <f>([4]Annual!BC30)/10</f>
        <v>10322290.0296875</v>
      </c>
      <c r="AE30" s="4">
        <f>([4]Annual!BD30)/10</f>
        <v>9698341.99609375</v>
      </c>
      <c r="AF30" s="4">
        <f>([4]Annual!BE30)/10</f>
        <v>8404123.0984374993</v>
      </c>
      <c r="AG30" s="4">
        <f>([4]Annual!BF30)/10</f>
        <v>1887378.5716796876</v>
      </c>
      <c r="AH30" s="4">
        <f>([4]Annual!BG30)/10</f>
        <v>15506900.9921875</v>
      </c>
      <c r="AI30" s="4">
        <f>([4]Annual!BH30)/10</f>
        <v>15506900.9921875</v>
      </c>
      <c r="AJ30" s="4">
        <f>([4]Annual!BI30)/10</f>
        <v>16076004.36875</v>
      </c>
      <c r="AL30">
        <v>2050</v>
      </c>
      <c r="AM30" s="4">
        <f>[4]Annual!EL30/10</f>
        <v>16570093.509375</v>
      </c>
      <c r="AN30" s="4">
        <f>[4]Annual!EM30/10</f>
        <v>16570093.509375</v>
      </c>
      <c r="AO30" s="4">
        <f>[4]Annual!EN30/10</f>
        <v>10503804.99375</v>
      </c>
      <c r="AP30" s="4">
        <f>[4]Annual!EO30/10</f>
        <v>16570093.509375</v>
      </c>
      <c r="AQ30" s="4">
        <f>[4]Annual!EP30/10</f>
        <v>16570093.509375</v>
      </c>
      <c r="AR30" s="4">
        <f>[4]Annual!EQ30/10</f>
        <v>6628037.4171874998</v>
      </c>
      <c r="AS30" s="4">
        <f>[4]Annual!ER30/10</f>
        <v>1657009.354296875</v>
      </c>
      <c r="AT30" s="4">
        <f>[4]Annual!ES30/10</f>
        <v>16570093.509375</v>
      </c>
      <c r="AU30" s="4">
        <f>[4]Annual!ET30/10</f>
        <v>16570093.509375</v>
      </c>
      <c r="AV30" s="4">
        <f>[4]Annual!EU30/10</f>
        <v>16570093.509375</v>
      </c>
      <c r="AX30">
        <v>2050</v>
      </c>
      <c r="AY30" s="4">
        <f>[4]Annual!EV30/10</f>
        <v>30754304.0625</v>
      </c>
      <c r="AZ30" s="4">
        <f>[4]Annual!EW30/10</f>
        <v>28973820.868749999</v>
      </c>
      <c r="BA30" s="4">
        <f>[4]Annual!EX30/10</f>
        <v>27193337.112500001</v>
      </c>
      <c r="BB30" s="4">
        <f>[4]Annual!EY30/10</f>
        <v>28973820.868749999</v>
      </c>
      <c r="BC30" s="4">
        <f>[4]Annual!EZ30/10</f>
        <v>28973820.868749999</v>
      </c>
      <c r="BD30" s="4">
        <f>[4]Annual!FA30/10</f>
        <v>11589528.36875</v>
      </c>
      <c r="BE30" s="4">
        <f>[4]Annual!FB30/10</f>
        <v>2897382.0921875001</v>
      </c>
      <c r="BF30" s="4">
        <f>[4]Annual!FC30/10</f>
        <v>28973820.868749999</v>
      </c>
      <c r="BG30" s="4">
        <f>[4]Annual!FD30/10</f>
        <v>28973820.868749999</v>
      </c>
      <c r="BH30" s="4">
        <f>[4]Annual!FE30/10</f>
        <v>29864062.556249999</v>
      </c>
    </row>
    <row r="31" spans="2:60" x14ac:dyDescent="0.3">
      <c r="P31" s="4"/>
      <c r="AN31" s="4"/>
      <c r="AZ31" s="4"/>
    </row>
    <row r="32" spans="2:60" x14ac:dyDescent="0.3">
      <c r="B32" t="s">
        <v>0</v>
      </c>
      <c r="C32" s="5" t="s">
        <v>31</v>
      </c>
      <c r="D32" s="5" t="s">
        <v>38</v>
      </c>
      <c r="E32" s="5" t="s">
        <v>39</v>
      </c>
      <c r="F32" s="5" t="s">
        <v>37</v>
      </c>
      <c r="G32" s="5" t="s">
        <v>28</v>
      </c>
      <c r="H32" s="5" t="s">
        <v>29</v>
      </c>
      <c r="I32" s="5" t="s">
        <v>30</v>
      </c>
      <c r="K32" s="5" t="s">
        <v>24</v>
      </c>
      <c r="L32" s="5" t="s">
        <v>53</v>
      </c>
      <c r="M32" s="5" t="s">
        <v>40</v>
      </c>
      <c r="N32" t="s">
        <v>0</v>
      </c>
      <c r="O32" t="s">
        <v>24</v>
      </c>
      <c r="P32" t="s">
        <v>7</v>
      </c>
      <c r="Q32" t="s">
        <v>8</v>
      </c>
      <c r="R32" t="s">
        <v>9</v>
      </c>
      <c r="S32" t="s">
        <v>10</v>
      </c>
      <c r="T32" t="s">
        <v>11</v>
      </c>
      <c r="U32" t="s">
        <v>12</v>
      </c>
      <c r="V32" t="s">
        <v>13</v>
      </c>
      <c r="W32" t="s">
        <v>14</v>
      </c>
      <c r="X32" t="s">
        <v>15</v>
      </c>
      <c r="Y32" t="s">
        <v>41</v>
      </c>
      <c r="Z32" t="s">
        <v>0</v>
      </c>
      <c r="AA32" t="s">
        <v>24</v>
      </c>
      <c r="AB32" t="s">
        <v>7</v>
      </c>
      <c r="AC32" t="s">
        <v>8</v>
      </c>
      <c r="AD32" t="s">
        <v>9</v>
      </c>
      <c r="AE32" t="s">
        <v>10</v>
      </c>
      <c r="AF32" t="s">
        <v>11</v>
      </c>
      <c r="AG32" t="s">
        <v>12</v>
      </c>
      <c r="AH32" t="s">
        <v>13</v>
      </c>
      <c r="AI32" t="s">
        <v>14</v>
      </c>
      <c r="AJ32" t="s">
        <v>15</v>
      </c>
      <c r="AK32" t="s">
        <v>42</v>
      </c>
      <c r="AL32" t="s">
        <v>0</v>
      </c>
      <c r="AM32" t="s">
        <v>24</v>
      </c>
      <c r="AN32" t="s">
        <v>7</v>
      </c>
      <c r="AO32" t="s">
        <v>8</v>
      </c>
      <c r="AP32" t="s">
        <v>9</v>
      </c>
      <c r="AQ32" t="s">
        <v>10</v>
      </c>
      <c r="AR32" t="s">
        <v>11</v>
      </c>
      <c r="AS32" t="s">
        <v>12</v>
      </c>
      <c r="AT32" t="s">
        <v>13</v>
      </c>
      <c r="AU32" t="s">
        <v>14</v>
      </c>
      <c r="AV32" t="s">
        <v>15</v>
      </c>
      <c r="AW32" t="s">
        <v>43</v>
      </c>
      <c r="AX32" t="s">
        <v>0</v>
      </c>
      <c r="AY32" t="s">
        <v>24</v>
      </c>
      <c r="AZ32" t="s">
        <v>7</v>
      </c>
      <c r="BA32" t="s">
        <v>8</v>
      </c>
      <c r="BB32" t="s">
        <v>9</v>
      </c>
      <c r="BC32" t="s">
        <v>10</v>
      </c>
      <c r="BD32" t="s">
        <v>11</v>
      </c>
      <c r="BE32" t="s">
        <v>12</v>
      </c>
      <c r="BF32" t="s">
        <v>13</v>
      </c>
      <c r="BG32" t="s">
        <v>14</v>
      </c>
      <c r="BH32" t="s">
        <v>15</v>
      </c>
    </row>
    <row r="33" spans="2:60" x14ac:dyDescent="0.3">
      <c r="B33">
        <v>2022</v>
      </c>
      <c r="C33" s="5">
        <f>VLOOKUP($B33,$N$33:$X$61,$A$2+2)</f>
        <v>5603208.1468749996</v>
      </c>
      <c r="D33" s="5">
        <f>VLOOKUP($B33,$Z$33:$AJ$61,$A$2+2)</f>
        <v>2030194.5529296875</v>
      </c>
      <c r="E33" s="5">
        <f>VLOOKUP($B33,$AL$33:$AV$61,$A$2+2)</f>
        <v>956597.76123046875</v>
      </c>
      <c r="F33" s="5">
        <f>VLOOKUP($B33,$AX$33:$BH$61,$A$2+2)</f>
        <v>1723264.5394531251</v>
      </c>
      <c r="G33" s="5">
        <f>O33-C33</f>
        <v>8801.4189453125</v>
      </c>
      <c r="H33" s="5">
        <f>AA33-D33</f>
        <v>12341.9609375</v>
      </c>
      <c r="I33" s="5">
        <f>AM33-E33</f>
        <v>0</v>
      </c>
      <c r="J33" s="5">
        <f>AY33-F33</f>
        <v>0</v>
      </c>
      <c r="K33" s="4">
        <f>[4]Annual!$HZ2</f>
        <v>10334408.359765625</v>
      </c>
      <c r="L33" s="4"/>
      <c r="N33">
        <v>2022</v>
      </c>
      <c r="O33" s="4">
        <f>[4]Annual!CD2/10</f>
        <v>5612009.5658203121</v>
      </c>
      <c r="P33" s="4">
        <f>[4]Annual!CE2/10</f>
        <v>5603208.1468749996</v>
      </c>
      <c r="Q33" s="4">
        <f>[4]Annual!CF2/10</f>
        <v>5602063.9623046871</v>
      </c>
      <c r="R33" s="4">
        <f>[4]Annual!CG2/10</f>
        <v>5603208.1468749996</v>
      </c>
      <c r="S33" s="4">
        <f>[4]Annual!CH2/10</f>
        <v>5603208.1468749996</v>
      </c>
      <c r="T33" s="4">
        <f>[4]Annual!CI2/10</f>
        <v>5612009.5658203121</v>
      </c>
      <c r="U33" s="4">
        <f>[4]Annual!CJ2/10</f>
        <v>5612009.5658203121</v>
      </c>
      <c r="V33" s="4">
        <f>[4]Annual!CK2/10</f>
        <v>5603208.1468749996</v>
      </c>
      <c r="W33" s="4">
        <f>[4]Annual!CL2/10</f>
        <v>5603208.1468749996</v>
      </c>
      <c r="X33" s="4">
        <f>[4]Annual!CM2/10</f>
        <v>5603208.1468749996</v>
      </c>
      <c r="Y33" s="4"/>
      <c r="Z33">
        <v>2022</v>
      </c>
      <c r="AA33" s="4">
        <f>([4]Annual!DH2)/10</f>
        <v>2042536.5138671875</v>
      </c>
      <c r="AB33" s="4">
        <f>([4]Annual!DI2)/10</f>
        <v>2030194.5529296875</v>
      </c>
      <c r="AC33" s="4">
        <f>([4]Annual!DJ2)/10</f>
        <v>2028590.0987304687</v>
      </c>
      <c r="AD33" s="4">
        <f>([4]Annual!DK2)/10</f>
        <v>2030194.5529296875</v>
      </c>
      <c r="AE33" s="4">
        <f>([4]Annual!DL2)/10</f>
        <v>2030194.5529296875</v>
      </c>
      <c r="AF33" s="4">
        <f>([4]Annual!DM2)/10</f>
        <v>2042536.5138671875</v>
      </c>
      <c r="AG33" s="4">
        <f>([4]Annual!DN2)/10</f>
        <v>2042536.5138671875</v>
      </c>
      <c r="AH33" s="4">
        <f>([4]Annual!DO2)/10</f>
        <v>2030194.5529296875</v>
      </c>
      <c r="AI33" s="4">
        <f>([4]Annual!DP2)/10</f>
        <v>2030194.5529296875</v>
      </c>
      <c r="AJ33" s="4">
        <f>([4]Annual!DQ2)/10</f>
        <v>2030194.5529296875</v>
      </c>
      <c r="AK33" s="4"/>
      <c r="AL33">
        <v>2022</v>
      </c>
      <c r="AM33" s="4">
        <f>[4]Annual!FF2/10</f>
        <v>956597.76123046875</v>
      </c>
      <c r="AN33" s="4">
        <f>[4]Annual!FG2/10</f>
        <v>956597.76123046875</v>
      </c>
      <c r="AO33" s="4">
        <f>[4]Annual!FH2/10</f>
        <v>956597.76123046875</v>
      </c>
      <c r="AP33" s="4">
        <f>[4]Annual!FI2/10</f>
        <v>956597.76123046875</v>
      </c>
      <c r="AQ33" s="4">
        <f>[4]Annual!FJ2/10</f>
        <v>956597.76123046875</v>
      </c>
      <c r="AR33" s="4">
        <f>[4]Annual!FK2/10</f>
        <v>956597.76123046875</v>
      </c>
      <c r="AS33" s="4">
        <f>[4]Annual!FL2/10</f>
        <v>956597.76123046875</v>
      </c>
      <c r="AT33" s="4">
        <f>[4]Annual!FM2/10</f>
        <v>956597.76123046875</v>
      </c>
      <c r="AU33" s="4">
        <f>[4]Annual!FN2/10</f>
        <v>956597.76123046875</v>
      </c>
      <c r="AV33" s="4">
        <f>[4]Annual!FO2/10</f>
        <v>956597.76123046875</v>
      </c>
      <c r="AW33" s="4"/>
      <c r="AX33">
        <v>2022</v>
      </c>
      <c r="AY33" s="4">
        <f>[4]Annual!FP2/10</f>
        <v>1723264.5394531251</v>
      </c>
      <c r="AZ33" s="4">
        <f>[4]Annual!FQ2/10</f>
        <v>1723264.5394531251</v>
      </c>
      <c r="BA33" s="4">
        <f>[4]Annual!FR2/10</f>
        <v>1723264.5394531251</v>
      </c>
      <c r="BB33" s="4">
        <f>[4]Annual!FS2/10</f>
        <v>1723264.5394531251</v>
      </c>
      <c r="BC33" s="4">
        <f>[4]Annual!FT2/10</f>
        <v>1723264.5394531251</v>
      </c>
      <c r="BD33" s="4">
        <f>[4]Annual!FU2/10</f>
        <v>1723264.5394531251</v>
      </c>
      <c r="BE33" s="4">
        <f>[4]Annual!FV2/10</f>
        <v>1723264.5394531251</v>
      </c>
      <c r="BF33" s="4">
        <f>[4]Annual!FW2/10</f>
        <v>1723264.5394531251</v>
      </c>
      <c r="BG33" s="4">
        <f>[4]Annual!FX2/10</f>
        <v>1723264.5394531251</v>
      </c>
      <c r="BH33" s="4">
        <f>[4]Annual!FY2/10</f>
        <v>1723264.5394531251</v>
      </c>
    </row>
    <row r="34" spans="2:60" x14ac:dyDescent="0.3">
      <c r="B34">
        <v>2023</v>
      </c>
      <c r="C34" s="5">
        <f t="shared" ref="C34:C61" si="5">VLOOKUP($B34,$N$33:$X$61,$A$2+2)</f>
        <v>5654319.2654296877</v>
      </c>
      <c r="D34" s="5">
        <f t="shared" ref="D34:D61" si="6">VLOOKUP($B34,$Z$33:$AJ$61,$A$2+2)</f>
        <v>2022533.4954101562</v>
      </c>
      <c r="E34" s="5">
        <f t="shared" ref="E34:E61" si="7">VLOOKUP($B34,$AL$33:$AV$61,$A$2+2)</f>
        <v>952155.71816406248</v>
      </c>
      <c r="F34" s="5">
        <f t="shared" ref="F34:F61" si="8">VLOOKUP($B34,$AX$33:$BH$61,$A$2+2)</f>
        <v>1731490.84765625</v>
      </c>
      <c r="G34" s="5">
        <f>O34-C34</f>
        <v>30523.751367187127</v>
      </c>
      <c r="H34" s="5">
        <f>AA34-D34</f>
        <v>42176.585644531297</v>
      </c>
      <c r="I34" s="5">
        <f>AM34-E34</f>
        <v>0</v>
      </c>
      <c r="J34" s="5">
        <f t="shared" ref="J34:J61" si="9">AY34-F34</f>
        <v>0</v>
      </c>
      <c r="K34" s="4">
        <f>[4]Annual!$HZ3</f>
        <v>10433199.61484375</v>
      </c>
      <c r="L34" s="4">
        <f>'[5]Washington Emissions'!E16/0.05311</f>
        <v>8702094.8165123314</v>
      </c>
      <c r="N34">
        <v>2023</v>
      </c>
      <c r="O34" s="4">
        <f>[4]Annual!CD3/10</f>
        <v>5684843.0167968748</v>
      </c>
      <c r="P34" s="4">
        <f>[4]Annual!CE3/10</f>
        <v>5654319.2654296877</v>
      </c>
      <c r="Q34" s="4">
        <f>[4]Annual!CF3/10</f>
        <v>5650351.1537109371</v>
      </c>
      <c r="R34" s="4">
        <f>[4]Annual!CG3/10</f>
        <v>5645536.5322265625</v>
      </c>
      <c r="S34" s="4">
        <f>[4]Annual!CH3/10</f>
        <v>5654319.2654296877</v>
      </c>
      <c r="T34" s="4">
        <f>[4]Annual!CI3/10</f>
        <v>5684843.0167968748</v>
      </c>
      <c r="U34" s="4">
        <f>[4]Annual!CJ3/10</f>
        <v>5583599.0835937504</v>
      </c>
      <c r="V34" s="4">
        <f>[4]Annual!CK3/10</f>
        <v>5654319.2654296877</v>
      </c>
      <c r="W34" s="4">
        <f>[4]Annual!CL3/10</f>
        <v>5654319.2654296877</v>
      </c>
      <c r="X34" s="4">
        <f>[4]Annual!CM3/10</f>
        <v>5654319.2654296877</v>
      </c>
      <c r="Y34" s="4"/>
      <c r="Z34">
        <v>2023</v>
      </c>
      <c r="AA34" s="4">
        <f>([4]Annual!DH3)/10</f>
        <v>2064710.0810546875</v>
      </c>
      <c r="AB34" s="4">
        <f>([4]Annual!DI3)/10</f>
        <v>2022533.4954101562</v>
      </c>
      <c r="AC34" s="4">
        <f>([4]Annual!DJ3)/10</f>
        <v>2017050.5391601562</v>
      </c>
      <c r="AD34" s="4">
        <f>([4]Annual!DK3)/10</f>
        <v>2020321.8500976563</v>
      </c>
      <c r="AE34" s="4">
        <f>([4]Annual!DL3)/10</f>
        <v>2022533.4954101562</v>
      </c>
      <c r="AF34" s="4">
        <f>([4]Annual!DM3)/10</f>
        <v>2064710.0810546875</v>
      </c>
      <c r="AG34" s="4">
        <f>([4]Annual!DN3)/10</f>
        <v>2029347.3783203126</v>
      </c>
      <c r="AH34" s="4">
        <f>([4]Annual!DO3)/10</f>
        <v>2022533.4954101562</v>
      </c>
      <c r="AI34" s="4">
        <f>([4]Annual!DP3)/10</f>
        <v>2022533.4954101562</v>
      </c>
      <c r="AJ34" s="4">
        <f>([4]Annual!DQ3)/10</f>
        <v>2022533.4954101562</v>
      </c>
      <c r="AL34">
        <v>2023</v>
      </c>
      <c r="AM34" s="4">
        <f>[4]Annual!FF3/10</f>
        <v>952155.71816406248</v>
      </c>
      <c r="AN34" s="4">
        <f>[4]Annual!FG3/10</f>
        <v>952155.71816406248</v>
      </c>
      <c r="AO34" s="4">
        <f>[4]Annual!FH3/10</f>
        <v>940331.96591796877</v>
      </c>
      <c r="AP34" s="4">
        <f>[4]Annual!FI3/10</f>
        <v>952155.71816406248</v>
      </c>
      <c r="AQ34" s="4">
        <f>[4]Annual!FJ3/10</f>
        <v>952155.71816406248</v>
      </c>
      <c r="AR34" s="4">
        <f>[4]Annual!FK3/10</f>
        <v>931752.38222656248</v>
      </c>
      <c r="AS34" s="4">
        <f>[4]Annual!FL3/10</f>
        <v>921550.72265625</v>
      </c>
      <c r="AT34" s="4">
        <f>[4]Annual!FM3/10</f>
        <v>952155.71816406248</v>
      </c>
      <c r="AU34" s="4">
        <f>[4]Annual!FN3/10</f>
        <v>952155.71816406248</v>
      </c>
      <c r="AV34" s="4">
        <f>[4]Annual!FO3/10</f>
        <v>952155.71816406248</v>
      </c>
      <c r="AX34">
        <v>2023</v>
      </c>
      <c r="AY34" s="4">
        <f>[4]Annual!FP3/10</f>
        <v>1731490.84765625</v>
      </c>
      <c r="AZ34" s="4">
        <f>[4]Annual!FQ3/10</f>
        <v>1731490.84765625</v>
      </c>
      <c r="BA34" s="4">
        <f>[4]Annual!FR3/10</f>
        <v>1731490.84765625</v>
      </c>
      <c r="BB34" s="4">
        <f>[4]Annual!FS3/10</f>
        <v>1731490.84765625</v>
      </c>
      <c r="BC34" s="4">
        <f>[4]Annual!FT3/10</f>
        <v>1731490.84765625</v>
      </c>
      <c r="BD34" s="4">
        <f>[4]Annual!FU3/10</f>
        <v>1694387.46171875</v>
      </c>
      <c r="BE34" s="4">
        <f>[4]Annual!FV3/10</f>
        <v>1675835.7808593749</v>
      </c>
      <c r="BF34" s="4">
        <f>[4]Annual!FW3/10</f>
        <v>1731490.84765625</v>
      </c>
      <c r="BG34" s="4">
        <f>[4]Annual!FX3/10</f>
        <v>1731490.84765625</v>
      </c>
      <c r="BH34" s="4">
        <f>[4]Annual!FY3/10</f>
        <v>1731490.84765625</v>
      </c>
    </row>
    <row r="35" spans="2:60" x14ac:dyDescent="0.3">
      <c r="B35">
        <v>2024</v>
      </c>
      <c r="C35" s="5">
        <f t="shared" si="5"/>
        <v>5713678.9240234373</v>
      </c>
      <c r="D35" s="5">
        <f t="shared" si="6"/>
        <v>2022834.1588867188</v>
      </c>
      <c r="E35" s="5">
        <f t="shared" si="7"/>
        <v>950874.92167968745</v>
      </c>
      <c r="F35" s="5">
        <f t="shared" si="8"/>
        <v>1727735.4683593749</v>
      </c>
      <c r="G35" s="5">
        <f>O35-C35</f>
        <v>57633.229882813059</v>
      </c>
      <c r="H35" s="5">
        <f>AA35-D35</f>
        <v>77587.93837890611</v>
      </c>
      <c r="I35" s="5">
        <f>AM35-E35</f>
        <v>0</v>
      </c>
      <c r="J35" s="5">
        <f t="shared" si="9"/>
        <v>0</v>
      </c>
      <c r="K35" s="4">
        <f>[4]Annual!$HZ4</f>
        <v>10550344.709375</v>
      </c>
      <c r="L35" s="4">
        <f>'[5]Washington Emissions'!E17/0.05311</f>
        <v>8092948.1793564688</v>
      </c>
      <c r="N35">
        <v>2024</v>
      </c>
      <c r="O35" s="4">
        <f>[4]Annual!CD4/10</f>
        <v>5771312.1539062504</v>
      </c>
      <c r="P35" s="4">
        <f>[4]Annual!CE4/10</f>
        <v>5713678.9240234373</v>
      </c>
      <c r="Q35" s="4">
        <f>[4]Annual!CF4/10</f>
        <v>5706186.6244140621</v>
      </c>
      <c r="R35" s="4">
        <f>[4]Annual!CG4/10</f>
        <v>5673372.5560546871</v>
      </c>
      <c r="S35" s="4">
        <f>[4]Annual!CH4/10</f>
        <v>5713678.9240234373</v>
      </c>
      <c r="T35" s="4">
        <f>[4]Annual!CI4/10</f>
        <v>5771312.1539062504</v>
      </c>
      <c r="U35" s="4">
        <f>[4]Annual!CJ4/10</f>
        <v>5454085.2185546877</v>
      </c>
      <c r="V35" s="4">
        <f>[4]Annual!CK4/10</f>
        <v>5713678.9240234373</v>
      </c>
      <c r="W35" s="4">
        <f>[4]Annual!CL4/10</f>
        <v>5713678.9240234373</v>
      </c>
      <c r="X35" s="4">
        <f>[4]Annual!CM4/10</f>
        <v>5713494.4871093752</v>
      </c>
      <c r="Y35" s="4"/>
      <c r="Z35">
        <v>2024</v>
      </c>
      <c r="AA35" s="4">
        <f>([4]Annual!DH4)/10</f>
        <v>2100422.0972656249</v>
      </c>
      <c r="AB35" s="4">
        <f>([4]Annual!DI4)/10</f>
        <v>2022834.1588867188</v>
      </c>
      <c r="AC35" s="4">
        <f>([4]Annual!DJ4)/10</f>
        <v>2012747.7297851562</v>
      </c>
      <c r="AD35" s="4">
        <f>([4]Annual!DK4)/10</f>
        <v>2012979.2336914062</v>
      </c>
      <c r="AE35" s="4">
        <f>([4]Annual!DL4)/10</f>
        <v>2022834.1588867188</v>
      </c>
      <c r="AF35" s="4">
        <f>([4]Annual!DM4)/10</f>
        <v>2100422.0972656249</v>
      </c>
      <c r="AG35" s="4">
        <f>([4]Annual!DN4)/10</f>
        <v>1990364.4446289062</v>
      </c>
      <c r="AH35" s="4">
        <f>([4]Annual!DO4)/10</f>
        <v>2022834.1588867188</v>
      </c>
      <c r="AI35" s="4">
        <f>([4]Annual!DP4)/10</f>
        <v>2022834.1588867188</v>
      </c>
      <c r="AJ35" s="4">
        <f>([4]Annual!DQ4)/10</f>
        <v>2022834.1588867188</v>
      </c>
      <c r="AL35">
        <v>2024</v>
      </c>
      <c r="AM35" s="4">
        <f>[4]Annual!FF4/10</f>
        <v>950874.92167968745</v>
      </c>
      <c r="AN35" s="4">
        <f>[4]Annual!FG4/10</f>
        <v>950874.92167968745</v>
      </c>
      <c r="AO35" s="4">
        <f>[4]Annual!FH4/10</f>
        <v>927264.19218749995</v>
      </c>
      <c r="AP35" s="4">
        <f>[4]Annual!FI4/10</f>
        <v>950874.92167968745</v>
      </c>
      <c r="AQ35" s="4">
        <f>[4]Annual!FJ4/10</f>
        <v>950874.92167968745</v>
      </c>
      <c r="AR35" s="4">
        <f>[4]Annual!FK4/10</f>
        <v>910123.13583984377</v>
      </c>
      <c r="AS35" s="4">
        <f>[4]Annual!FL4/10</f>
        <v>889747.25605468755</v>
      </c>
      <c r="AT35" s="4">
        <f>[4]Annual!FM4/10</f>
        <v>950874.92167968745</v>
      </c>
      <c r="AU35" s="4">
        <f>[4]Annual!FN4/10</f>
        <v>950874.92167968745</v>
      </c>
      <c r="AV35" s="4">
        <f>[4]Annual!FO4/10</f>
        <v>950874.92167968745</v>
      </c>
      <c r="AX35">
        <v>2024</v>
      </c>
      <c r="AY35" s="4">
        <f>[4]Annual!FP4/10</f>
        <v>1727735.4683593749</v>
      </c>
      <c r="AZ35" s="4">
        <f>[4]Annual!FQ4/10</f>
        <v>1727735.4683593749</v>
      </c>
      <c r="BA35" s="4">
        <f>[4]Annual!FR4/10</f>
        <v>1727735.4683593749</v>
      </c>
      <c r="BB35" s="4">
        <f>[4]Annual!FS4/10</f>
        <v>1727735.4683593749</v>
      </c>
      <c r="BC35" s="4">
        <f>[4]Annual!FT4/10</f>
        <v>1727735.4683593749</v>
      </c>
      <c r="BD35" s="4">
        <f>[4]Annual!FU4/10</f>
        <v>1653689.653125</v>
      </c>
      <c r="BE35" s="4">
        <f>[4]Annual!FV4/10</f>
        <v>1616666.7398437499</v>
      </c>
      <c r="BF35" s="4">
        <f>[4]Annual!FW4/10</f>
        <v>1727735.4683593749</v>
      </c>
      <c r="BG35" s="4">
        <f>[4]Annual!FX4/10</f>
        <v>1727735.4683593749</v>
      </c>
      <c r="BH35" s="4">
        <f>[4]Annual!FY4/10</f>
        <v>1727735.4683593749</v>
      </c>
    </row>
    <row r="36" spans="2:60" x14ac:dyDescent="0.3">
      <c r="B36">
        <v>2025</v>
      </c>
      <c r="C36" s="5">
        <f t="shared" si="5"/>
        <v>5703638.9425781248</v>
      </c>
      <c r="D36" s="5">
        <f t="shared" si="6"/>
        <v>2000268.3753906251</v>
      </c>
      <c r="E36" s="5">
        <f t="shared" si="7"/>
        <v>935716.50722656248</v>
      </c>
      <c r="F36" s="5">
        <f t="shared" si="8"/>
        <v>1697936.009765625</v>
      </c>
      <c r="G36" s="5">
        <f>O36-C36</f>
        <v>92190.473828124814</v>
      </c>
      <c r="H36" s="5">
        <f>AA36-D36</f>
        <v>114140.48496093741</v>
      </c>
      <c r="I36" s="5">
        <f>AM36-E36</f>
        <v>0</v>
      </c>
      <c r="J36" s="5">
        <f t="shared" si="9"/>
        <v>7770.1226562499069</v>
      </c>
      <c r="K36" s="4">
        <f>[4]Annual!$HZ5</f>
        <v>10551660.895703126</v>
      </c>
      <c r="L36" s="4">
        <f>'[5]Washington Emissions'!E18/0.05311</f>
        <v>7526441.8068015166</v>
      </c>
      <c r="N36">
        <v>2025</v>
      </c>
      <c r="O36" s="4">
        <f>[4]Annual!CD5/10</f>
        <v>5795829.4164062496</v>
      </c>
      <c r="P36" s="4">
        <f>[4]Annual!CE5/10</f>
        <v>5688252.7554687504</v>
      </c>
      <c r="Q36" s="4">
        <f>[4]Annual!CF5/10</f>
        <v>5690477.9402343752</v>
      </c>
      <c r="R36" s="4">
        <f>[4]Annual!CG5/10</f>
        <v>5610496.6843750002</v>
      </c>
      <c r="S36" s="4">
        <f>[4]Annual!CH5/10</f>
        <v>5657333.2259765621</v>
      </c>
      <c r="T36" s="4">
        <f>[4]Annual!CI5/10</f>
        <v>5708197.4353515627</v>
      </c>
      <c r="U36" s="4">
        <f>[4]Annual!CJ5/10</f>
        <v>5229231.1746093752</v>
      </c>
      <c r="V36" s="4">
        <f>[4]Annual!CK5/10</f>
        <v>5703638.9425781248</v>
      </c>
      <c r="W36" s="4">
        <f>[4]Annual!CL5/10</f>
        <v>5703638.9425781248</v>
      </c>
      <c r="X36" s="4">
        <f>[4]Annual!CM5/10</f>
        <v>5701942.4128906252</v>
      </c>
      <c r="Y36" s="4"/>
      <c r="Z36">
        <v>2025</v>
      </c>
      <c r="AA36" s="4">
        <f>([4]Annual!DH5)/10</f>
        <v>2114408.8603515625</v>
      </c>
      <c r="AB36" s="4">
        <f>([4]Annual!DI5)/10</f>
        <v>1996722.3076171875</v>
      </c>
      <c r="AC36" s="4">
        <f>([4]Annual!DJ5)/10</f>
        <v>1985049.8571289063</v>
      </c>
      <c r="AD36" s="4">
        <f>([4]Annual!DK5)/10</f>
        <v>1978103.893359375</v>
      </c>
      <c r="AE36" s="4">
        <f>([4]Annual!DL5)/10</f>
        <v>1979096.6583984375</v>
      </c>
      <c r="AF36" s="4">
        <f>([4]Annual!DM5)/10</f>
        <v>2079394.3804687499</v>
      </c>
      <c r="AG36" s="4">
        <f>([4]Annual!DN5)/10</f>
        <v>1912450.5087890625</v>
      </c>
      <c r="AH36" s="4">
        <f>([4]Annual!DO5)/10</f>
        <v>2000268.3753906251</v>
      </c>
      <c r="AI36" s="4">
        <f>([4]Annual!DP5)/10</f>
        <v>2000268.3753906251</v>
      </c>
      <c r="AJ36" s="4">
        <f>([4]Annual!DQ5)/10</f>
        <v>1999868.7072265625</v>
      </c>
      <c r="AL36">
        <v>2025</v>
      </c>
      <c r="AM36" s="4">
        <f>[4]Annual!FF5/10</f>
        <v>935716.50722656248</v>
      </c>
      <c r="AN36" s="4">
        <f>[4]Annual!FG5/10</f>
        <v>935716.50722656248</v>
      </c>
      <c r="AO36" s="4">
        <f>[4]Annual!FH5/10</f>
        <v>900895.80712890625</v>
      </c>
      <c r="AP36" s="4">
        <f>[4]Annual!FI5/10</f>
        <v>935716.50722656248</v>
      </c>
      <c r="AQ36" s="4">
        <f>[4]Annual!FJ5/10</f>
        <v>935716.50722656248</v>
      </c>
      <c r="AR36" s="4">
        <f>[4]Annual!FK5/10</f>
        <v>875563.31679687498</v>
      </c>
      <c r="AS36" s="4">
        <f>[4]Annual!FL5/10</f>
        <v>845486.70175781252</v>
      </c>
      <c r="AT36" s="4">
        <f>[4]Annual!FM5/10</f>
        <v>935716.50722656248</v>
      </c>
      <c r="AU36" s="4">
        <f>[4]Annual!FN5/10</f>
        <v>935716.50722656248</v>
      </c>
      <c r="AV36" s="4">
        <f>[4]Annual!FO5/10</f>
        <v>935716.50722656248</v>
      </c>
      <c r="AX36">
        <v>2025</v>
      </c>
      <c r="AY36" s="4">
        <f>[4]Annual!FP5/10</f>
        <v>1705706.1324218749</v>
      </c>
      <c r="AZ36" s="4">
        <f>[4]Annual!FQ5/10</f>
        <v>1697936.009765625</v>
      </c>
      <c r="BA36" s="4">
        <f>[4]Annual!FR5/10</f>
        <v>1690165.9</v>
      </c>
      <c r="BB36" s="4">
        <f>[4]Annual!FS5/10</f>
        <v>1697936.009765625</v>
      </c>
      <c r="BC36" s="4">
        <f>[4]Annual!FT5/10</f>
        <v>1697936.009765625</v>
      </c>
      <c r="BD36" s="4">
        <f>[4]Annual!FU5/10</f>
        <v>1588782.998046875</v>
      </c>
      <c r="BE36" s="4">
        <f>[4]Annual!FV5/10</f>
        <v>1534206.4554687501</v>
      </c>
      <c r="BF36" s="4">
        <f>[4]Annual!FW5/10</f>
        <v>1697936.009765625</v>
      </c>
      <c r="BG36" s="4">
        <f>[4]Annual!FX5/10</f>
        <v>1697936.009765625</v>
      </c>
      <c r="BH36" s="4">
        <f>[4]Annual!FY5/10</f>
        <v>1701821.10625</v>
      </c>
    </row>
    <row r="37" spans="2:60" x14ac:dyDescent="0.3">
      <c r="B37">
        <v>2026</v>
      </c>
      <c r="C37" s="5">
        <f t="shared" si="5"/>
        <v>5715922.5955078127</v>
      </c>
      <c r="D37" s="5">
        <f t="shared" si="6"/>
        <v>1987485.3923828125</v>
      </c>
      <c r="E37" s="5">
        <f t="shared" si="7"/>
        <v>928957.5504882813</v>
      </c>
      <c r="F37" s="5">
        <f t="shared" si="8"/>
        <v>1680592.0902343751</v>
      </c>
      <c r="G37" s="5">
        <f>O37-C37</f>
        <v>139720.99082031194</v>
      </c>
      <c r="H37" s="5">
        <f>AA37-D37</f>
        <v>153122.29511718755</v>
      </c>
      <c r="I37" s="5">
        <f>AM37-E37</f>
        <v>0</v>
      </c>
      <c r="J37" s="5">
        <f t="shared" si="9"/>
        <v>15590.68203124986</v>
      </c>
      <c r="K37" s="4">
        <f>[4]Annual!$HZ6</f>
        <v>10621391.649609376</v>
      </c>
      <c r="L37" s="4">
        <f>'[5]Washington Emissions'!E19/0.05311</f>
        <v>6999590.8803254114</v>
      </c>
      <c r="N37">
        <v>2026</v>
      </c>
      <c r="O37" s="4">
        <f>[4]Annual!CD6/10</f>
        <v>5855643.5863281246</v>
      </c>
      <c r="P37" s="4">
        <f>[4]Annual!CE6/10</f>
        <v>5665775.7162109371</v>
      </c>
      <c r="Q37" s="4">
        <f>[4]Annual!CF6/10</f>
        <v>5698142.1041015629</v>
      </c>
      <c r="R37" s="4">
        <f>[4]Annual!CG6/10</f>
        <v>5549343.3115234375</v>
      </c>
      <c r="S37" s="4">
        <f>[4]Annual!CH6/10</f>
        <v>5571881.0271484377</v>
      </c>
      <c r="T37" s="4">
        <f>[4]Annual!CI6/10</f>
        <v>5581590.9582031248</v>
      </c>
      <c r="U37" s="4">
        <f>[4]Annual!CJ6/10</f>
        <v>4995845.81640625</v>
      </c>
      <c r="V37" s="4">
        <f>[4]Annual!CK6/10</f>
        <v>5715922.5955078127</v>
      </c>
      <c r="W37" s="4">
        <f>[4]Annual!CL6/10</f>
        <v>5715922.5955078127</v>
      </c>
      <c r="X37" s="4">
        <f>[4]Annual!CM6/10</f>
        <v>5712465.3503906252</v>
      </c>
      <c r="Y37" s="4"/>
      <c r="Z37">
        <v>2026</v>
      </c>
      <c r="AA37" s="4">
        <f>([4]Annual!DH6)/10</f>
        <v>2140607.6875</v>
      </c>
      <c r="AB37" s="4">
        <f>([4]Annual!DI6)/10</f>
        <v>1976000.4373046875</v>
      </c>
      <c r="AC37" s="4">
        <f>([4]Annual!DJ6)/10</f>
        <v>1967216.0001953125</v>
      </c>
      <c r="AD37" s="4">
        <f>([4]Annual!DK6)/10</f>
        <v>1948446.8103515625</v>
      </c>
      <c r="AE37" s="4">
        <f>([4]Annual!DL6)/10</f>
        <v>1923962.984375</v>
      </c>
      <c r="AF37" s="4">
        <f>([4]Annual!DM6)/10</f>
        <v>2034074.2536132813</v>
      </c>
      <c r="AG37" s="4">
        <f>([4]Annual!DN6)/10</f>
        <v>1827881.8059570312</v>
      </c>
      <c r="AH37" s="4">
        <f>([4]Annual!DO6)/10</f>
        <v>1987485.3923828125</v>
      </c>
      <c r="AI37" s="4">
        <f>([4]Annual!DP6)/10</f>
        <v>1987485.3923828125</v>
      </c>
      <c r="AJ37" s="4">
        <f>([4]Annual!DQ6)/10</f>
        <v>1986334.1814453125</v>
      </c>
      <c r="AL37">
        <v>2026</v>
      </c>
      <c r="AM37" s="4">
        <f>[4]Annual!FF6/10</f>
        <v>928957.5504882813</v>
      </c>
      <c r="AN37" s="4">
        <f>[4]Annual!FG6/10</f>
        <v>928957.5504882813</v>
      </c>
      <c r="AO37" s="4">
        <f>[4]Annual!FH6/10</f>
        <v>882867.75136718748</v>
      </c>
      <c r="AP37" s="4">
        <f>[4]Annual!FI6/10</f>
        <v>928957.5504882813</v>
      </c>
      <c r="AQ37" s="4">
        <f>[4]Annual!FJ6/10</f>
        <v>928957.5504882813</v>
      </c>
      <c r="AR37" s="4">
        <f>[4]Annual!FK6/10</f>
        <v>849332.6201171875</v>
      </c>
      <c r="AS37" s="4">
        <f>[4]Annual!FL6/10</f>
        <v>809520.14013671875</v>
      </c>
      <c r="AT37" s="4">
        <f>[4]Annual!FM6/10</f>
        <v>928957.5504882813</v>
      </c>
      <c r="AU37" s="4">
        <f>[4]Annual!FN6/10</f>
        <v>928957.5504882813</v>
      </c>
      <c r="AV37" s="4">
        <f>[4]Annual!FO6/10</f>
        <v>928957.5504882813</v>
      </c>
      <c r="AX37">
        <v>2026</v>
      </c>
      <c r="AY37" s="4">
        <f>[4]Annual!FP6/10</f>
        <v>1696182.772265625</v>
      </c>
      <c r="AZ37" s="4">
        <f>[4]Annual!FQ6/10</f>
        <v>1680592.0902343751</v>
      </c>
      <c r="BA37" s="4">
        <f>[4]Annual!FR6/10</f>
        <v>1665001.444140625</v>
      </c>
      <c r="BB37" s="4">
        <f>[4]Annual!FS6/10</f>
        <v>1680592.0902343751</v>
      </c>
      <c r="BC37" s="4">
        <f>[4]Annual!FT6/10</f>
        <v>1680592.0902343751</v>
      </c>
      <c r="BD37" s="4">
        <f>[4]Annual!FU6/10</f>
        <v>1536541.360546875</v>
      </c>
      <c r="BE37" s="4">
        <f>[4]Annual!FV6/10</f>
        <v>1464515.9730468751</v>
      </c>
      <c r="BF37" s="4">
        <f>[4]Annual!FW6/10</f>
        <v>1680592.0902343751</v>
      </c>
      <c r="BG37" s="4">
        <f>[4]Annual!FX6/10</f>
        <v>1680592.0902343751</v>
      </c>
      <c r="BH37" s="4">
        <f>[4]Annual!FY6/10</f>
        <v>1688387.4019531249</v>
      </c>
    </row>
    <row r="38" spans="2:60" x14ac:dyDescent="0.3">
      <c r="B38">
        <v>2027</v>
      </c>
      <c r="C38" s="5">
        <f t="shared" si="5"/>
        <v>5714705.5953125004</v>
      </c>
      <c r="D38" s="5">
        <f t="shared" si="6"/>
        <v>1972286.68671875</v>
      </c>
      <c r="E38" s="5">
        <f t="shared" si="7"/>
        <v>921907.63066406245</v>
      </c>
      <c r="F38" s="5">
        <f t="shared" si="8"/>
        <v>1661803.2515624999</v>
      </c>
      <c r="G38" s="5">
        <f>O38-C38</f>
        <v>200198.44589843694</v>
      </c>
      <c r="H38" s="5">
        <f>AA38-D38</f>
        <v>193220.96601562505</v>
      </c>
      <c r="I38" s="5">
        <f>AM38-E38</f>
        <v>0</v>
      </c>
      <c r="J38" s="5">
        <f t="shared" si="9"/>
        <v>23511.998828125186</v>
      </c>
      <c r="K38" s="4">
        <f>[4]Annual!$HZ7</f>
        <v>10687634.512109375</v>
      </c>
      <c r="L38" s="4">
        <f>'[5]Washington Emissions'!E20/0.05311</f>
        <v>6509619.5187026327</v>
      </c>
      <c r="N38">
        <v>2027</v>
      </c>
      <c r="O38" s="4">
        <f>[4]Annual!CD7/10</f>
        <v>5914904.0412109373</v>
      </c>
      <c r="P38" s="4">
        <f>[4]Annual!CE7/10</f>
        <v>5637576.8179687504</v>
      </c>
      <c r="Q38" s="4">
        <f>[4]Annual!CF7/10</f>
        <v>5701839.6875</v>
      </c>
      <c r="R38" s="4">
        <f>[4]Annual!CG7/10</f>
        <v>5454238.0687499996</v>
      </c>
      <c r="S38" s="4">
        <f>[4]Annual!CH7/10</f>
        <v>5482737.3392578121</v>
      </c>
      <c r="T38" s="4">
        <f>[4]Annual!CI7/10</f>
        <v>5455728.587890625</v>
      </c>
      <c r="U38" s="4">
        <f>[4]Annual!CJ7/10</f>
        <v>4763897.9226562502</v>
      </c>
      <c r="V38" s="4">
        <f>[4]Annual!CK7/10</f>
        <v>5714705.5953125004</v>
      </c>
      <c r="W38" s="4">
        <f>[4]Annual!CL7/10</f>
        <v>5714705.5953125004</v>
      </c>
      <c r="X38" s="4">
        <f>[4]Annual!CM7/10</f>
        <v>5713703.3369140625</v>
      </c>
      <c r="Y38" s="4"/>
      <c r="Z38">
        <v>2027</v>
      </c>
      <c r="AA38" s="4">
        <f>([4]Annual!DH7)/10</f>
        <v>2165507.6527343751</v>
      </c>
      <c r="AB38" s="4">
        <f>([4]Annual!DI7)/10</f>
        <v>1954912.619140625</v>
      </c>
      <c r="AC38" s="4">
        <f>([4]Annual!DJ7)/10</f>
        <v>1949168.9768554687</v>
      </c>
      <c r="AD38" s="4">
        <f>([4]Annual!DK7)/10</f>
        <v>1912084.0408203125</v>
      </c>
      <c r="AE38" s="4">
        <f>([4]Annual!DL7)/10</f>
        <v>1870031.4532226562</v>
      </c>
      <c r="AF38" s="4">
        <f>([4]Annual!DM7)/10</f>
        <v>1989000.1434570313</v>
      </c>
      <c r="AG38" s="4">
        <f>([4]Annual!DN7)/10</f>
        <v>1743797.6907226562</v>
      </c>
      <c r="AH38" s="4">
        <f>([4]Annual!DO7)/10</f>
        <v>1972286.68671875</v>
      </c>
      <c r="AI38" s="4">
        <f>([4]Annual!DP7)/10</f>
        <v>1972286.68671875</v>
      </c>
      <c r="AJ38" s="4">
        <f>([4]Annual!DQ7)/10</f>
        <v>1971069.7830078125</v>
      </c>
      <c r="AL38">
        <v>2027</v>
      </c>
      <c r="AM38" s="4">
        <f>[4]Annual!FF7/10</f>
        <v>921907.63066406245</v>
      </c>
      <c r="AN38" s="4">
        <f>[4]Annual!FG7/10</f>
        <v>921907.63066406245</v>
      </c>
      <c r="AO38" s="4">
        <f>[4]Annual!FH7/10</f>
        <v>864727.13417968748</v>
      </c>
      <c r="AP38" s="4">
        <f>[4]Annual!FI7/10</f>
        <v>921907.63066406245</v>
      </c>
      <c r="AQ38" s="4">
        <f>[4]Annual!FJ7/10</f>
        <v>921907.63066406245</v>
      </c>
      <c r="AR38" s="4">
        <f>[4]Annual!FK7/10</f>
        <v>823131.8069335937</v>
      </c>
      <c r="AS38" s="4">
        <f>[4]Annual!FL7/10</f>
        <v>773743.90419921873</v>
      </c>
      <c r="AT38" s="4">
        <f>[4]Annual!FM7/10</f>
        <v>921907.63066406245</v>
      </c>
      <c r="AU38" s="4">
        <f>[4]Annual!FN7/10</f>
        <v>921907.63066406245</v>
      </c>
      <c r="AV38" s="4">
        <f>[4]Annual!FO7/10</f>
        <v>921907.63066406245</v>
      </c>
      <c r="AX38">
        <v>2027</v>
      </c>
      <c r="AY38" s="4">
        <f>[4]Annual!FP7/10</f>
        <v>1685315.2503906251</v>
      </c>
      <c r="AZ38" s="4">
        <f>[4]Annual!FQ7/10</f>
        <v>1661803.2515624999</v>
      </c>
      <c r="BA38" s="4">
        <f>[4]Annual!FR7/10</f>
        <v>1638291.241015625</v>
      </c>
      <c r="BB38" s="4">
        <f>[4]Annual!FS7/10</f>
        <v>1661803.2515624999</v>
      </c>
      <c r="BC38" s="4">
        <f>[4]Annual!FT7/10</f>
        <v>1661803.2515624999</v>
      </c>
      <c r="BD38" s="4">
        <f>[4]Annual!FU7/10</f>
        <v>1483752.905078125</v>
      </c>
      <c r="BE38" s="4">
        <f>[4]Annual!FV7/10</f>
        <v>1394727.732421875</v>
      </c>
      <c r="BF38" s="4">
        <f>[4]Annual!FW7/10</f>
        <v>1661803.2515624999</v>
      </c>
      <c r="BG38" s="4">
        <f>[4]Annual!FX7/10</f>
        <v>1661803.2515624999</v>
      </c>
      <c r="BH38" s="4">
        <f>[4]Annual!FY7/10</f>
        <v>1673559.25078125</v>
      </c>
    </row>
    <row r="39" spans="2:60" x14ac:dyDescent="0.3">
      <c r="B39">
        <v>2028</v>
      </c>
      <c r="C39" s="5">
        <f t="shared" si="5"/>
        <v>5735600.21875</v>
      </c>
      <c r="D39" s="5">
        <f t="shared" si="6"/>
        <v>1966654.8903320313</v>
      </c>
      <c r="E39" s="5">
        <f t="shared" si="7"/>
        <v>922586.73681640625</v>
      </c>
      <c r="F39" s="5">
        <f t="shared" si="8"/>
        <v>1652629.7546875</v>
      </c>
      <c r="G39" s="5">
        <f>O39-C39</f>
        <v>274634.828125</v>
      </c>
      <c r="H39" s="5">
        <f>AA39-D39</f>
        <v>235273.0364257812</v>
      </c>
      <c r="I39" s="5">
        <f>AM39-E39</f>
        <v>0</v>
      </c>
      <c r="J39" s="5">
        <f t="shared" si="9"/>
        <v>31705.036328125047</v>
      </c>
      <c r="K39" s="4">
        <f>[4]Annual!$HZ8</f>
        <v>10819084.438671876</v>
      </c>
      <c r="L39" s="4">
        <f>'[5]Washington Emissions'!E21/0.05311</f>
        <v>6053946.1523934491</v>
      </c>
      <c r="N39">
        <v>2028</v>
      </c>
      <c r="O39" s="4">
        <f>[4]Annual!CD8/10</f>
        <v>6010235.046875</v>
      </c>
      <c r="P39" s="4">
        <f>[4]Annual!CE8/10</f>
        <v>5640106.6460937504</v>
      </c>
      <c r="Q39" s="4">
        <f>[4]Annual!CF8/10</f>
        <v>5736491.7222656254</v>
      </c>
      <c r="R39" s="4">
        <f>[4]Annual!CG8/10</f>
        <v>5376920.0255859373</v>
      </c>
      <c r="S39" s="4">
        <f>[4]Annual!CH8/10</f>
        <v>5424315.1181640625</v>
      </c>
      <c r="T39" s="4">
        <f>[4]Annual!CI8/10</f>
        <v>5363389.7423828123</v>
      </c>
      <c r="U39" s="4">
        <f>[4]Annual!CJ8/10</f>
        <v>4561439.7281250004</v>
      </c>
      <c r="V39" s="4">
        <f>[4]Annual!CK8/10</f>
        <v>5735600.21875</v>
      </c>
      <c r="W39" s="4">
        <f>[4]Annual!CL8/10</f>
        <v>5735600.21875</v>
      </c>
      <c r="X39" s="4">
        <f>[4]Annual!CM8/10</f>
        <v>5741477.7789062504</v>
      </c>
      <c r="Y39" s="4"/>
      <c r="Z39">
        <v>2028</v>
      </c>
      <c r="AA39" s="4">
        <f>([4]Annual!DH8)/10</f>
        <v>2201927.9267578125</v>
      </c>
      <c r="AB39" s="4">
        <f>([4]Annual!DI8)/10</f>
        <v>1945473.3323242187</v>
      </c>
      <c r="AC39" s="4">
        <f>([4]Annual!DJ8)/10</f>
        <v>1942575.9315429688</v>
      </c>
      <c r="AD39" s="4">
        <f>([4]Annual!DK8)/10</f>
        <v>1884746.5985351563</v>
      </c>
      <c r="AE39" s="4">
        <f>([4]Annual!DL8)/10</f>
        <v>1828040.0451171875</v>
      </c>
      <c r="AF39" s="4">
        <f>([4]Annual!DM8)/10</f>
        <v>1955238.1078125001</v>
      </c>
      <c r="AG39" s="4">
        <f>([4]Annual!DN8)/10</f>
        <v>1669660.6568359374</v>
      </c>
      <c r="AH39" s="4">
        <f>([4]Annual!DO8)/10</f>
        <v>1966654.8903320313</v>
      </c>
      <c r="AI39" s="4">
        <f>([4]Annual!DP8)/10</f>
        <v>1966654.8903320313</v>
      </c>
      <c r="AJ39" s="4">
        <f>([4]Annual!DQ8)/10</f>
        <v>1966084.4655273438</v>
      </c>
      <c r="AL39">
        <v>2028</v>
      </c>
      <c r="AM39" s="4">
        <f>[4]Annual!FF8/10</f>
        <v>922586.73681640625</v>
      </c>
      <c r="AN39" s="4">
        <f>[4]Annual!FG8/10</f>
        <v>922586.73681640625</v>
      </c>
      <c r="AO39" s="4">
        <f>[4]Annual!FH8/10</f>
        <v>853968.04960937495</v>
      </c>
      <c r="AP39" s="4">
        <f>[4]Annual!FI8/10</f>
        <v>922586.73681640625</v>
      </c>
      <c r="AQ39" s="4">
        <f>[4]Annual!FJ8/10</f>
        <v>922586.73681640625</v>
      </c>
      <c r="AR39" s="4">
        <f>[4]Annual!FK8/10</f>
        <v>803968.41982421873</v>
      </c>
      <c r="AS39" s="4">
        <f>[4]Annual!FL8/10</f>
        <v>744659.27783203125</v>
      </c>
      <c r="AT39" s="4">
        <f>[4]Annual!FM8/10</f>
        <v>922586.73681640625</v>
      </c>
      <c r="AU39" s="4">
        <f>[4]Annual!FN8/10</f>
        <v>922586.73681640625</v>
      </c>
      <c r="AV39" s="4">
        <f>[4]Annual!FO8/10</f>
        <v>922586.73681640625</v>
      </c>
      <c r="AX39">
        <v>2028</v>
      </c>
      <c r="AY39" s="4">
        <f>[4]Annual!FP8/10</f>
        <v>1684334.791015625</v>
      </c>
      <c r="AZ39" s="4">
        <f>[4]Annual!FQ8/10</f>
        <v>1652629.7546875</v>
      </c>
      <c r="BA39" s="4">
        <f>[4]Annual!FR8/10</f>
        <v>1620924.7066406249</v>
      </c>
      <c r="BB39" s="4">
        <f>[4]Annual!FS8/10</f>
        <v>1652629.7546875</v>
      </c>
      <c r="BC39" s="4">
        <f>[4]Annual!FT8/10</f>
        <v>1652629.7546875</v>
      </c>
      <c r="BD39" s="4">
        <f>[4]Annual!FU8/10</f>
        <v>1440148.778515625</v>
      </c>
      <c r="BE39" s="4">
        <f>[4]Annual!FV8/10</f>
        <v>1333908.3015625</v>
      </c>
      <c r="BF39" s="4">
        <f>[4]Annual!FW8/10</f>
        <v>1652629.7546875</v>
      </c>
      <c r="BG39" s="4">
        <f>[4]Annual!FX8/10</f>
        <v>1652629.7546875</v>
      </c>
      <c r="BH39" s="4">
        <f>[4]Annual!FY8/10</f>
        <v>1668482.2789062499</v>
      </c>
    </row>
    <row r="40" spans="2:60" x14ac:dyDescent="0.3">
      <c r="B40">
        <v>2029</v>
      </c>
      <c r="C40" s="5">
        <f t="shared" si="5"/>
        <v>5671993.0171875004</v>
      </c>
      <c r="D40" s="5">
        <f t="shared" si="6"/>
        <v>1938028.3673828125</v>
      </c>
      <c r="E40" s="5">
        <f t="shared" si="7"/>
        <v>908233.29160156252</v>
      </c>
      <c r="F40" s="5">
        <f t="shared" si="8"/>
        <v>1623356.048046875</v>
      </c>
      <c r="G40" s="5">
        <f>O40-C40</f>
        <v>359569.03359374963</v>
      </c>
      <c r="H40" s="5">
        <f>AA40-D40</f>
        <v>275843.33671874995</v>
      </c>
      <c r="I40" s="5">
        <f>AM40-E40</f>
        <v>0</v>
      </c>
      <c r="J40" s="5">
        <f t="shared" si="9"/>
        <v>39718.591015625047</v>
      </c>
      <c r="K40" s="4">
        <f>[4]Annual!$HZ9</f>
        <v>10816741.703906249</v>
      </c>
      <c r="L40" s="4">
        <f>'[5]Washington Emissions'!E22/0.05311</f>
        <v>5630169.9217259092</v>
      </c>
      <c r="N40">
        <v>2029</v>
      </c>
      <c r="O40" s="4">
        <f>[4]Annual!CD9/10</f>
        <v>6031562.05078125</v>
      </c>
      <c r="P40" s="4">
        <f>[4]Annual!CE9/10</f>
        <v>5565086.6140625002</v>
      </c>
      <c r="Q40" s="4">
        <f>[4]Annual!CF9/10</f>
        <v>5695098.9078125004</v>
      </c>
      <c r="R40" s="4">
        <f>[4]Annual!CG9/10</f>
        <v>5214445.4330078121</v>
      </c>
      <c r="S40" s="4">
        <f>[4]Annual!CH9/10</f>
        <v>5294181.4093749998</v>
      </c>
      <c r="T40" s="4">
        <f>[4]Annual!CI9/10</f>
        <v>5206031.8130859379</v>
      </c>
      <c r="U40" s="4">
        <f>[4]Annual!CJ9/10</f>
        <v>4304132.3462890629</v>
      </c>
      <c r="V40" s="4">
        <f>[4]Annual!CK9/10</f>
        <v>5671993.0171875004</v>
      </c>
      <c r="W40" s="4">
        <f>[4]Annual!CL9/10</f>
        <v>5671993.0171875004</v>
      </c>
      <c r="X40" s="4">
        <f>[4]Annual!CM9/10</f>
        <v>5688056.54296875</v>
      </c>
      <c r="Y40" s="4"/>
      <c r="Z40">
        <v>2029</v>
      </c>
      <c r="AA40" s="4">
        <f>([4]Annual!DH9)/10</f>
        <v>2213871.7041015625</v>
      </c>
      <c r="AB40" s="4">
        <f>([4]Annual!DI9)/10</f>
        <v>1914613.9261718751</v>
      </c>
      <c r="AC40" s="4">
        <f>([4]Annual!DJ9)/10</f>
        <v>1915125.1112304688</v>
      </c>
      <c r="AD40" s="4">
        <f>([4]Annual!DK9)/10</f>
        <v>1834459.97734375</v>
      </c>
      <c r="AE40" s="4">
        <f>([4]Annual!DL9)/10</f>
        <v>1765733.8577148437</v>
      </c>
      <c r="AF40" s="4">
        <f>([4]Annual!DM9)/10</f>
        <v>1899537.5465820313</v>
      </c>
      <c r="AG40" s="4">
        <f>([4]Annual!DN9)/10</f>
        <v>1577036.8940429688</v>
      </c>
      <c r="AH40" s="4">
        <f>([4]Annual!DO9)/10</f>
        <v>1938028.3673828125</v>
      </c>
      <c r="AI40" s="4">
        <f>([4]Annual!DP9)/10</f>
        <v>1938028.3673828125</v>
      </c>
      <c r="AJ40" s="4">
        <f>([4]Annual!DQ9)/10</f>
        <v>1938562.864453125</v>
      </c>
      <c r="AL40">
        <v>2029</v>
      </c>
      <c r="AM40" s="4">
        <f>[4]Annual!FF9/10</f>
        <v>908233.29160156252</v>
      </c>
      <c r="AN40" s="4">
        <f>[4]Annual!FG9/10</f>
        <v>908233.29160156252</v>
      </c>
      <c r="AO40" s="4">
        <f>[4]Annual!FH9/10</f>
        <v>829512.56552734377</v>
      </c>
      <c r="AP40" s="4">
        <f>[4]Annual!FI9/10</f>
        <v>908233.29160156252</v>
      </c>
      <c r="AQ40" s="4">
        <f>[4]Annual!FJ9/10</f>
        <v>908233.29160156252</v>
      </c>
      <c r="AR40" s="4">
        <f>[4]Annual!FK9/10</f>
        <v>771998.31074218755</v>
      </c>
      <c r="AS40" s="4">
        <f>[4]Annual!FL9/10</f>
        <v>703880.80947265623</v>
      </c>
      <c r="AT40" s="4">
        <f>[4]Annual!FM9/10</f>
        <v>908233.29160156252</v>
      </c>
      <c r="AU40" s="4">
        <f>[4]Annual!FN9/10</f>
        <v>908233.29160156252</v>
      </c>
      <c r="AV40" s="4">
        <f>[4]Annual!FO9/10</f>
        <v>908233.29160156252</v>
      </c>
      <c r="AX40">
        <v>2029</v>
      </c>
      <c r="AY40" s="4">
        <f>[4]Annual!FP9/10</f>
        <v>1663074.6390625001</v>
      </c>
      <c r="AZ40" s="4">
        <f>[4]Annual!FQ9/10</f>
        <v>1623356.048046875</v>
      </c>
      <c r="BA40" s="4">
        <f>[4]Annual!FR9/10</f>
        <v>1583637.4437500001</v>
      </c>
      <c r="BB40" s="4">
        <f>[4]Annual!FS9/10</f>
        <v>1623356.048046875</v>
      </c>
      <c r="BC40" s="4">
        <f>[4]Annual!FT9/10</f>
        <v>1623356.048046875</v>
      </c>
      <c r="BD40" s="4">
        <f>[4]Annual!FU9/10</f>
        <v>1379852.6371093751</v>
      </c>
      <c r="BE40" s="4">
        <f>[4]Annual!FV9/10</f>
        <v>1258100.927734375</v>
      </c>
      <c r="BF40" s="4">
        <f>[4]Annual!FW9/10</f>
        <v>1623356.048046875</v>
      </c>
      <c r="BG40" s="4">
        <f>[4]Annual!FX9/10</f>
        <v>1623356.048046875</v>
      </c>
      <c r="BH40" s="4">
        <f>[4]Annual!FY9/10</f>
        <v>1643215.34296875</v>
      </c>
    </row>
    <row r="41" spans="2:60" x14ac:dyDescent="0.3">
      <c r="B41">
        <v>2030</v>
      </c>
      <c r="C41" s="5">
        <f t="shared" si="5"/>
        <v>5632188.9017578121</v>
      </c>
      <c r="D41" s="5">
        <f t="shared" si="6"/>
        <v>1919914.7904296876</v>
      </c>
      <c r="E41" s="5">
        <f t="shared" si="7"/>
        <v>901964.22734374995</v>
      </c>
      <c r="F41" s="5">
        <f t="shared" si="8"/>
        <v>1604965.5062500001</v>
      </c>
      <c r="G41" s="5">
        <f>O41-C41</f>
        <v>456524.43125000037</v>
      </c>
      <c r="H41" s="5">
        <f>AA41-D41</f>
        <v>318028.91796875</v>
      </c>
      <c r="I41" s="5">
        <f>AM41-E41</f>
        <v>0</v>
      </c>
      <c r="J41" s="5">
        <f t="shared" si="9"/>
        <v>48012.66054687486</v>
      </c>
      <c r="K41" s="4">
        <f>[4]Annual!$HZ10</f>
        <v>10881599.446484376</v>
      </c>
      <c r="L41" s="4">
        <f>'[5]Washington Emissions'!E23/0.05311</f>
        <v>5236058.0272050956</v>
      </c>
      <c r="N41">
        <v>2030</v>
      </c>
      <c r="O41" s="4">
        <f>[4]Annual!CD10/10</f>
        <v>6088713.3330078125</v>
      </c>
      <c r="P41" s="4">
        <f>[4]Annual!CE10/10</f>
        <v>5522572.2310546879</v>
      </c>
      <c r="Q41" s="4">
        <f>[4]Annual!CF10/10</f>
        <v>5684651.4578125002</v>
      </c>
      <c r="R41" s="4">
        <f>[4]Annual!CG10/10</f>
        <v>5093997.1244140621</v>
      </c>
      <c r="S41" s="4">
        <f>[4]Annual!CH10/10</f>
        <v>5197853.5181640629</v>
      </c>
      <c r="T41" s="4">
        <f>[4]Annual!CI10/10</f>
        <v>5082013.4865234373</v>
      </c>
      <c r="U41" s="4">
        <f>[4]Annual!CJ10/10</f>
        <v>4076169.8386718752</v>
      </c>
      <c r="V41" s="4">
        <f>[4]Annual!CK10/10</f>
        <v>5632188.9017578121</v>
      </c>
      <c r="W41" s="4">
        <f>[4]Annual!CL10/10</f>
        <v>5632188.9017578121</v>
      </c>
      <c r="X41" s="4">
        <f>[4]Annual!CM10/10</f>
        <v>5665703.0966796875</v>
      </c>
      <c r="Y41" s="4"/>
      <c r="Z41">
        <v>2030</v>
      </c>
      <c r="AA41" s="4">
        <f>([4]Annual!DH10)/10</f>
        <v>2237943.7083984376</v>
      </c>
      <c r="AB41" s="4">
        <f>([4]Annual!DI10)/10</f>
        <v>1896189.3064453125</v>
      </c>
      <c r="AC41" s="4">
        <f>([4]Annual!DJ10)/10</f>
        <v>1899623.8532226563</v>
      </c>
      <c r="AD41" s="4">
        <f>([4]Annual!DK10)/10</f>
        <v>1798890.7685546875</v>
      </c>
      <c r="AE41" s="4">
        <f>([4]Annual!DL10)/10</f>
        <v>1715916.89453125</v>
      </c>
      <c r="AF41" s="4">
        <f>([4]Annual!DM10)/10</f>
        <v>1855080.8040039062</v>
      </c>
      <c r="AG41" s="4">
        <f>([4]Annual!DN10)/10</f>
        <v>1494307.046875</v>
      </c>
      <c r="AH41" s="4">
        <f>([4]Annual!DO10)/10</f>
        <v>1919914.7904296876</v>
      </c>
      <c r="AI41" s="4">
        <f>([4]Annual!DP10)/10</f>
        <v>1919914.7904296876</v>
      </c>
      <c r="AJ41" s="4">
        <f>([4]Annual!DQ10)/10</f>
        <v>1922837.1306640625</v>
      </c>
      <c r="AL41">
        <v>2030</v>
      </c>
      <c r="AM41" s="4">
        <f>[4]Annual!FF10/10</f>
        <v>901964.22734374995</v>
      </c>
      <c r="AN41" s="4">
        <f>[4]Annual!FG10/10</f>
        <v>901964.22734374995</v>
      </c>
      <c r="AO41" s="4">
        <f>[4]Annual!FH10/10</f>
        <v>812747.25664062495</v>
      </c>
      <c r="AP41" s="4">
        <f>[4]Annual!FI10/10</f>
        <v>901964.22734374995</v>
      </c>
      <c r="AQ41" s="4">
        <f>[4]Annual!FJ10/10</f>
        <v>901964.22734374995</v>
      </c>
      <c r="AR41" s="4">
        <f>[4]Annual!FK10/10</f>
        <v>747341.8118164062</v>
      </c>
      <c r="AS41" s="4">
        <f>[4]Annual!FL10/10</f>
        <v>670030.58222656255</v>
      </c>
      <c r="AT41" s="4">
        <f>[4]Annual!FM10/10</f>
        <v>901964.22734374995</v>
      </c>
      <c r="AU41" s="4">
        <f>[4]Annual!FN10/10</f>
        <v>901964.22734374995</v>
      </c>
      <c r="AV41" s="4">
        <f>[4]Annual!FO10/10</f>
        <v>901964.22734374995</v>
      </c>
      <c r="AX41">
        <v>2030</v>
      </c>
      <c r="AY41" s="4">
        <f>[4]Annual!FP10/10</f>
        <v>1652978.166796875</v>
      </c>
      <c r="AZ41" s="4">
        <f>[4]Annual!FQ10/10</f>
        <v>1604965.5062500001</v>
      </c>
      <c r="BA41" s="4">
        <f>[4]Annual!FR10/10</f>
        <v>1556952.834765625</v>
      </c>
      <c r="BB41" s="4">
        <f>[4]Annual!FS10/10</f>
        <v>1604965.5062500001</v>
      </c>
      <c r="BC41" s="4">
        <f>[4]Annual!FT10/10</f>
        <v>1604965.5062500001</v>
      </c>
      <c r="BD41" s="4">
        <f>[4]Annual!FU10/10</f>
        <v>1329828.568359375</v>
      </c>
      <c r="BE41" s="4">
        <f>[4]Annual!FV10/10</f>
        <v>1192260.0873046876</v>
      </c>
      <c r="BF41" s="4">
        <f>[4]Annual!FW10/10</f>
        <v>1604965.5062500001</v>
      </c>
      <c r="BG41" s="4">
        <f>[4]Annual!FX10/10</f>
        <v>1604965.5062500001</v>
      </c>
      <c r="BH41" s="4">
        <f>[4]Annual!FY10/10</f>
        <v>1628971.84296875</v>
      </c>
    </row>
    <row r="42" spans="2:60" x14ac:dyDescent="0.3">
      <c r="B42">
        <v>2031</v>
      </c>
      <c r="C42" s="5">
        <f t="shared" si="5"/>
        <v>5585954.6421875004</v>
      </c>
      <c r="D42" s="5">
        <f t="shared" si="6"/>
        <v>1902261.9339843751</v>
      </c>
      <c r="E42" s="5">
        <f t="shared" si="7"/>
        <v>895437.99628906255</v>
      </c>
      <c r="F42" s="5">
        <f t="shared" si="8"/>
        <v>1585924.478515625</v>
      </c>
      <c r="G42" s="5">
        <f>O42-C42</f>
        <v>559222.07187499944</v>
      </c>
      <c r="H42" s="5">
        <f>AA42-D42</f>
        <v>359581.55507812509</v>
      </c>
      <c r="I42" s="5">
        <f>AM42-E42</f>
        <v>0</v>
      </c>
      <c r="J42" s="5">
        <f t="shared" si="9"/>
        <v>56143.557812500047</v>
      </c>
      <c r="K42" s="4">
        <f>[4]Annual!$HZ11</f>
        <v>10944526.273046875</v>
      </c>
      <c r="L42" s="4">
        <f>'[5]Washington Emissions'!E24/0.05311</f>
        <v>5141808.9827154037</v>
      </c>
      <c r="N42">
        <v>2031</v>
      </c>
      <c r="O42" s="4">
        <f>[4]Annual!CD11/10</f>
        <v>6145176.7140624998</v>
      </c>
      <c r="P42" s="4">
        <f>[4]Annual!CE11/10</f>
        <v>5478061.7019531252</v>
      </c>
      <c r="Q42" s="4">
        <f>[4]Annual!CF11/10</f>
        <v>5669522.2166015627</v>
      </c>
      <c r="R42" s="4">
        <f>[4]Annual!CG11/10</f>
        <v>4975603.5650390629</v>
      </c>
      <c r="S42" s="4">
        <f>[4]Annual!CH11/10</f>
        <v>5102665.0261718752</v>
      </c>
      <c r="T42" s="4">
        <f>[4]Annual!CI11/10</f>
        <v>4958642.7775390623</v>
      </c>
      <c r="U42" s="4">
        <f>[4]Annual!CJ11/10</f>
        <v>3849578.9923828123</v>
      </c>
      <c r="V42" s="4">
        <f>[4]Annual!CK11/10</f>
        <v>5585954.6421875004</v>
      </c>
      <c r="W42" s="4">
        <f>[4]Annual!CL11/10</f>
        <v>5585954.6421875004</v>
      </c>
      <c r="X42" s="4">
        <f>[4]Annual!CM11/10</f>
        <v>5642924.6394531252</v>
      </c>
      <c r="Y42" s="4"/>
      <c r="Z42">
        <v>2031</v>
      </c>
      <c r="AA42" s="4">
        <f>([4]Annual!DH11)/10</f>
        <v>2261843.4890625002</v>
      </c>
      <c r="AB42" s="4">
        <f>([4]Annual!DI11)/10</f>
        <v>1879169.705078125</v>
      </c>
      <c r="AC42" s="4">
        <f>([4]Annual!DJ11)/10</f>
        <v>1885141.6900390624</v>
      </c>
      <c r="AD42" s="4">
        <f>([4]Annual!DK11)/10</f>
        <v>1765856.8533203125</v>
      </c>
      <c r="AE42" s="4">
        <f>([4]Annual!DL11)/10</f>
        <v>1668842.3104492188</v>
      </c>
      <c r="AF42" s="4">
        <f>([4]Annual!DM11)/10</f>
        <v>1810882.1482421875</v>
      </c>
      <c r="AG42" s="4">
        <f>([4]Annual!DN11)/10</f>
        <v>1412075.0268554688</v>
      </c>
      <c r="AH42" s="4">
        <f>([4]Annual!DO11)/10</f>
        <v>1902261.9339843751</v>
      </c>
      <c r="AI42" s="4">
        <f>([4]Annual!DP11)/10</f>
        <v>1902261.9339843751</v>
      </c>
      <c r="AJ42" s="4">
        <f>([4]Annual!DQ11)/10</f>
        <v>1908704.901171875</v>
      </c>
      <c r="AL42">
        <v>2031</v>
      </c>
      <c r="AM42" s="4">
        <f>[4]Annual!FF11/10</f>
        <v>895437.99628906255</v>
      </c>
      <c r="AN42" s="4">
        <f>[4]Annual!FG11/10</f>
        <v>895437.99628906255</v>
      </c>
      <c r="AO42" s="4">
        <f>[4]Annual!FH11/10</f>
        <v>795972.7692382813</v>
      </c>
      <c r="AP42" s="4">
        <f>[4]Annual!FI11/10</f>
        <v>895437.99628906255</v>
      </c>
      <c r="AQ42" s="4">
        <f>[4]Annual!FJ11/10</f>
        <v>895437.99628906255</v>
      </c>
      <c r="AR42" s="4">
        <f>[4]Annual!FK11/10</f>
        <v>722746.38662109373</v>
      </c>
      <c r="AS42" s="4">
        <f>[4]Annual!FL11/10</f>
        <v>636400.58750000002</v>
      </c>
      <c r="AT42" s="4">
        <f>[4]Annual!FM11/10</f>
        <v>895437.99628906255</v>
      </c>
      <c r="AU42" s="4">
        <f>[4]Annual!FN11/10</f>
        <v>895437.99628906255</v>
      </c>
      <c r="AV42" s="4">
        <f>[4]Annual!FO11/10</f>
        <v>895437.99628906255</v>
      </c>
      <c r="AX42">
        <v>2031</v>
      </c>
      <c r="AY42" s="4">
        <f>[4]Annual!FP11/10</f>
        <v>1642068.036328125</v>
      </c>
      <c r="AZ42" s="4">
        <f>[4]Annual!FQ11/10</f>
        <v>1585924.478515625</v>
      </c>
      <c r="BA42" s="4">
        <f>[4]Annual!FR11/10</f>
        <v>1529780.955859375</v>
      </c>
      <c r="BB42" s="4">
        <f>[4]Annual!FS11/10</f>
        <v>1585924.478515625</v>
      </c>
      <c r="BC42" s="4">
        <f>[4]Annual!FT11/10</f>
        <v>1585924.478515625</v>
      </c>
      <c r="BD42" s="4">
        <f>[4]Annual!FU11/10</f>
        <v>1280067.6253906251</v>
      </c>
      <c r="BE42" s="4">
        <f>[4]Annual!FV11/10</f>
        <v>1127139.175</v>
      </c>
      <c r="BF42" s="4">
        <f>[4]Annual!FW11/10</f>
        <v>1585924.478515625</v>
      </c>
      <c r="BG42" s="4">
        <f>[4]Annual!FX11/10</f>
        <v>1585924.478515625</v>
      </c>
      <c r="BH42" s="4">
        <f>[4]Annual!FY11/10</f>
        <v>1613996.263671875</v>
      </c>
    </row>
    <row r="43" spans="2:60" x14ac:dyDescent="0.3">
      <c r="B43">
        <v>2032</v>
      </c>
      <c r="C43" s="5">
        <f t="shared" si="5"/>
        <v>5574097.1208984377</v>
      </c>
      <c r="D43" s="5">
        <f t="shared" si="6"/>
        <v>1896987.5267578126</v>
      </c>
      <c r="E43" s="5">
        <f t="shared" si="7"/>
        <v>896452.22841796873</v>
      </c>
      <c r="F43" s="5">
        <f t="shared" si="8"/>
        <v>1576771.58984375</v>
      </c>
      <c r="G43" s="5">
        <f>O43-C43</f>
        <v>664216.90175781213</v>
      </c>
      <c r="H43" s="5">
        <f>AA43-D43</f>
        <v>400620.54433593759</v>
      </c>
      <c r="I43" s="5">
        <f>AM43-E43</f>
        <v>0</v>
      </c>
      <c r="J43" s="5">
        <f t="shared" si="9"/>
        <v>64528.597265624907</v>
      </c>
      <c r="K43" s="4">
        <f>[4]Annual!$HZ12</f>
        <v>11073674.473828126</v>
      </c>
      <c r="L43" s="4">
        <f>'[5]Washington Emissions'!E25/0.05311</f>
        <v>5049256.421026526</v>
      </c>
      <c r="N43">
        <v>2032</v>
      </c>
      <c r="O43" s="4">
        <f>[4]Annual!CD12/10</f>
        <v>6238314.0226562498</v>
      </c>
      <c r="P43" s="4">
        <f>[4]Annual!CE12/10</f>
        <v>5467959.6466796873</v>
      </c>
      <c r="Q43" s="4">
        <f>[4]Annual!CF12/10</f>
        <v>5683452.3619140629</v>
      </c>
      <c r="R43" s="4">
        <f>[4]Annual!CG12/10</f>
        <v>4894615.8019531248</v>
      </c>
      <c r="S43" s="4">
        <f>[4]Annual!CH12/10</f>
        <v>5040177.7802734375</v>
      </c>
      <c r="T43" s="4">
        <f>[4]Annual!CI12/10</f>
        <v>4865078.3560546879</v>
      </c>
      <c r="U43" s="4">
        <f>[4]Annual!CJ12/10</f>
        <v>3646425.505859375</v>
      </c>
      <c r="V43" s="4">
        <f>[4]Annual!CK12/10</f>
        <v>5574097.1208984377</v>
      </c>
      <c r="W43" s="4">
        <f>[4]Annual!CL12/10</f>
        <v>5574097.1208984377</v>
      </c>
      <c r="X43" s="4">
        <f>[4]Annual!CM12/10</f>
        <v>5654577.5361328125</v>
      </c>
      <c r="Y43" s="4"/>
      <c r="Z43">
        <v>2032</v>
      </c>
      <c r="AA43" s="4">
        <f>([4]Annual!DH12)/10</f>
        <v>2297608.0710937502</v>
      </c>
      <c r="AB43" s="4">
        <f>([4]Annual!DI12)/10</f>
        <v>1874499.776171875</v>
      </c>
      <c r="AC43" s="4">
        <f>([4]Annual!DJ12)/10</f>
        <v>1882153.7144531249</v>
      </c>
      <c r="AD43" s="4">
        <f>([4]Annual!DK12)/10</f>
        <v>1746059.19921875</v>
      </c>
      <c r="AE43" s="4">
        <f>([4]Annual!DL12)/10</f>
        <v>1634329.529296875</v>
      </c>
      <c r="AF43" s="4">
        <f>([4]Annual!DM12)/10</f>
        <v>1776751.2290039063</v>
      </c>
      <c r="AG43" s="4">
        <f>([4]Annual!DN12)/10</f>
        <v>1337720.819140625</v>
      </c>
      <c r="AH43" s="4">
        <f>([4]Annual!DO12)/10</f>
        <v>1896987.5267578126</v>
      </c>
      <c r="AI43" s="4">
        <f>([4]Annual!DP12)/10</f>
        <v>1896987.5267578126</v>
      </c>
      <c r="AJ43" s="4">
        <f>([4]Annual!DQ12)/10</f>
        <v>1906909.2306640625</v>
      </c>
      <c r="AL43">
        <v>2032</v>
      </c>
      <c r="AM43" s="4">
        <f>[4]Annual!FF12/10</f>
        <v>896452.22841796873</v>
      </c>
      <c r="AN43" s="4">
        <f>[4]Annual!FG12/10</f>
        <v>896452.22841796873</v>
      </c>
      <c r="AO43" s="4">
        <f>[4]Annual!FH12/10</f>
        <v>786068.57089843752</v>
      </c>
      <c r="AP43" s="4">
        <f>[4]Annual!FI12/10</f>
        <v>896452.22841796873</v>
      </c>
      <c r="AQ43" s="4">
        <f>[4]Annual!FJ12/10</f>
        <v>896452.22841796873</v>
      </c>
      <c r="AR43" s="4">
        <f>[4]Annual!FK12/10</f>
        <v>704355.33066406252</v>
      </c>
      <c r="AS43" s="4">
        <f>[4]Annual!FL12/10</f>
        <v>608306.87871093745</v>
      </c>
      <c r="AT43" s="4">
        <f>[4]Annual!FM12/10</f>
        <v>896452.22841796873</v>
      </c>
      <c r="AU43" s="4">
        <f>[4]Annual!FN12/10</f>
        <v>896452.22841796873</v>
      </c>
      <c r="AV43" s="4">
        <f>[4]Annual!FO12/10</f>
        <v>896452.22841796873</v>
      </c>
      <c r="AX43">
        <v>2032</v>
      </c>
      <c r="AY43" s="4">
        <f>[4]Annual!FP12/10</f>
        <v>1641300.1871093749</v>
      </c>
      <c r="AZ43" s="4">
        <f>[4]Annual!FQ12/10</f>
        <v>1576771.58984375</v>
      </c>
      <c r="BA43" s="4">
        <f>[4]Annual!FR12/10</f>
        <v>1512243.063671875</v>
      </c>
      <c r="BB43" s="4">
        <f>[4]Annual!FS12/10</f>
        <v>1576771.58984375</v>
      </c>
      <c r="BC43" s="4">
        <f>[4]Annual!FT12/10</f>
        <v>1576771.58984375</v>
      </c>
      <c r="BD43" s="4">
        <f>[4]Annual!FU12/10</f>
        <v>1238891.970703125</v>
      </c>
      <c r="BE43" s="4">
        <f>[4]Annual!FV12/10</f>
        <v>1069952.1558593749</v>
      </c>
      <c r="BF43" s="4">
        <f>[4]Annual!FW12/10</f>
        <v>1576771.58984375</v>
      </c>
      <c r="BG43" s="4">
        <f>[4]Annual!FX12/10</f>
        <v>1576771.58984375</v>
      </c>
      <c r="BH43" s="4">
        <f>[4]Annual!FY12/10</f>
        <v>1609035.87109375</v>
      </c>
    </row>
    <row r="44" spans="2:60" x14ac:dyDescent="0.3">
      <c r="B44">
        <v>2033</v>
      </c>
      <c r="C44" s="5">
        <f t="shared" si="5"/>
        <v>5488628.4925781246</v>
      </c>
      <c r="D44" s="5">
        <f t="shared" si="6"/>
        <v>1873087.4146484374</v>
      </c>
      <c r="E44" s="5">
        <f t="shared" si="7"/>
        <v>882580.7314453125</v>
      </c>
      <c r="F44" s="5">
        <f t="shared" si="8"/>
        <v>1548407.966796875</v>
      </c>
      <c r="G44" s="5">
        <f>O44-C44</f>
        <v>766845.67226562556</v>
      </c>
      <c r="H44" s="5">
        <f>AA44-D44</f>
        <v>435372.6962890625</v>
      </c>
      <c r="I44" s="5">
        <f>AM44-E44</f>
        <v>0</v>
      </c>
      <c r="J44" s="5">
        <f t="shared" si="9"/>
        <v>72030.889843750047</v>
      </c>
      <c r="K44" s="4">
        <f>[4]Annual!$HZ13</f>
        <v>11066953.923828125</v>
      </c>
      <c r="L44" s="4">
        <f>'[5]Washington Emissions'!E26/0.05311</f>
        <v>4958369.8054480478</v>
      </c>
      <c r="N44">
        <v>2033</v>
      </c>
      <c r="O44" s="4">
        <f>[4]Annual!CD13/10</f>
        <v>6255474.1648437502</v>
      </c>
      <c r="P44" s="4">
        <f>[4]Annual!CE13/10</f>
        <v>5383241.9742187504</v>
      </c>
      <c r="Q44" s="4">
        <f>[4]Annual!CF13/10</f>
        <v>5619115.2109375</v>
      </c>
      <c r="R44" s="4">
        <f>[4]Annual!CG13/10</f>
        <v>4732557.3507812498</v>
      </c>
      <c r="S44" s="4">
        <f>[4]Annual!CH13/10</f>
        <v>4913207.2005859371</v>
      </c>
      <c r="T44" s="4">
        <f>[4]Annual!CI13/10</f>
        <v>4713463.0451171873</v>
      </c>
      <c r="U44" s="4">
        <f>[4]Annual!CJ13/10</f>
        <v>3400246.0726562501</v>
      </c>
      <c r="V44" s="4">
        <f>[4]Annual!CK13/10</f>
        <v>5488628.4925781246</v>
      </c>
      <c r="W44" s="4">
        <f>[4]Annual!CL13/10</f>
        <v>5488628.4925781246</v>
      </c>
      <c r="X44" s="4">
        <f>[4]Annual!CM13/10</f>
        <v>5590206.9195312504</v>
      </c>
      <c r="Y44" s="4"/>
      <c r="Z44">
        <v>2033</v>
      </c>
      <c r="AA44" s="4">
        <f>([4]Annual!DH13)/10</f>
        <v>2308460.1109374999</v>
      </c>
      <c r="AB44" s="4">
        <f>([4]Annual!DI13)/10</f>
        <v>1850922.208984375</v>
      </c>
      <c r="AC44" s="4">
        <f>([4]Annual!DJ13)/10</f>
        <v>1860569.6177734374</v>
      </c>
      <c r="AD44" s="4">
        <f>([4]Annual!DK13)/10</f>
        <v>1705989.84375</v>
      </c>
      <c r="AE44" s="4">
        <f>([4]Annual!DL13)/10</f>
        <v>1583709.0348632813</v>
      </c>
      <c r="AF44" s="4">
        <f>([4]Annual!DM13)/10</f>
        <v>1723023.118359375</v>
      </c>
      <c r="AG44" s="4">
        <f>([4]Annual!DN13)/10</f>
        <v>1248931.1174804687</v>
      </c>
      <c r="AH44" s="4">
        <f>([4]Annual!DO13)/10</f>
        <v>1873087.4146484374</v>
      </c>
      <c r="AI44" s="4">
        <f>([4]Annual!DP13)/10</f>
        <v>1873087.4146484374</v>
      </c>
      <c r="AJ44" s="4">
        <f>([4]Annual!DQ13)/10</f>
        <v>1885987.3654296875</v>
      </c>
      <c r="AL44">
        <v>2033</v>
      </c>
      <c r="AM44" s="4">
        <f>[4]Annual!FF13/10</f>
        <v>882580.7314453125</v>
      </c>
      <c r="AN44" s="4">
        <f>[4]Annual!FG13/10</f>
        <v>882580.7314453125</v>
      </c>
      <c r="AO44" s="4">
        <f>[4]Annual!FH13/10</f>
        <v>763370.07333984377</v>
      </c>
      <c r="AP44" s="4">
        <f>[4]Annual!FI13/10</f>
        <v>882580.7314453125</v>
      </c>
      <c r="AQ44" s="4">
        <f>[4]Annual!FJ13/10</f>
        <v>882580.7314453125</v>
      </c>
      <c r="AR44" s="4">
        <f>[4]Annual!FK13/10</f>
        <v>674543.8577148437</v>
      </c>
      <c r="AS44" s="4">
        <f>[4]Annual!FL13/10</f>
        <v>570525.4118164063</v>
      </c>
      <c r="AT44" s="4">
        <f>[4]Annual!FM13/10</f>
        <v>882580.7314453125</v>
      </c>
      <c r="AU44" s="4">
        <f>[4]Annual!FN13/10</f>
        <v>882580.7314453125</v>
      </c>
      <c r="AV44" s="4">
        <f>[4]Annual!FO13/10</f>
        <v>882580.7314453125</v>
      </c>
      <c r="AX44">
        <v>2033</v>
      </c>
      <c r="AY44" s="4">
        <f>[4]Annual!FP13/10</f>
        <v>1620438.856640625</v>
      </c>
      <c r="AZ44" s="4">
        <f>[4]Annual!FQ13/10</f>
        <v>1548407.966796875</v>
      </c>
      <c r="BA44" s="4">
        <f>[4]Annual!FR13/10</f>
        <v>1476377.1246093749</v>
      </c>
      <c r="BB44" s="4">
        <f>[4]Annual!FS13/10</f>
        <v>1548407.966796875</v>
      </c>
      <c r="BC44" s="4">
        <f>[4]Annual!FT13/10</f>
        <v>1548407.966796875</v>
      </c>
      <c r="BD44" s="4">
        <f>[4]Annual!FU13/10</f>
        <v>1183426.1033203125</v>
      </c>
      <c r="BE44" s="4">
        <f>[4]Annual!FV13/10</f>
        <v>1000935.1736328125</v>
      </c>
      <c r="BF44" s="4">
        <f>[4]Annual!FW13/10</f>
        <v>1548407.966796875</v>
      </c>
      <c r="BG44" s="4">
        <f>[4]Annual!FX13/10</f>
        <v>1548407.966796875</v>
      </c>
      <c r="BH44" s="4">
        <f>[4]Annual!FY13/10</f>
        <v>1584423.4292968749</v>
      </c>
    </row>
    <row r="45" spans="2:60" x14ac:dyDescent="0.3">
      <c r="B45">
        <v>2034</v>
      </c>
      <c r="C45" s="5">
        <f t="shared" si="5"/>
        <v>5441805.0333984373</v>
      </c>
      <c r="D45" s="5">
        <f t="shared" si="6"/>
        <v>1863840.7962890626</v>
      </c>
      <c r="E45" s="5">
        <f t="shared" si="7"/>
        <v>876246.29843750002</v>
      </c>
      <c r="F45" s="5">
        <f t="shared" si="8"/>
        <v>1530034.5582031249</v>
      </c>
      <c r="G45" s="5">
        <f>O45-C45</f>
        <v>868517.55996093806</v>
      </c>
      <c r="H45" s="5">
        <f>AA45-D45</f>
        <v>467789.0537109375</v>
      </c>
      <c r="I45" s="5">
        <f>AM45-E45</f>
        <v>0</v>
      </c>
      <c r="J45" s="5">
        <f t="shared" si="9"/>
        <v>79684.500781250186</v>
      </c>
      <c r="K45" s="4">
        <f>[4]Annual!$HZ14</f>
        <v>11127917.818359375</v>
      </c>
      <c r="L45" s="4">
        <f>'[5]Washington Emissions'!E27/0.05311</f>
        <v>4869119.1489499835</v>
      </c>
      <c r="N45">
        <v>2034</v>
      </c>
      <c r="O45" s="4">
        <f>[4]Annual!CD14/10</f>
        <v>6310322.5933593754</v>
      </c>
      <c r="P45" s="4">
        <f>[4]Annual!CE14/10</f>
        <v>5338119.9470703127</v>
      </c>
      <c r="Q45" s="4">
        <f>[4]Annual!CF14/10</f>
        <v>5587012.84375</v>
      </c>
      <c r="R45" s="4">
        <f>[4]Annual!CG14/10</f>
        <v>4618981.4951171875</v>
      </c>
      <c r="S45" s="4">
        <f>[4]Annual!CH14/10</f>
        <v>4822169.4208984375</v>
      </c>
      <c r="T45" s="4">
        <f>[4]Annual!CI14/10</f>
        <v>4592417.7632812504</v>
      </c>
      <c r="U45" s="4">
        <f>[4]Annual!CJ14/10</f>
        <v>3178063.5003906251</v>
      </c>
      <c r="V45" s="4">
        <f>[4]Annual!CK14/10</f>
        <v>5441805.0333984373</v>
      </c>
      <c r="W45" s="4">
        <f>[4]Annual!CL14/10</f>
        <v>5441805.0333984373</v>
      </c>
      <c r="X45" s="4">
        <f>[4]Annual!CM14/10</f>
        <v>5565035.6861328129</v>
      </c>
      <c r="Y45" s="4"/>
      <c r="Z45">
        <v>2034</v>
      </c>
      <c r="AA45" s="4">
        <f>([4]Annual!DH14)/10</f>
        <v>2331629.85</v>
      </c>
      <c r="AB45" s="4">
        <f>([4]Annual!DI14)/10</f>
        <v>1842179.7056640624</v>
      </c>
      <c r="AC45" s="4">
        <f>([4]Annual!DJ14)/10</f>
        <v>1852788.64375</v>
      </c>
      <c r="AD45" s="4">
        <f>([4]Annual!DK14)/10</f>
        <v>1682720.5394531251</v>
      </c>
      <c r="AE45" s="4">
        <f>([4]Annual!DL14)/10</f>
        <v>1546878.6470703124</v>
      </c>
      <c r="AF45" s="4">
        <f>([4]Annual!DM14)/10</f>
        <v>1679595.7765625</v>
      </c>
      <c r="AG45" s="4">
        <f>([4]Annual!DN14)/10</f>
        <v>1168187.0505859375</v>
      </c>
      <c r="AH45" s="4">
        <f>([4]Annual!DO14)/10</f>
        <v>1863840.7962890626</v>
      </c>
      <c r="AI45" s="4">
        <f>([4]Annual!DP14)/10</f>
        <v>1863840.7962890626</v>
      </c>
      <c r="AJ45" s="4">
        <f>([4]Annual!DQ14)/10</f>
        <v>1879778.5095703125</v>
      </c>
      <c r="AL45">
        <v>2034</v>
      </c>
      <c r="AM45" s="4">
        <f>[4]Annual!FF14/10</f>
        <v>876246.29843750002</v>
      </c>
      <c r="AN45" s="4">
        <f>[4]Annual!FG14/10</f>
        <v>876246.29843750002</v>
      </c>
      <c r="AO45" s="4">
        <f>[4]Annual!FH14/10</f>
        <v>747532.6588867188</v>
      </c>
      <c r="AP45" s="4">
        <f>[4]Annual!FI14/10</f>
        <v>876246.29843750002</v>
      </c>
      <c r="AQ45" s="4">
        <f>[4]Annual!FJ14/10</f>
        <v>876246.29843750002</v>
      </c>
      <c r="AR45" s="4">
        <f>[4]Annual!FK14/10</f>
        <v>650925.8157226562</v>
      </c>
      <c r="AS45" s="4">
        <f>[4]Annual!FL14/10</f>
        <v>538265.5666992187</v>
      </c>
      <c r="AT45" s="4">
        <f>[4]Annual!FM14/10</f>
        <v>876246.29843750002</v>
      </c>
      <c r="AU45" s="4">
        <f>[4]Annual!FN14/10</f>
        <v>876246.29843750002</v>
      </c>
      <c r="AV45" s="4">
        <f>[4]Annual!FO14/10</f>
        <v>876246.29843750002</v>
      </c>
      <c r="AX45">
        <v>2034</v>
      </c>
      <c r="AY45" s="4">
        <f>[4]Annual!FP14/10</f>
        <v>1609719.0589843751</v>
      </c>
      <c r="AZ45" s="4">
        <f>[4]Annual!FQ14/10</f>
        <v>1530034.5582031249</v>
      </c>
      <c r="BA45" s="4">
        <f>[4]Annual!FR14/10</f>
        <v>1450350.0707031251</v>
      </c>
      <c r="BB45" s="4">
        <f>[4]Annual!FS14/10</f>
        <v>1530034.5582031249</v>
      </c>
      <c r="BC45" s="4">
        <f>[4]Annual!FT14/10</f>
        <v>1530034.5582031249</v>
      </c>
      <c r="BD45" s="4">
        <f>[4]Annual!FU14/10</f>
        <v>1136597.0958984375</v>
      </c>
      <c r="BE45" s="4">
        <f>[4]Annual!FV14/10</f>
        <v>939878.39121093752</v>
      </c>
      <c r="BF45" s="4">
        <f>[4]Annual!FW14/10</f>
        <v>1530034.5582031249</v>
      </c>
      <c r="BG45" s="4">
        <f>[4]Annual!FX14/10</f>
        <v>1530034.5582031249</v>
      </c>
      <c r="BH45" s="4">
        <f>[4]Annual!FY14/10</f>
        <v>1569876.826953125</v>
      </c>
    </row>
    <row r="46" spans="2:60" x14ac:dyDescent="0.3">
      <c r="B46">
        <v>2035</v>
      </c>
      <c r="C46" s="5">
        <f t="shared" si="5"/>
        <v>5396787.4958984377</v>
      </c>
      <c r="D46" s="5">
        <f t="shared" si="6"/>
        <v>1859056.024609375</v>
      </c>
      <c r="E46" s="5">
        <f t="shared" si="7"/>
        <v>870039.43662109377</v>
      </c>
      <c r="F46" s="5">
        <f t="shared" si="8"/>
        <v>1512127.26875</v>
      </c>
      <c r="G46" s="5">
        <f>O46-C46</f>
        <v>967718.11777343694</v>
      </c>
      <c r="H46" s="5">
        <f>AA46-D46</f>
        <v>495648.02246093727</v>
      </c>
      <c r="I46" s="5">
        <f>AM46-E46</f>
        <v>0</v>
      </c>
      <c r="J46" s="5">
        <f t="shared" si="9"/>
        <v>86934.632421874907</v>
      </c>
      <c r="K46" s="4">
        <f>[4]Annual!$HZ15</f>
        <v>11188311.013671875</v>
      </c>
      <c r="L46" s="4">
        <f>'[5]Washington Emissions'!E28/0.05311</f>
        <v>4781475.0042688837</v>
      </c>
      <c r="N46">
        <v>2035</v>
      </c>
      <c r="O46" s="4">
        <f>[4]Annual!CD15/10</f>
        <v>6364505.6136718746</v>
      </c>
      <c r="P46" s="4">
        <f>[4]Annual!CE15/10</f>
        <v>5294700.9724609377</v>
      </c>
      <c r="Q46" s="4">
        <f>[4]Annual!CF15/10</f>
        <v>5551148.5378906252</v>
      </c>
      <c r="R46" s="4">
        <f>[4]Annual!CG15/10</f>
        <v>4508515.0908203125</v>
      </c>
      <c r="S46" s="4">
        <f>[4]Annual!CH15/10</f>
        <v>4733075.1607421879</v>
      </c>
      <c r="T46" s="4">
        <f>[4]Annual!CI15/10</f>
        <v>4472052.603515625</v>
      </c>
      <c r="U46" s="4">
        <f>[4]Annual!CJ15/10</f>
        <v>2957268.7275390625</v>
      </c>
      <c r="V46" s="4">
        <f>[4]Annual!CK15/10</f>
        <v>5396787.4958984377</v>
      </c>
      <c r="W46" s="4">
        <f>[4]Annual!CL15/10</f>
        <v>5396787.4958984377</v>
      </c>
      <c r="X46" s="4">
        <f>[4]Annual!CM15/10</f>
        <v>5541185.53515625</v>
      </c>
      <c r="Y46" s="4"/>
      <c r="Z46">
        <v>2035</v>
      </c>
      <c r="AA46" s="4">
        <f>([4]Annual!DH15)/10</f>
        <v>2354704.0470703123</v>
      </c>
      <c r="AB46" s="4">
        <f>([4]Annual!DI15)/10</f>
        <v>1837840.7005859376</v>
      </c>
      <c r="AC46" s="4">
        <f>([4]Annual!DJ15)/10</f>
        <v>1849147.8277343749</v>
      </c>
      <c r="AD46" s="4">
        <f>([4]Annual!DK15)/10</f>
        <v>1664055.63359375</v>
      </c>
      <c r="AE46" s="4">
        <f>([4]Annual!DL15)/10</f>
        <v>1514076.2236328125</v>
      </c>
      <c r="AF46" s="4">
        <f>([4]Annual!DM15)/10</f>
        <v>1636399.7222656249</v>
      </c>
      <c r="AG46" s="4">
        <f>([4]Annual!DN15)/10</f>
        <v>1087916.7000976563</v>
      </c>
      <c r="AH46" s="4">
        <f>([4]Annual!DO15)/10</f>
        <v>1859056.024609375</v>
      </c>
      <c r="AI46" s="4">
        <f>([4]Annual!DP15)/10</f>
        <v>1859056.024609375</v>
      </c>
      <c r="AJ46" s="4">
        <f>([4]Annual!DQ15)/10</f>
        <v>1877897.9333984375</v>
      </c>
      <c r="AL46">
        <v>2035</v>
      </c>
      <c r="AM46" s="4">
        <f>[4]Annual!FF15/10</f>
        <v>870039.43662109377</v>
      </c>
      <c r="AN46" s="4">
        <f>[4]Annual!FG15/10</f>
        <v>870039.43662109377</v>
      </c>
      <c r="AO46" s="4">
        <f>[4]Annual!FH15/10</f>
        <v>732050.50595703127</v>
      </c>
      <c r="AP46" s="4">
        <f>[4]Annual!FI15/10</f>
        <v>870039.43662109377</v>
      </c>
      <c r="AQ46" s="4">
        <f>[4]Annual!FJ15/10</f>
        <v>870039.43662109377</v>
      </c>
      <c r="AR46" s="4">
        <f>[4]Annual!FK15/10</f>
        <v>627671.30771484377</v>
      </c>
      <c r="AS46" s="4">
        <f>[4]Annual!FL15/10</f>
        <v>506487.24487304688</v>
      </c>
      <c r="AT46" s="4">
        <f>[4]Annual!FM15/10</f>
        <v>870039.43662109377</v>
      </c>
      <c r="AU46" s="4">
        <f>[4]Annual!FN15/10</f>
        <v>870039.43662109377</v>
      </c>
      <c r="AV46" s="4">
        <f>[4]Annual!FO15/10</f>
        <v>870039.43662109377</v>
      </c>
      <c r="AX46">
        <v>2035</v>
      </c>
      <c r="AY46" s="4">
        <f>[4]Annual!FP15/10</f>
        <v>1599061.901171875</v>
      </c>
      <c r="AZ46" s="4">
        <f>[4]Annual!FQ15/10</f>
        <v>1512127.26875</v>
      </c>
      <c r="BA46" s="4">
        <f>[4]Annual!FR15/10</f>
        <v>1425192.6488281251</v>
      </c>
      <c r="BB46" s="4">
        <f>[4]Annual!FS15/10</f>
        <v>1512127.26875</v>
      </c>
      <c r="BC46" s="4">
        <f>[4]Annual!FT15/10</f>
        <v>1512127.26875</v>
      </c>
      <c r="BD46" s="4">
        <f>[4]Annual!FU15/10</f>
        <v>1090891.8173828125</v>
      </c>
      <c r="BE46" s="4">
        <f>[4]Annual!FV15/10</f>
        <v>880274.0791015625</v>
      </c>
      <c r="BF46" s="4">
        <f>[4]Annual!FW15/10</f>
        <v>1512127.26875</v>
      </c>
      <c r="BG46" s="4">
        <f>[4]Annual!FX15/10</f>
        <v>1512127.26875</v>
      </c>
      <c r="BH46" s="4">
        <f>[4]Annual!FY15/10</f>
        <v>1555594.5796874999</v>
      </c>
    </row>
    <row r="47" spans="2:60" x14ac:dyDescent="0.3">
      <c r="B47">
        <v>2036</v>
      </c>
      <c r="C47" s="5">
        <f t="shared" si="5"/>
        <v>5386082.5246093748</v>
      </c>
      <c r="D47" s="5">
        <f t="shared" si="6"/>
        <v>1865996.2201171876</v>
      </c>
      <c r="E47" s="5">
        <f t="shared" si="7"/>
        <v>871158.98056640627</v>
      </c>
      <c r="F47" s="5">
        <f t="shared" si="8"/>
        <v>1503930.428515625</v>
      </c>
      <c r="G47" s="5">
        <f>O47-C47</f>
        <v>1071716.931640625</v>
      </c>
      <c r="H47" s="5">
        <f>AA47-D47</f>
        <v>524320.82382812491</v>
      </c>
      <c r="I47" s="5">
        <f>AM47-E47</f>
        <v>0</v>
      </c>
      <c r="J47" s="5">
        <f t="shared" si="9"/>
        <v>94367.0546875</v>
      </c>
      <c r="K47" s="4">
        <f>[4]Annual!$HZ16</f>
        <v>11317572.966796875</v>
      </c>
      <c r="L47" s="4">
        <f>'[5]Washington Emissions'!E29/0.05311</f>
        <v>4695408.4541920433</v>
      </c>
      <c r="N47">
        <v>2036</v>
      </c>
      <c r="O47" s="4">
        <f>[4]Annual!CD16/10</f>
        <v>6457799.4562499998</v>
      </c>
      <c r="P47" s="4">
        <f>[4]Annual!CE16/10</f>
        <v>5285612.126953125</v>
      </c>
      <c r="Q47" s="4">
        <f>[4]Annual!CF16/10</f>
        <v>5543284.2208984373</v>
      </c>
      <c r="R47" s="4">
        <f>[4]Annual!CG16/10</f>
        <v>4435906.5591796879</v>
      </c>
      <c r="S47" s="4">
        <f>[4]Annual!CH16/10</f>
        <v>4675316.818359375</v>
      </c>
      <c r="T47" s="4">
        <f>[4]Annual!CI16/10</f>
        <v>4379254.7462890623</v>
      </c>
      <c r="U47" s="4">
        <f>[4]Annual!CJ16/10</f>
        <v>2755023.0531250001</v>
      </c>
      <c r="V47" s="4">
        <f>[4]Annual!CK16/10</f>
        <v>5386082.5246093748</v>
      </c>
      <c r="W47" s="4">
        <f>[4]Annual!CL16/10</f>
        <v>5386082.5246093748</v>
      </c>
      <c r="X47" s="4">
        <f>[4]Annual!CM16/10</f>
        <v>5552369.0150390621</v>
      </c>
      <c r="Y47" s="4"/>
      <c r="Z47">
        <v>2036</v>
      </c>
      <c r="AA47" s="4">
        <f>([4]Annual!DH16)/10</f>
        <v>2390317.0439453125</v>
      </c>
      <c r="AB47" s="4">
        <f>([4]Annual!DI16)/10</f>
        <v>1845195.4566406249</v>
      </c>
      <c r="AC47" s="4">
        <f>([4]Annual!DJ16)/10</f>
        <v>1856276.0017578125</v>
      </c>
      <c r="AD47" s="4">
        <f>([4]Annual!DK16)/10</f>
        <v>1657621.40703125</v>
      </c>
      <c r="AE47" s="4">
        <f>([4]Annual!DL16)/10</f>
        <v>1493171.8177734376</v>
      </c>
      <c r="AF47" s="4">
        <f>([4]Annual!DM16)/10</f>
        <v>1602479.1137695313</v>
      </c>
      <c r="AG47" s="4">
        <f>([4]Annual!DN16)/10</f>
        <v>1013808.0365234375</v>
      </c>
      <c r="AH47" s="4">
        <f>([4]Annual!DO16)/10</f>
        <v>1865996.2201171876</v>
      </c>
      <c r="AI47" s="4">
        <f>([4]Annual!DP16)/10</f>
        <v>1865996.2201171876</v>
      </c>
      <c r="AJ47" s="4">
        <f>([4]Annual!DQ16)/10</f>
        <v>1887830.4808593751</v>
      </c>
      <c r="AL47">
        <v>2036</v>
      </c>
      <c r="AM47" s="4">
        <f>[4]Annual!FF16/10</f>
        <v>871158.98056640627</v>
      </c>
      <c r="AN47" s="4">
        <f>[4]Annual!FG16/10</f>
        <v>871158.98056640627</v>
      </c>
      <c r="AO47" s="4">
        <f>[4]Annual!FH16/10</f>
        <v>722892.10117187502</v>
      </c>
      <c r="AP47" s="4">
        <f>[4]Annual!FI16/10</f>
        <v>871158.98056640627</v>
      </c>
      <c r="AQ47" s="4">
        <f>[4]Annual!FJ16/10</f>
        <v>871158.98056640627</v>
      </c>
      <c r="AR47" s="4">
        <f>[4]Annual!FK16/10</f>
        <v>609811.27773437498</v>
      </c>
      <c r="AS47" s="4">
        <f>[4]Annual!FL16/10</f>
        <v>479137.4261230469</v>
      </c>
      <c r="AT47" s="4">
        <f>[4]Annual!FM16/10</f>
        <v>871158.98056640627</v>
      </c>
      <c r="AU47" s="4">
        <f>[4]Annual!FN16/10</f>
        <v>871158.98056640627</v>
      </c>
      <c r="AV47" s="4">
        <f>[4]Annual!FO16/10</f>
        <v>871158.98056640627</v>
      </c>
      <c r="AX47">
        <v>2036</v>
      </c>
      <c r="AY47" s="4">
        <f>[4]Annual!FP16/10</f>
        <v>1598297.483203125</v>
      </c>
      <c r="AZ47" s="4">
        <f>[4]Annual!FQ16/10</f>
        <v>1503930.428515625</v>
      </c>
      <c r="BA47" s="4">
        <f>[4]Annual!FR16/10</f>
        <v>1409563.375</v>
      </c>
      <c r="BB47" s="4">
        <f>[4]Annual!FS16/10</f>
        <v>1503930.428515625</v>
      </c>
      <c r="BC47" s="4">
        <f>[4]Annual!FT16/10</f>
        <v>1503930.428515625</v>
      </c>
      <c r="BD47" s="4">
        <f>[4]Annual!FU16/10</f>
        <v>1052751.2990234375</v>
      </c>
      <c r="BE47" s="4">
        <f>[4]Annual!FV16/10</f>
        <v>827161.74628906255</v>
      </c>
      <c r="BF47" s="4">
        <f>[4]Annual!FW16/10</f>
        <v>1503930.428515625</v>
      </c>
      <c r="BG47" s="4">
        <f>[4]Annual!FX16/10</f>
        <v>1503930.428515625</v>
      </c>
      <c r="BH47" s="4">
        <f>[4]Annual!FY16/10</f>
        <v>1551113.96796875</v>
      </c>
    </row>
    <row r="48" spans="2:60" x14ac:dyDescent="0.3">
      <c r="B48">
        <v>2037</v>
      </c>
      <c r="C48" s="5">
        <f t="shared" si="5"/>
        <v>5303597.2990234373</v>
      </c>
      <c r="D48" s="5">
        <f t="shared" si="6"/>
        <v>1851162.4339843751</v>
      </c>
      <c r="E48" s="5">
        <f t="shared" si="7"/>
        <v>858022.70664062502</v>
      </c>
      <c r="F48" s="5">
        <f t="shared" si="8"/>
        <v>1477585.6695312499</v>
      </c>
      <c r="G48" s="5">
        <f>O48-C48</f>
        <v>1167195.7513671881</v>
      </c>
      <c r="H48" s="5">
        <f>AA48-D48</f>
        <v>548720.7060546875</v>
      </c>
      <c r="I48" s="5">
        <f>AM48-E48</f>
        <v>0</v>
      </c>
      <c r="J48" s="5">
        <f t="shared" si="9"/>
        <v>100348.42343750014</v>
      </c>
      <c r="K48" s="4">
        <f>[4]Annual!$HZ17</f>
        <v>11306632.990625</v>
      </c>
      <c r="L48" s="4">
        <f>'[5]Washington Emissions'!E30/0.05311</f>
        <v>4610891.1020165859</v>
      </c>
      <c r="N48">
        <v>2037</v>
      </c>
      <c r="O48" s="4">
        <f>[4]Annual!CD17/10</f>
        <v>6470793.0503906254</v>
      </c>
      <c r="P48" s="4">
        <f>[4]Annual!CE17/10</f>
        <v>5204770.2119140625</v>
      </c>
      <c r="Q48" s="4">
        <f>[4]Annual!CF17/10</f>
        <v>5458602.5783203123</v>
      </c>
      <c r="R48" s="4">
        <f>[4]Annual!CG17/10</f>
        <v>4290958.4406249998</v>
      </c>
      <c r="S48" s="4">
        <f>[4]Annual!CH17/10</f>
        <v>4558159.5265624998</v>
      </c>
      <c r="T48" s="4">
        <f>[4]Annual!CI17/10</f>
        <v>4233323.5408203127</v>
      </c>
      <c r="U48" s="4">
        <f>[4]Annual!CJ17/10</f>
        <v>2519829.7657226562</v>
      </c>
      <c r="V48" s="4">
        <f>[4]Annual!CK17/10</f>
        <v>5303597.2990234373</v>
      </c>
      <c r="W48" s="4">
        <f>[4]Annual!CL17/10</f>
        <v>5303597.2990234373</v>
      </c>
      <c r="X48" s="4">
        <f>[4]Annual!CM17/10</f>
        <v>5488128.4171874998</v>
      </c>
      <c r="Y48" s="4"/>
      <c r="Z48">
        <v>2037</v>
      </c>
      <c r="AA48" s="4">
        <f>([4]Annual!DH17)/10</f>
        <v>2399883.1400390626</v>
      </c>
      <c r="AB48" s="4">
        <f>([4]Annual!DI17)/10</f>
        <v>1830771.9544921876</v>
      </c>
      <c r="AC48" s="4">
        <f>([4]Annual!DJ17)/10</f>
        <v>1841249.44609375</v>
      </c>
      <c r="AD48" s="4">
        <f>([4]Annual!DK17)/10</f>
        <v>1629520.0111328126</v>
      </c>
      <c r="AE48" s="4">
        <f>([4]Annual!DL17)/10</f>
        <v>1455918.1369140625</v>
      </c>
      <c r="AF48" s="4">
        <f>([4]Annual!DM17)/10</f>
        <v>1550709.8682617187</v>
      </c>
      <c r="AG48" s="4">
        <f>([4]Annual!DN17)/10</f>
        <v>928805.2897460938</v>
      </c>
      <c r="AH48" s="4">
        <f>([4]Annual!DO17)/10</f>
        <v>1851162.4339843751</v>
      </c>
      <c r="AI48" s="4">
        <f>([4]Annual!DP17)/10</f>
        <v>1851162.4339843751</v>
      </c>
      <c r="AJ48" s="4">
        <f>([4]Annual!DQ17)/10</f>
        <v>1875370.8701171875</v>
      </c>
      <c r="AL48">
        <v>2037</v>
      </c>
      <c r="AM48" s="4">
        <f>[4]Annual!FF17/10</f>
        <v>858022.70664062502</v>
      </c>
      <c r="AN48" s="4">
        <f>[4]Annual!FG17/10</f>
        <v>858022.70664062502</v>
      </c>
      <c r="AO48" s="4">
        <f>[4]Annual!FH17/10</f>
        <v>702147.43144531245</v>
      </c>
      <c r="AP48" s="4">
        <f>[4]Annual!FI17/10</f>
        <v>858022.70664062502</v>
      </c>
      <c r="AQ48" s="4">
        <f>[4]Annual!FJ17/10</f>
        <v>858022.70664062502</v>
      </c>
      <c r="AR48" s="4">
        <f>[4]Annual!FK17/10</f>
        <v>582229.6838867187</v>
      </c>
      <c r="AS48" s="4">
        <f>[4]Annual!FL17/10</f>
        <v>444333.18403320311</v>
      </c>
      <c r="AT48" s="4">
        <f>[4]Annual!FM17/10</f>
        <v>858022.70664062502</v>
      </c>
      <c r="AU48" s="4">
        <f>[4]Annual!FN17/10</f>
        <v>858022.70664062502</v>
      </c>
      <c r="AV48" s="4">
        <f>[4]Annual!FO17/10</f>
        <v>858022.70664062502</v>
      </c>
      <c r="AX48">
        <v>2037</v>
      </c>
      <c r="AY48" s="4">
        <f>[4]Annual!FP17/10</f>
        <v>1577934.09296875</v>
      </c>
      <c r="AZ48" s="4">
        <f>[4]Annual!FQ17/10</f>
        <v>1477585.6695312499</v>
      </c>
      <c r="BA48" s="4">
        <f>[4]Annual!FR17/10</f>
        <v>1377237.24140625</v>
      </c>
      <c r="BB48" s="4">
        <f>[4]Annual!FS17/10</f>
        <v>1477585.6695312499</v>
      </c>
      <c r="BC48" s="4">
        <f>[4]Annual!FT17/10</f>
        <v>1477585.6695312499</v>
      </c>
      <c r="BD48" s="4">
        <f>[4]Annual!FU17/10</f>
        <v>1002647.4193359375</v>
      </c>
      <c r="BE48" s="4">
        <f>[4]Annual!FV17/10</f>
        <v>765178.28203124995</v>
      </c>
      <c r="BF48" s="4">
        <f>[4]Annual!FW17/10</f>
        <v>1477585.6695312499</v>
      </c>
      <c r="BG48" s="4">
        <f>[4]Annual!FX17/10</f>
        <v>1477585.6695312499</v>
      </c>
      <c r="BH48" s="4">
        <f>[4]Annual!FY17/10</f>
        <v>1527759.881640625</v>
      </c>
    </row>
    <row r="49" spans="2:60" x14ac:dyDescent="0.3">
      <c r="B49">
        <v>2038</v>
      </c>
      <c r="C49" s="5">
        <f t="shared" si="5"/>
        <v>5254900.107421875</v>
      </c>
      <c r="D49" s="5">
        <f t="shared" si="6"/>
        <v>1844626.662890625</v>
      </c>
      <c r="E49" s="5">
        <f t="shared" si="7"/>
        <v>852208.4030273438</v>
      </c>
      <c r="F49" s="5">
        <f t="shared" si="8"/>
        <v>1460912.0203125</v>
      </c>
      <c r="G49" s="5">
        <f>O49-C49</f>
        <v>1268097.3703124998</v>
      </c>
      <c r="H49" s="5">
        <f>AA49-D49</f>
        <v>576756.75195312523</v>
      </c>
      <c r="I49" s="5">
        <f>AM49-E49</f>
        <v>0</v>
      </c>
      <c r="J49" s="5">
        <f t="shared" si="9"/>
        <v>106550.87578124995</v>
      </c>
      <c r="K49" s="4">
        <f>[4]Annual!$HZ18</f>
        <v>11364052.164843749</v>
      </c>
      <c r="L49" s="4">
        <f>'[5]Washington Emissions'!E31/0.05311</f>
        <v>4527895.0621802881</v>
      </c>
      <c r="N49">
        <v>2038</v>
      </c>
      <c r="O49" s="4">
        <f>[4]Annual!CD18/10</f>
        <v>6522997.4777343748</v>
      </c>
      <c r="P49" s="4">
        <f>[4]Annual!CE18/10</f>
        <v>5156718.005859375</v>
      </c>
      <c r="Q49" s="4">
        <f>[4]Annual!CF18/10</f>
        <v>5405308.5929687498</v>
      </c>
      <c r="R49" s="4">
        <f>[4]Annual!CG18/10</f>
        <v>4168796.2314453125</v>
      </c>
      <c r="S49" s="4">
        <f>[4]Annual!CH18/10</f>
        <v>4470981.9031250002</v>
      </c>
      <c r="T49" s="4">
        <f>[4]Annual!CI18/10</f>
        <v>4115029.7531249998</v>
      </c>
      <c r="U49" s="4">
        <f>[4]Annual!CJ18/10</f>
        <v>2303231.0987304687</v>
      </c>
      <c r="V49" s="4">
        <f>[4]Annual!CK18/10</f>
        <v>5254900.107421875</v>
      </c>
      <c r="W49" s="4">
        <f>[4]Annual!CL18/10</f>
        <v>5254900.107421875</v>
      </c>
      <c r="X49" s="4">
        <f>[4]Annual!CM18/10</f>
        <v>5456749.1783203129</v>
      </c>
      <c r="Y49" s="4"/>
      <c r="Z49">
        <v>2038</v>
      </c>
      <c r="AA49" s="4">
        <f>([4]Annual!DH18)/10</f>
        <v>2421383.4148437502</v>
      </c>
      <c r="AB49" s="4">
        <f>([4]Annual!DI18)/10</f>
        <v>1824428.02421875</v>
      </c>
      <c r="AC49" s="4">
        <f>([4]Annual!DJ18)/10</f>
        <v>1834076.0087890625</v>
      </c>
      <c r="AD49" s="4">
        <f>([4]Annual!DK18)/10</f>
        <v>1607731.7001953125</v>
      </c>
      <c r="AE49" s="4">
        <f>([4]Annual!DL18)/10</f>
        <v>1427505.8522460938</v>
      </c>
      <c r="AF49" s="4">
        <f>([4]Annual!DM18)/10</f>
        <v>1508227.50859375</v>
      </c>
      <c r="AG49" s="4">
        <f>([4]Annual!DN18)/10</f>
        <v>849971.02578124998</v>
      </c>
      <c r="AH49" s="4">
        <f>([4]Annual!DO18)/10</f>
        <v>1844626.662890625</v>
      </c>
      <c r="AI49" s="4">
        <f>([4]Annual!DP18)/10</f>
        <v>1844626.662890625</v>
      </c>
      <c r="AJ49" s="4">
        <f>([4]Annual!DQ18)/10</f>
        <v>1871234.173046875</v>
      </c>
      <c r="AL49">
        <v>2038</v>
      </c>
      <c r="AM49" s="4">
        <f>[4]Annual!FF18/10</f>
        <v>852208.4030273438</v>
      </c>
      <c r="AN49" s="4">
        <f>[4]Annual!FG18/10</f>
        <v>852208.4030273438</v>
      </c>
      <c r="AO49" s="4">
        <f>[4]Annual!FH18/10</f>
        <v>687704.40732421877</v>
      </c>
      <c r="AP49" s="4">
        <f>[4]Annual!FI18/10</f>
        <v>852208.4030273438</v>
      </c>
      <c r="AQ49" s="4">
        <f>[4]Annual!FJ18/10</f>
        <v>852208.4030273438</v>
      </c>
      <c r="AR49" s="4">
        <f>[4]Annual!FK18/10</f>
        <v>560022.66943359375</v>
      </c>
      <c r="AS49" s="4">
        <f>[4]Annual!FL18/10</f>
        <v>413929.79228515626</v>
      </c>
      <c r="AT49" s="4">
        <f>[4]Annual!FM18/10</f>
        <v>852208.4030273438</v>
      </c>
      <c r="AU49" s="4">
        <f>[4]Annual!FN18/10</f>
        <v>852208.4030273438</v>
      </c>
      <c r="AV49" s="4">
        <f>[4]Annual!FO18/10</f>
        <v>852208.4030273438</v>
      </c>
      <c r="AX49">
        <v>2038</v>
      </c>
      <c r="AY49" s="4">
        <f>[4]Annual!FP18/10</f>
        <v>1567462.8960937499</v>
      </c>
      <c r="AZ49" s="4">
        <f>[4]Annual!FQ18/10</f>
        <v>1460912.0203125</v>
      </c>
      <c r="BA49" s="4">
        <f>[4]Annual!FR18/10</f>
        <v>1354361.13203125</v>
      </c>
      <c r="BB49" s="4">
        <f>[4]Annual!FS18/10</f>
        <v>1460912.0203125</v>
      </c>
      <c r="BC49" s="4">
        <f>[4]Annual!FT18/10</f>
        <v>1460912.0203125</v>
      </c>
      <c r="BD49" s="4">
        <f>[4]Annual!FU18/10</f>
        <v>960027.89687499998</v>
      </c>
      <c r="BE49" s="4">
        <f>[4]Annual!FV18/10</f>
        <v>709585.84453124995</v>
      </c>
      <c r="BF49" s="4">
        <f>[4]Annual!FW18/10</f>
        <v>1460912.0203125</v>
      </c>
      <c r="BG49" s="4">
        <f>[4]Annual!FX18/10</f>
        <v>1460912.0203125</v>
      </c>
      <c r="BH49" s="4">
        <f>[4]Annual!FY18/10</f>
        <v>1514187.469921875</v>
      </c>
    </row>
    <row r="50" spans="2:60" x14ac:dyDescent="0.3">
      <c r="B50">
        <v>2039</v>
      </c>
      <c r="C50" s="5">
        <f t="shared" si="5"/>
        <v>5203197.05</v>
      </c>
      <c r="D50" s="5">
        <f t="shared" si="6"/>
        <v>1838824.7607421875</v>
      </c>
      <c r="E50" s="5">
        <f t="shared" si="7"/>
        <v>846487.78134765627</v>
      </c>
      <c r="F50" s="5">
        <f t="shared" si="8"/>
        <v>1444763.955859375</v>
      </c>
      <c r="G50" s="5">
        <f>O50-C50</f>
        <v>1371368.7886718754</v>
      </c>
      <c r="H50" s="5">
        <f>AA50-D50</f>
        <v>603415.94394531241</v>
      </c>
      <c r="I50" s="5">
        <f>AM50-E50</f>
        <v>0</v>
      </c>
      <c r="J50" s="5">
        <f t="shared" si="9"/>
        <v>112288.9453125</v>
      </c>
      <c r="K50" s="4">
        <f>[4]Annual!$HZ19</f>
        <v>11420347.237890625</v>
      </c>
      <c r="L50" s="4">
        <f>'[5]Washington Emissions'!E32/0.05311</f>
        <v>4446392.951061042</v>
      </c>
      <c r="N50">
        <v>2039</v>
      </c>
      <c r="O50" s="4">
        <f>[4]Annual!CD19/10</f>
        <v>6574565.8386718752</v>
      </c>
      <c r="P50" s="4">
        <f>[4]Annual!CE19/10</f>
        <v>5104685.2234375002</v>
      </c>
      <c r="Q50" s="4">
        <f>[4]Annual!CF19/10</f>
        <v>5348845.8519531246</v>
      </c>
      <c r="R50" s="4">
        <f>[4]Annual!CG19/10</f>
        <v>4027808.4466796876</v>
      </c>
      <c r="S50" s="4">
        <f>[4]Annual!CH19/10</f>
        <v>4381955.5062499996</v>
      </c>
      <c r="T50" s="4">
        <f>[4]Annual!CI19/10</f>
        <v>3997444.490234375</v>
      </c>
      <c r="U50" s="4">
        <f>[4]Annual!CJ19/10</f>
        <v>2088042.0785156251</v>
      </c>
      <c r="V50" s="4">
        <f>[4]Annual!CK19/10</f>
        <v>5203197.05</v>
      </c>
      <c r="W50" s="4">
        <f>[4]Annual!CL19/10</f>
        <v>5203197.05</v>
      </c>
      <c r="X50" s="4">
        <f>[4]Annual!CM19/10</f>
        <v>5420116.2359375004</v>
      </c>
      <c r="Y50" s="4"/>
      <c r="Z50">
        <v>2039</v>
      </c>
      <c r="AA50" s="4">
        <f>([4]Annual!DH19)/10</f>
        <v>2442240.7046874999</v>
      </c>
      <c r="AB50" s="4">
        <f>([4]Annual!DI19)/10</f>
        <v>1818593.2978515625</v>
      </c>
      <c r="AC50" s="4">
        <f>([4]Annual!DJ19)/10</f>
        <v>1828174.3119140626</v>
      </c>
      <c r="AD50" s="4">
        <f>([4]Annual!DK19)/10</f>
        <v>1583542.795703125</v>
      </c>
      <c r="AE50" s="4">
        <f>([4]Annual!DL19)/10</f>
        <v>1399087.033203125</v>
      </c>
      <c r="AF50" s="4">
        <f>([4]Annual!DM19)/10</f>
        <v>1465985.1436523437</v>
      </c>
      <c r="AG50" s="4">
        <f>([4]Annual!DN19)/10</f>
        <v>771616.29052734375</v>
      </c>
      <c r="AH50" s="4">
        <f>([4]Annual!DO19)/10</f>
        <v>1838824.7607421875</v>
      </c>
      <c r="AI50" s="4">
        <f>([4]Annual!DP19)/10</f>
        <v>1838824.7607421875</v>
      </c>
      <c r="AJ50" s="4">
        <f>([4]Annual!DQ19)/10</f>
        <v>1867650.2384765625</v>
      </c>
      <c r="AL50">
        <v>2039</v>
      </c>
      <c r="AM50" s="4">
        <f>[4]Annual!FF19/10</f>
        <v>846487.78134765627</v>
      </c>
      <c r="AN50" s="4">
        <f>[4]Annual!FG19/10</f>
        <v>846487.78134765627</v>
      </c>
      <c r="AO50" s="4">
        <f>[4]Annual!FH19/10</f>
        <v>673532.31093749998</v>
      </c>
      <c r="AP50" s="4">
        <f>[4]Annual!FI19/10</f>
        <v>846487.78134765627</v>
      </c>
      <c r="AQ50" s="4">
        <f>[4]Annual!FJ19/10</f>
        <v>846487.78134765627</v>
      </c>
      <c r="AR50" s="4">
        <f>[4]Annual!FK19/10</f>
        <v>538124.3743164062</v>
      </c>
      <c r="AS50" s="4">
        <f>[4]Annual!FL19/10</f>
        <v>383942.6741699219</v>
      </c>
      <c r="AT50" s="4">
        <f>[4]Annual!FM19/10</f>
        <v>846487.78134765627</v>
      </c>
      <c r="AU50" s="4">
        <f>[4]Annual!FN19/10</f>
        <v>846487.78134765627</v>
      </c>
      <c r="AV50" s="4">
        <f>[4]Annual!FO19/10</f>
        <v>846487.78134765627</v>
      </c>
      <c r="AX50">
        <v>2039</v>
      </c>
      <c r="AY50" s="4">
        <f>[4]Annual!FP19/10</f>
        <v>1557052.901171875</v>
      </c>
      <c r="AZ50" s="4">
        <f>[4]Annual!FQ19/10</f>
        <v>1444763.955859375</v>
      </c>
      <c r="BA50" s="4">
        <f>[4]Annual!FR19/10</f>
        <v>1332475.0347656249</v>
      </c>
      <c r="BB50" s="4">
        <f>[4]Annual!FS19/10</f>
        <v>1444763.955859375</v>
      </c>
      <c r="BC50" s="4">
        <f>[4]Annual!FT19/10</f>
        <v>1444763.955859375</v>
      </c>
      <c r="BD50" s="4">
        <f>[4]Annual!FU19/10</f>
        <v>918457.08164062502</v>
      </c>
      <c r="BE50" s="4">
        <f>[4]Annual!FV19/10</f>
        <v>655303.65058593755</v>
      </c>
      <c r="BF50" s="4">
        <f>[4]Annual!FW19/10</f>
        <v>1444763.955859375</v>
      </c>
      <c r="BG50" s="4">
        <f>[4]Annual!FX19/10</f>
        <v>1444763.955859375</v>
      </c>
      <c r="BH50" s="4">
        <f>[4]Annual!FY19/10</f>
        <v>1500908.440625</v>
      </c>
    </row>
    <row r="51" spans="2:60" x14ac:dyDescent="0.3">
      <c r="B51">
        <v>2040</v>
      </c>
      <c r="C51" s="5">
        <f t="shared" si="5"/>
        <v>5190258.080078125</v>
      </c>
      <c r="D51" s="5">
        <f t="shared" si="6"/>
        <v>1846517.0978515625</v>
      </c>
      <c r="E51" s="5">
        <f t="shared" si="7"/>
        <v>847865.58544921875</v>
      </c>
      <c r="F51" s="5">
        <f t="shared" si="8"/>
        <v>1437937.7406250001</v>
      </c>
      <c r="G51" s="5">
        <f>O51-C51</f>
        <v>1474968.5464843754</v>
      </c>
      <c r="H51" s="5">
        <f>AA51-D51</f>
        <v>628917.91171875014</v>
      </c>
      <c r="I51" s="5">
        <f>AM51-E51</f>
        <v>0</v>
      </c>
      <c r="J51" s="5">
        <f t="shared" si="9"/>
        <v>118354.34140624991</v>
      </c>
      <c r="K51" s="4">
        <f>[4]Annual!$HZ20</f>
        <v>11544819.29296875</v>
      </c>
      <c r="L51" s="4">
        <f>'[5]Washington Emissions'!E33/0.05311</f>
        <v>4366357.8779419437</v>
      </c>
      <c r="N51">
        <v>2040</v>
      </c>
      <c r="O51" s="4">
        <f>[4]Annual!CD20/10</f>
        <v>6665226.6265625004</v>
      </c>
      <c r="P51" s="4">
        <f>[4]Annual!CE20/10</f>
        <v>5092414.263671875</v>
      </c>
      <c r="Q51" s="4">
        <f>[4]Annual!CF20/10</f>
        <v>5325104.0824218746</v>
      </c>
      <c r="R51" s="4">
        <f>[4]Annual!CG20/10</f>
        <v>3940541.1039062501</v>
      </c>
      <c r="S51" s="4">
        <f>[4]Annual!CH20/10</f>
        <v>4326074.2582031246</v>
      </c>
      <c r="T51" s="4">
        <f>[4]Annual!CI20/10</f>
        <v>3903711.3306640624</v>
      </c>
      <c r="U51" s="4">
        <f>[4]Annual!CJ20/10</f>
        <v>1885714.302734375</v>
      </c>
      <c r="V51" s="4">
        <f>[4]Annual!CK20/10</f>
        <v>5190258.080078125</v>
      </c>
      <c r="W51" s="4">
        <f>[4]Annual!CL20/10</f>
        <v>5190258.080078125</v>
      </c>
      <c r="X51" s="4">
        <f>[4]Annual!CM20/10</f>
        <v>5422744.3744140621</v>
      </c>
      <c r="Y51" s="4"/>
      <c r="Z51">
        <v>2040</v>
      </c>
      <c r="AA51" s="4">
        <f>([4]Annual!DH20)/10</f>
        <v>2475435.0095703127</v>
      </c>
      <c r="AB51" s="4">
        <f>([4]Annual!DI20)/10</f>
        <v>1826446.3958984376</v>
      </c>
      <c r="AC51" s="4">
        <f>([4]Annual!DJ20)/10</f>
        <v>1834957.09453125</v>
      </c>
      <c r="AD51" s="4">
        <f>([4]Annual!DK20)/10</f>
        <v>1575978.94609375</v>
      </c>
      <c r="AE51" s="4">
        <f>([4]Annual!DL20)/10</f>
        <v>1381084.2178710937</v>
      </c>
      <c r="AF51" s="4">
        <f>([4]Annual!DM20)/10</f>
        <v>1431751.0958007812</v>
      </c>
      <c r="AG51" s="4">
        <f>([4]Annual!DN20)/10</f>
        <v>697465.42861328123</v>
      </c>
      <c r="AH51" s="4">
        <f>([4]Annual!DO20)/10</f>
        <v>1846517.0978515625</v>
      </c>
      <c r="AI51" s="4">
        <f>([4]Annual!DP20)/10</f>
        <v>1846517.0978515625</v>
      </c>
      <c r="AJ51" s="4">
        <f>([4]Annual!DQ20)/10</f>
        <v>1877834.0962890624</v>
      </c>
      <c r="AL51">
        <v>2040</v>
      </c>
      <c r="AM51" s="4">
        <f>[4]Annual!FF20/10</f>
        <v>847865.58544921875</v>
      </c>
      <c r="AN51" s="4">
        <f>[4]Annual!FG20/10</f>
        <v>847865.58544921875</v>
      </c>
      <c r="AO51" s="4">
        <f>[4]Annual!FH20/10</f>
        <v>665123.3779296875</v>
      </c>
      <c r="AP51" s="4">
        <f>[4]Annual!FI20/10</f>
        <v>847865.58544921875</v>
      </c>
      <c r="AQ51" s="4">
        <f>[4]Annual!FJ20/10</f>
        <v>847865.58544921875</v>
      </c>
      <c r="AR51" s="4">
        <f>[4]Annual!FK20/10</f>
        <v>520831.71396484377</v>
      </c>
      <c r="AS51" s="4">
        <f>[4]Annual!FL20/10</f>
        <v>357314.78271484375</v>
      </c>
      <c r="AT51" s="4">
        <f>[4]Annual!FM20/10</f>
        <v>847865.58544921875</v>
      </c>
      <c r="AU51" s="4">
        <f>[4]Annual!FN20/10</f>
        <v>847865.58544921875</v>
      </c>
      <c r="AV51" s="4">
        <f>[4]Annual!FO20/10</f>
        <v>847865.58544921875</v>
      </c>
      <c r="AX51">
        <v>2040</v>
      </c>
      <c r="AY51" s="4">
        <f>[4]Annual!FP20/10</f>
        <v>1556292.08203125</v>
      </c>
      <c r="AZ51" s="4">
        <f>[4]Annual!FQ20/10</f>
        <v>1437937.7406250001</v>
      </c>
      <c r="BA51" s="4">
        <f>[4]Annual!FR20/10</f>
        <v>1319583.3689453125</v>
      </c>
      <c r="BB51" s="4">
        <f>[4]Annual!FS20/10</f>
        <v>1437937.7406250001</v>
      </c>
      <c r="BC51" s="4">
        <f>[4]Annual!FT20/10</f>
        <v>1437937.7406250001</v>
      </c>
      <c r="BD51" s="4">
        <f>[4]Annual!FU20/10</f>
        <v>883304.60429687495</v>
      </c>
      <c r="BE51" s="4">
        <f>[4]Annual!FV20/10</f>
        <v>605988.0540039062</v>
      </c>
      <c r="BF51" s="4">
        <f>[4]Annual!FW20/10</f>
        <v>1437937.7406250001</v>
      </c>
      <c r="BG51" s="4">
        <f>[4]Annual!FX20/10</f>
        <v>1437937.7406250001</v>
      </c>
      <c r="BH51" s="4">
        <f>[4]Annual!FY20/10</f>
        <v>1497114.90546875</v>
      </c>
    </row>
    <row r="52" spans="2:60" x14ac:dyDescent="0.3">
      <c r="B52">
        <v>2041</v>
      </c>
      <c r="C52" s="5">
        <f t="shared" si="5"/>
        <v>5114048.5302734375</v>
      </c>
      <c r="D52" s="5">
        <f t="shared" si="6"/>
        <v>1837380.4041015625</v>
      </c>
      <c r="E52" s="5">
        <f t="shared" si="7"/>
        <v>835319.2063476562</v>
      </c>
      <c r="F52" s="5">
        <f t="shared" si="8"/>
        <v>1413806.389453125</v>
      </c>
      <c r="G52" s="5">
        <f>O52-C52</f>
        <v>1560014.3169921879</v>
      </c>
      <c r="H52" s="5">
        <f>AA52-D52</f>
        <v>645813.57167968736</v>
      </c>
      <c r="I52" s="5">
        <f>AM52-E52</f>
        <v>0</v>
      </c>
      <c r="J52" s="5">
        <f t="shared" si="9"/>
        <v>122608.73984375014</v>
      </c>
      <c r="K52" s="4">
        <f>[4]Annual!$HZ21</f>
        <v>11528991.098046875</v>
      </c>
      <c r="L52" s="4">
        <f>'[5]Washington Emissions'!E34/0.05311</f>
        <v>4287763.4361389885</v>
      </c>
      <c r="N52">
        <v>2041</v>
      </c>
      <c r="O52" s="4">
        <f>[4]Annual!CD21/10</f>
        <v>6674062.8472656254</v>
      </c>
      <c r="P52" s="4">
        <f>[4]Annual!CE21/10</f>
        <v>5017738.7759765629</v>
      </c>
      <c r="Q52" s="4">
        <f>[4]Annual!CF21/10</f>
        <v>5235672.037109375</v>
      </c>
      <c r="R52" s="4">
        <f>[4]Annual!CG21/10</f>
        <v>3799914.0283203125</v>
      </c>
      <c r="S52" s="4">
        <f>[4]Annual!CH21/10</f>
        <v>4219110.9904296873</v>
      </c>
      <c r="T52" s="4">
        <f>[4]Annual!CI21/10</f>
        <v>3763449.62109375</v>
      </c>
      <c r="U52" s="4">
        <f>[4]Annual!CJ21/10</f>
        <v>1661455.6462890625</v>
      </c>
      <c r="V52" s="4">
        <f>[4]Annual!CK21/10</f>
        <v>5114048.5302734375</v>
      </c>
      <c r="W52" s="4">
        <f>[4]Annual!CL21/10</f>
        <v>5114048.5302734375</v>
      </c>
      <c r="X52" s="4">
        <f>[4]Annual!CM21/10</f>
        <v>5357409.0785156246</v>
      </c>
      <c r="Y52" s="4"/>
      <c r="Z52">
        <v>2041</v>
      </c>
      <c r="AA52" s="4">
        <f>([4]Annual!DH21)/10</f>
        <v>2483193.9757812498</v>
      </c>
      <c r="AB52" s="4">
        <f>([4]Annual!DI21)/10</f>
        <v>1817648.4310546876</v>
      </c>
      <c r="AC52" s="4">
        <f>([4]Annual!DJ21)/10</f>
        <v>1825207.3595703125</v>
      </c>
      <c r="AD52" s="4">
        <f>([4]Annual!DK21)/10</f>
        <v>1553900.4083984375</v>
      </c>
      <c r="AE52" s="4">
        <f>([4]Annual!DL21)/10</f>
        <v>1349242.2836914063</v>
      </c>
      <c r="AF52" s="4">
        <f>([4]Annual!DM21)/10</f>
        <v>1381924.0287109376</v>
      </c>
      <c r="AG52" s="4">
        <f>([4]Annual!DN21)/10</f>
        <v>616220.3278320313</v>
      </c>
      <c r="AH52" s="4">
        <f>([4]Annual!DO21)/10</f>
        <v>1837380.4041015625</v>
      </c>
      <c r="AI52" s="4">
        <f>([4]Annual!DP21)/10</f>
        <v>1837380.4041015625</v>
      </c>
      <c r="AJ52" s="4">
        <f>([4]Annual!DQ21)/10</f>
        <v>1870521.4255859375</v>
      </c>
      <c r="AL52">
        <v>2041</v>
      </c>
      <c r="AM52" s="4">
        <f>[4]Annual!FF21/10</f>
        <v>835319.2063476562</v>
      </c>
      <c r="AN52" s="4">
        <f>[4]Annual!FG21/10</f>
        <v>835319.2063476562</v>
      </c>
      <c r="AO52" s="4">
        <f>[4]Annual!FH21/10</f>
        <v>645967.92421874998</v>
      </c>
      <c r="AP52" s="4">
        <f>[4]Annual!FI21/10</f>
        <v>835319.2063476562</v>
      </c>
      <c r="AQ52" s="4">
        <f>[4]Annual!FJ21/10</f>
        <v>835319.2063476562</v>
      </c>
      <c r="AR52" s="4">
        <f>[4]Annual!FK21/10</f>
        <v>495224.96171875001</v>
      </c>
      <c r="AS52" s="4">
        <f>[4]Annual!FL21/10</f>
        <v>325177.83388671873</v>
      </c>
      <c r="AT52" s="4">
        <f>[4]Annual!FM21/10</f>
        <v>835319.2063476562</v>
      </c>
      <c r="AU52" s="4">
        <f>[4]Annual!FN21/10</f>
        <v>835319.2063476562</v>
      </c>
      <c r="AV52" s="4">
        <f>[4]Annual!FO21/10</f>
        <v>835319.2063476562</v>
      </c>
      <c r="AX52">
        <v>2041</v>
      </c>
      <c r="AY52" s="4">
        <f>[4]Annual!FP21/10</f>
        <v>1536415.1292968751</v>
      </c>
      <c r="AZ52" s="4">
        <f>[4]Annual!FQ21/10</f>
        <v>1413806.389453125</v>
      </c>
      <c r="BA52" s="4">
        <f>[4]Annual!FR21/10</f>
        <v>1291197.6263671876</v>
      </c>
      <c r="BB52" s="4">
        <f>[4]Annual!FS21/10</f>
        <v>1413806.389453125</v>
      </c>
      <c r="BC52" s="4">
        <f>[4]Annual!FT21/10</f>
        <v>1413806.389453125</v>
      </c>
      <c r="BD52" s="4">
        <f>[4]Annual!FU21/10</f>
        <v>838185.21074218745</v>
      </c>
      <c r="BE52" s="4">
        <f>[4]Annual!FV21/10</f>
        <v>550374.62392578123</v>
      </c>
      <c r="BF52" s="4">
        <f>[4]Annual!FW21/10</f>
        <v>1413806.389453125</v>
      </c>
      <c r="BG52" s="4">
        <f>[4]Annual!FX21/10</f>
        <v>1413806.389453125</v>
      </c>
      <c r="BH52" s="4">
        <f>[4]Annual!FY21/10</f>
        <v>1475110.75078125</v>
      </c>
    </row>
    <row r="53" spans="2:60" x14ac:dyDescent="0.3">
      <c r="B53">
        <v>2042</v>
      </c>
      <c r="C53" s="5">
        <f t="shared" si="5"/>
        <v>5079148.9384765625</v>
      </c>
      <c r="D53" s="5">
        <f t="shared" si="6"/>
        <v>1841495.852734375</v>
      </c>
      <c r="E53" s="5">
        <f t="shared" si="7"/>
        <v>830462.57343750005</v>
      </c>
      <c r="F53" s="5">
        <f t="shared" si="8"/>
        <v>1398899.505078125</v>
      </c>
      <c r="G53" s="5">
        <f>O53-C53</f>
        <v>1644438.6236328129</v>
      </c>
      <c r="H53" s="5">
        <f>AA53-D53</f>
        <v>662623.79863281245</v>
      </c>
      <c r="I53" s="5">
        <f>AM53-E53</f>
        <v>0</v>
      </c>
      <c r="J53" s="5">
        <f t="shared" si="9"/>
        <v>127287.06406249991</v>
      </c>
      <c r="K53" s="4">
        <f>[4]Annual!$HZ22</f>
        <v>11584356.344140625</v>
      </c>
      <c r="L53" s="4">
        <f>'[5]Washington Emissions'!E35/0.05311</f>
        <v>4210583.6942884866</v>
      </c>
      <c r="N53">
        <v>2042</v>
      </c>
      <c r="O53" s="4">
        <f>[4]Annual!CD22/10</f>
        <v>6723587.5621093754</v>
      </c>
      <c r="P53" s="4">
        <f>[4]Annual!CE22/10</f>
        <v>4984253.0236328123</v>
      </c>
      <c r="Q53" s="4">
        <f>[4]Annual!CF22/10</f>
        <v>5186568.7900390625</v>
      </c>
      <c r="R53" s="4">
        <f>[4]Annual!CG22/10</f>
        <v>3701342.6123046875</v>
      </c>
      <c r="S53" s="4">
        <f>[4]Annual!CH22/10</f>
        <v>4144040.1746093752</v>
      </c>
      <c r="T53" s="4">
        <f>[4]Annual!CI22/10</f>
        <v>3647955.1589843752</v>
      </c>
      <c r="U53" s="4">
        <f>[4]Annual!CJ22/10</f>
        <v>1450517.986328125</v>
      </c>
      <c r="V53" s="4">
        <f>[4]Annual!CK22/10</f>
        <v>5079148.9384765625</v>
      </c>
      <c r="W53" s="4">
        <f>[4]Annual!CL22/10</f>
        <v>5079148.9384765625</v>
      </c>
      <c r="X53" s="4">
        <f>[4]Annual!CM22/10</f>
        <v>5333643.0980468746</v>
      </c>
      <c r="Y53" s="4"/>
      <c r="Z53">
        <v>2042</v>
      </c>
      <c r="AA53" s="4">
        <f>([4]Annual!DH22)/10</f>
        <v>2504119.6513671875</v>
      </c>
      <c r="AB53" s="4">
        <f>([4]Annual!DI22)/10</f>
        <v>1822070.24296875</v>
      </c>
      <c r="AC53" s="4">
        <f>([4]Annual!DJ22)/10</f>
        <v>1828652.20390625</v>
      </c>
      <c r="AD53" s="4">
        <f>([4]Annual!DK22)/10</f>
        <v>1545276.919921875</v>
      </c>
      <c r="AE53" s="4">
        <f>([4]Annual!DL22)/10</f>
        <v>1328047.1116210937</v>
      </c>
      <c r="AF53" s="4">
        <f>([4]Annual!DM22)/10</f>
        <v>1340392.9826171875</v>
      </c>
      <c r="AG53" s="4">
        <f>([4]Annual!DN22)/10</f>
        <v>539313.28959960933</v>
      </c>
      <c r="AH53" s="4">
        <f>([4]Annual!DO22)/10</f>
        <v>1841495.852734375</v>
      </c>
      <c r="AI53" s="4">
        <f>([4]Annual!DP22)/10</f>
        <v>1841495.852734375</v>
      </c>
      <c r="AJ53" s="4">
        <f>([4]Annual!DQ22)/10</f>
        <v>1876689.010546875</v>
      </c>
      <c r="AL53">
        <v>2042</v>
      </c>
      <c r="AM53" s="4">
        <f>[4]Annual!FF22/10</f>
        <v>830462.57343750005</v>
      </c>
      <c r="AN53" s="4">
        <f>[4]Annual!FG22/10</f>
        <v>830462.57343750005</v>
      </c>
      <c r="AO53" s="4">
        <f>[4]Annual!FH22/10</f>
        <v>633495.2112304687</v>
      </c>
      <c r="AP53" s="4">
        <f>[4]Annual!FI22/10</f>
        <v>830462.57343750005</v>
      </c>
      <c r="AQ53" s="4">
        <f>[4]Annual!FJ22/10</f>
        <v>830462.57343750005</v>
      </c>
      <c r="AR53" s="4">
        <f>[4]Annual!FK22/10</f>
        <v>474550.04326171876</v>
      </c>
      <c r="AS53" s="4">
        <f>[4]Annual!FL22/10</f>
        <v>296593.77709960938</v>
      </c>
      <c r="AT53" s="4">
        <f>[4]Annual!FM22/10</f>
        <v>830462.57343750005</v>
      </c>
      <c r="AU53" s="4">
        <f>[4]Annual!FN22/10</f>
        <v>830462.57343750005</v>
      </c>
      <c r="AV53" s="4">
        <f>[4]Annual!FO22/10</f>
        <v>830462.57343750005</v>
      </c>
      <c r="AX53">
        <v>2042</v>
      </c>
      <c r="AY53" s="4">
        <f>[4]Annual!FP22/10</f>
        <v>1526186.569140625</v>
      </c>
      <c r="AZ53" s="4">
        <f>[4]Annual!FQ22/10</f>
        <v>1398899.505078125</v>
      </c>
      <c r="BA53" s="4">
        <f>[4]Annual!FR22/10</f>
        <v>1271612.4291015626</v>
      </c>
      <c r="BB53" s="4">
        <f>[4]Annual!FS22/10</f>
        <v>1398899.505078125</v>
      </c>
      <c r="BC53" s="4">
        <f>[4]Annual!FT22/10</f>
        <v>1398899.505078125</v>
      </c>
      <c r="BD53" s="4">
        <f>[4]Annual!FU22/10</f>
        <v>799371.14218750002</v>
      </c>
      <c r="BE53" s="4">
        <f>[4]Annual!FV22/10</f>
        <v>499606.96660156251</v>
      </c>
      <c r="BF53" s="4">
        <f>[4]Annual!FW22/10</f>
        <v>1398899.505078125</v>
      </c>
      <c r="BG53" s="4">
        <f>[4]Annual!FX22/10</f>
        <v>1398899.505078125</v>
      </c>
      <c r="BH53" s="4">
        <f>[4]Annual!FY22/10</f>
        <v>1462543.0546875</v>
      </c>
    </row>
    <row r="54" spans="2:60" x14ac:dyDescent="0.3">
      <c r="B54">
        <v>2043</v>
      </c>
      <c r="C54" s="5">
        <f t="shared" si="5"/>
        <v>5048091.4812500002</v>
      </c>
      <c r="D54" s="5">
        <f t="shared" si="6"/>
        <v>1848180.8021484376</v>
      </c>
      <c r="E54" s="5">
        <f t="shared" si="7"/>
        <v>825629.125</v>
      </c>
      <c r="F54" s="5">
        <f t="shared" si="8"/>
        <v>1384354.7730468749</v>
      </c>
      <c r="G54" s="5">
        <f>O54-C54</f>
        <v>1724341.5835937494</v>
      </c>
      <c r="H54" s="5">
        <f>AA54-D54</f>
        <v>677079.34296874981</v>
      </c>
      <c r="I54" s="5">
        <f>AM54-E54</f>
        <v>0</v>
      </c>
      <c r="J54" s="5">
        <f t="shared" si="9"/>
        <v>131663.27187500009</v>
      </c>
      <c r="K54" s="4">
        <f>[4]Annual!$HZ23</f>
        <v>11639340.499609375</v>
      </c>
      <c r="L54" s="4">
        <f>'[5]Washington Emissions'!E36/0.05311</f>
        <v>4101108.5182369859</v>
      </c>
      <c r="N54">
        <v>2043</v>
      </c>
      <c r="O54" s="4">
        <f>[4]Annual!CD23/10</f>
        <v>6772433.0648437496</v>
      </c>
      <c r="P54" s="4">
        <f>[4]Annual!CE23/10</f>
        <v>4954503.203125</v>
      </c>
      <c r="Q54" s="4">
        <f>[4]Annual!CF23/10</f>
        <v>5142430.8751953123</v>
      </c>
      <c r="R54" s="4">
        <f>[4]Annual!CG23/10</f>
        <v>3606406.0138671873</v>
      </c>
      <c r="S54" s="4">
        <f>[4]Annual!CH23/10</f>
        <v>4071034.4054687498</v>
      </c>
      <c r="T54" s="4">
        <f>[4]Annual!CI23/10</f>
        <v>3533148.5003906251</v>
      </c>
      <c r="U54" s="4">
        <f>[4]Annual!CJ23/10</f>
        <v>1240985.444482422</v>
      </c>
      <c r="V54" s="4">
        <f>[4]Annual!CK23/10</f>
        <v>5048091.4812500002</v>
      </c>
      <c r="W54" s="4">
        <f>[4]Annual!CL23/10</f>
        <v>5048091.4812500002</v>
      </c>
      <c r="X54" s="4">
        <f>[4]Annual!CM23/10</f>
        <v>5312975.7966796877</v>
      </c>
      <c r="Y54" s="4"/>
      <c r="Z54">
        <v>2043</v>
      </c>
      <c r="AA54" s="4">
        <f>([4]Annual!DH23)/10</f>
        <v>2525260.1451171874</v>
      </c>
      <c r="AB54" s="4">
        <f>([4]Annual!DI23)/10</f>
        <v>1829036.3943359375</v>
      </c>
      <c r="AC54" s="4">
        <f>([4]Annual!DJ23)/10</f>
        <v>1834976.00703125</v>
      </c>
      <c r="AD54" s="4">
        <f>([4]Annual!DK23)/10</f>
        <v>1539155.8322265625</v>
      </c>
      <c r="AE54" s="4">
        <f>([4]Annual!DL23)/10</f>
        <v>1308505.0001953125</v>
      </c>
      <c r="AF54" s="4">
        <f>([4]Annual!DM23)/10</f>
        <v>1299095.4606445313</v>
      </c>
      <c r="AG54" s="4">
        <f>([4]Annual!DN23)/10</f>
        <v>462884.69809570315</v>
      </c>
      <c r="AH54" s="4">
        <f>([4]Annual!DO23)/10</f>
        <v>1848180.8021484376</v>
      </c>
      <c r="AI54" s="4">
        <f>([4]Annual!DP23)/10</f>
        <v>1848180.8021484376</v>
      </c>
      <c r="AJ54" s="4">
        <f>([4]Annual!DQ23)/10</f>
        <v>1885334.7091796875</v>
      </c>
      <c r="AL54">
        <v>2043</v>
      </c>
      <c r="AM54" s="4">
        <f>[4]Annual!FF23/10</f>
        <v>825629.125</v>
      </c>
      <c r="AN54" s="4">
        <f>[4]Annual!FG23/10</f>
        <v>825629.125</v>
      </c>
      <c r="AO54" s="4">
        <f>[4]Annual!FH23/10</f>
        <v>621139.42578125</v>
      </c>
      <c r="AP54" s="4">
        <f>[4]Annual!FI23/10</f>
        <v>825629.125</v>
      </c>
      <c r="AQ54" s="4">
        <f>[4]Annual!FJ23/10</f>
        <v>825629.125</v>
      </c>
      <c r="AR54" s="4">
        <f>[4]Annual!FK23/10</f>
        <v>454096.03012695315</v>
      </c>
      <c r="AS54" s="4">
        <f>[4]Annual!FL23/10</f>
        <v>268329.46525878907</v>
      </c>
      <c r="AT54" s="4">
        <f>[4]Annual!FM23/10</f>
        <v>825629.125</v>
      </c>
      <c r="AU54" s="4">
        <f>[4]Annual!FN23/10</f>
        <v>825629.125</v>
      </c>
      <c r="AV54" s="4">
        <f>[4]Annual!FO23/10</f>
        <v>825629.125</v>
      </c>
      <c r="AX54">
        <v>2043</v>
      </c>
      <c r="AY54" s="4">
        <f>[4]Annual!FP23/10</f>
        <v>1516018.044921875</v>
      </c>
      <c r="AZ54" s="4">
        <f>[4]Annual!FQ23/10</f>
        <v>1384354.7730468749</v>
      </c>
      <c r="BA54" s="4">
        <f>[4]Annual!FR23/10</f>
        <v>1252691.51875</v>
      </c>
      <c r="BB54" s="4">
        <f>[4]Annual!FS23/10</f>
        <v>1384354.7730468749</v>
      </c>
      <c r="BC54" s="4">
        <f>[4]Annual!FT23/10</f>
        <v>1384354.7730468749</v>
      </c>
      <c r="BD54" s="4">
        <f>[4]Annual!FU23/10</f>
        <v>761395.13027343748</v>
      </c>
      <c r="BE54" s="4">
        <f>[4]Annual!FV23/10</f>
        <v>449915.30292968749</v>
      </c>
      <c r="BF54" s="4">
        <f>[4]Annual!FW23/10</f>
        <v>1384354.7730468749</v>
      </c>
      <c r="BG54" s="4">
        <f>[4]Annual!FX23/10</f>
        <v>1384354.7730468749</v>
      </c>
      <c r="BH54" s="4">
        <f>[4]Annual!FY23/10</f>
        <v>1450186.412109375</v>
      </c>
    </row>
    <row r="55" spans="2:60" x14ac:dyDescent="0.3">
      <c r="B55">
        <v>2044</v>
      </c>
      <c r="C55" s="5">
        <f t="shared" si="5"/>
        <v>5051580.8562500002</v>
      </c>
      <c r="D55" s="5">
        <f t="shared" si="6"/>
        <v>1865083.5298828124</v>
      </c>
      <c r="E55" s="5">
        <f t="shared" si="7"/>
        <v>827661.63525390625</v>
      </c>
      <c r="F55" s="5">
        <f t="shared" si="8"/>
        <v>1378602.46171875</v>
      </c>
      <c r="G55" s="5">
        <f>O55-C55</f>
        <v>1811866.29296875</v>
      </c>
      <c r="H55" s="5">
        <f>AA55-D55</f>
        <v>694733.86542968778</v>
      </c>
      <c r="I55" s="5">
        <f>AM55-E55</f>
        <v>0</v>
      </c>
      <c r="J55" s="5">
        <f t="shared" si="9"/>
        <v>136657.927734375</v>
      </c>
      <c r="K55" s="4">
        <f>[4]Annual!$HZ24</f>
        <v>11766186.651171874</v>
      </c>
      <c r="L55" s="4">
        <f>'[5]Washington Emissions'!E37/0.05311</f>
        <v>3994479.6967628244</v>
      </c>
      <c r="N55">
        <v>2044</v>
      </c>
      <c r="O55" s="4">
        <f>[4]Annual!CD24/10</f>
        <v>6863447.1492187502</v>
      </c>
      <c r="P55" s="4">
        <f>[4]Annual!CE24/10</f>
        <v>4959326.0480468748</v>
      </c>
      <c r="Q55" s="4">
        <f>[4]Annual!CF24/10</f>
        <v>5131790.6937499996</v>
      </c>
      <c r="R55" s="4">
        <f>[4]Annual!CG24/10</f>
        <v>3550429.1005859375</v>
      </c>
      <c r="S55" s="4">
        <f>[4]Annual!CH24/10</f>
        <v>4026438.3662109375</v>
      </c>
      <c r="T55" s="4">
        <f>[4]Annual!CI24/10</f>
        <v>3440335.21875</v>
      </c>
      <c r="U55" s="4">
        <f>[4]Annual!CJ24/10</f>
        <v>1039638.7850585937</v>
      </c>
      <c r="V55" s="4">
        <f>[4]Annual!CK24/10</f>
        <v>5051580.8562500002</v>
      </c>
      <c r="W55" s="4">
        <f>[4]Annual!CL24/10</f>
        <v>5051580.8562500002</v>
      </c>
      <c r="X55" s="4">
        <f>[4]Annual!CM24/10</f>
        <v>5328588.8644531248</v>
      </c>
      <c r="Y55" s="4"/>
      <c r="Z55">
        <v>2044</v>
      </c>
      <c r="AA55" s="4">
        <f>([4]Annual!DH24)/10</f>
        <v>2559817.3953125002</v>
      </c>
      <c r="AB55" s="4">
        <f>([4]Annual!DI24)/10</f>
        <v>1846215.0892578126</v>
      </c>
      <c r="AC55" s="4">
        <f>([4]Annual!DJ24)/10</f>
        <v>1850925.0642578125</v>
      </c>
      <c r="AD55" s="4">
        <f>([4]Annual!DK24)/10</f>
        <v>1543867.5712890625</v>
      </c>
      <c r="AE55" s="4">
        <f>([4]Annual!DL24)/10</f>
        <v>1297388.4651367187</v>
      </c>
      <c r="AF55" s="4">
        <f>([4]Annual!DM24)/10</f>
        <v>1265144.8915039063</v>
      </c>
      <c r="AG55" s="4">
        <f>([4]Annual!DN24)/10</f>
        <v>389015.67041015625</v>
      </c>
      <c r="AH55" s="4">
        <f>([4]Annual!DO24)/10</f>
        <v>1865083.5298828124</v>
      </c>
      <c r="AI55" s="4">
        <f>([4]Annual!DP24)/10</f>
        <v>1865083.5298828124</v>
      </c>
      <c r="AJ55" s="4">
        <f>([4]Annual!DQ24)/10</f>
        <v>1904501.4787109375</v>
      </c>
      <c r="AL55">
        <v>2044</v>
      </c>
      <c r="AM55" s="4">
        <f>[4]Annual!FF24/10</f>
        <v>827661.63525390625</v>
      </c>
      <c r="AN55" s="4">
        <f>[4]Annual!FG24/10</f>
        <v>827661.63525390625</v>
      </c>
      <c r="AO55" s="4">
        <f>[4]Annual!FH24/10</f>
        <v>613983.75019531255</v>
      </c>
      <c r="AP55" s="4">
        <f>[4]Annual!FI24/10</f>
        <v>827661.63525390625</v>
      </c>
      <c r="AQ55" s="4">
        <f>[4]Annual!FJ24/10</f>
        <v>827661.63525390625</v>
      </c>
      <c r="AR55" s="4">
        <f>[4]Annual!FK24/10</f>
        <v>437478.29453125002</v>
      </c>
      <c r="AS55" s="4">
        <f>[4]Annual!FL24/10</f>
        <v>242386.62084960938</v>
      </c>
      <c r="AT55" s="4">
        <f>[4]Annual!FM24/10</f>
        <v>827661.63525390625</v>
      </c>
      <c r="AU55" s="4">
        <f>[4]Annual!FN24/10</f>
        <v>827661.63525390625</v>
      </c>
      <c r="AV55" s="4">
        <f>[4]Annual!FO24/10</f>
        <v>827661.63525390625</v>
      </c>
      <c r="AX55">
        <v>2044</v>
      </c>
      <c r="AY55" s="4">
        <f>[4]Annual!FP24/10</f>
        <v>1515260.389453125</v>
      </c>
      <c r="AZ55" s="4">
        <f>[4]Annual!FQ24/10</f>
        <v>1378602.46171875</v>
      </c>
      <c r="BA55" s="4">
        <f>[4]Annual!FR24/10</f>
        <v>1241944.5630859374</v>
      </c>
      <c r="BB55" s="4">
        <f>[4]Annual!FS24/10</f>
        <v>1378602.46171875</v>
      </c>
      <c r="BC55" s="4">
        <f>[4]Annual!FT24/10</f>
        <v>1378602.46171875</v>
      </c>
      <c r="BD55" s="4">
        <f>[4]Annual!FU24/10</f>
        <v>728689.87617187505</v>
      </c>
      <c r="BE55" s="4">
        <f>[4]Annual!FV24/10</f>
        <v>403733.58056640625</v>
      </c>
      <c r="BF55" s="4">
        <f>[4]Annual!FW24/10</f>
        <v>1378602.46171875</v>
      </c>
      <c r="BG55" s="4">
        <f>[4]Annual!FX24/10</f>
        <v>1378602.46171875</v>
      </c>
      <c r="BH55" s="4">
        <f>[4]Annual!FY24/10</f>
        <v>1446931.4375</v>
      </c>
    </row>
    <row r="56" spans="2:60" x14ac:dyDescent="0.3">
      <c r="B56">
        <v>2045</v>
      </c>
      <c r="C56" s="5">
        <f t="shared" si="5"/>
        <v>4983461.3376953127</v>
      </c>
      <c r="D56" s="5">
        <f t="shared" si="6"/>
        <v>1861868.9990234375</v>
      </c>
      <c r="E56" s="5">
        <f t="shared" si="7"/>
        <v>816076.88779296877</v>
      </c>
      <c r="F56" s="5">
        <f t="shared" si="8"/>
        <v>1358961.8265625001</v>
      </c>
      <c r="G56" s="5">
        <f>O56-C56</f>
        <v>1884388.3337890627</v>
      </c>
      <c r="H56" s="5">
        <f>AA56-D56</f>
        <v>706075.71601562481</v>
      </c>
      <c r="I56" s="5">
        <f>AM56-E56</f>
        <v>0</v>
      </c>
      <c r="J56" s="5">
        <f t="shared" si="9"/>
        <v>136896.767578125</v>
      </c>
      <c r="K56" s="4">
        <f>[4]Annual!$HZ25</f>
        <v>11747729.817578126</v>
      </c>
      <c r="L56" s="4">
        <f>'[5]Washington Emissions'!E38/0.05311</f>
        <v>3890623.2246469907</v>
      </c>
      <c r="N56">
        <v>2045</v>
      </c>
      <c r="O56" s="4">
        <f>[4]Annual!CD25/10</f>
        <v>6867849.6714843754</v>
      </c>
      <c r="P56" s="4">
        <f>[4]Annual!CE25/10</f>
        <v>4892553.8533203127</v>
      </c>
      <c r="Q56" s="4">
        <f>[4]Annual!CF25/10</f>
        <v>5054059.4177734377</v>
      </c>
      <c r="R56" s="4">
        <f>[4]Annual!CG25/10</f>
        <v>3420780.7271484374</v>
      </c>
      <c r="S56" s="4">
        <f>[4]Annual!CH25/10</f>
        <v>3927380.4314453127</v>
      </c>
      <c r="T56" s="4">
        <f>[4]Annual!CI25/10</f>
        <v>3305495.7835937501</v>
      </c>
      <c r="U56" s="4">
        <f>[4]Annual!CJ25/10</f>
        <v>826117.7884277344</v>
      </c>
      <c r="V56" s="4">
        <f>[4]Annual!CK25/10</f>
        <v>4983461.3376953127</v>
      </c>
      <c r="W56" s="4">
        <f>[4]Annual!CL25/10</f>
        <v>4983461.3376953127</v>
      </c>
      <c r="X56" s="4">
        <f>[4]Annual!CM25/10</f>
        <v>5267889.3390624998</v>
      </c>
      <c r="Y56" s="4"/>
      <c r="Z56">
        <v>2045</v>
      </c>
      <c r="AA56" s="4">
        <f>([4]Annual!DH25)/10</f>
        <v>2567944.7150390623</v>
      </c>
      <c r="AB56" s="4">
        <f>([4]Annual!DI25)/10</f>
        <v>1843275.5833984376</v>
      </c>
      <c r="AC56" s="4">
        <f>([4]Annual!DJ25)/10</f>
        <v>1847746.0513671874</v>
      </c>
      <c r="AD56" s="4">
        <f>([4]Annual!DK25)/10</f>
        <v>1527965.0236328125</v>
      </c>
      <c r="AE56" s="4">
        <f>([4]Annual!DL25)/10</f>
        <v>1270980.1606445313</v>
      </c>
      <c r="AF56" s="4">
        <f>([4]Annual!DM25)/10</f>
        <v>1217165.1557617188</v>
      </c>
      <c r="AG56" s="4">
        <f>([4]Annual!DN25)/10</f>
        <v>311458.48027343751</v>
      </c>
      <c r="AH56" s="4">
        <f>([4]Annual!DO25)/10</f>
        <v>1861868.9990234375</v>
      </c>
      <c r="AI56" s="4">
        <f>([4]Annual!DP25)/10</f>
        <v>1861868.9990234375</v>
      </c>
      <c r="AJ56" s="4">
        <f>([4]Annual!DQ25)/10</f>
        <v>1902638.0669921874</v>
      </c>
      <c r="AL56">
        <v>2045</v>
      </c>
      <c r="AM56" s="4">
        <f>[4]Annual!FF25/10</f>
        <v>816076.88779296877</v>
      </c>
      <c r="AN56" s="4">
        <f>[4]Annual!FG25/10</f>
        <v>816076.88779296877</v>
      </c>
      <c r="AO56" s="4">
        <f>[4]Annual!FH25/10</f>
        <v>596844.78505859373</v>
      </c>
      <c r="AP56" s="4">
        <f>[4]Annual!FI25/10</f>
        <v>816076.88779296877</v>
      </c>
      <c r="AQ56" s="4">
        <f>[4]Annual!FJ25/10</f>
        <v>816076.88779296877</v>
      </c>
      <c r="AR56" s="4">
        <f>[4]Annual!FK25/10</f>
        <v>413867.5650878906</v>
      </c>
      <c r="AS56" s="4">
        <f>[4]Annual!FL25/10</f>
        <v>212762.90085449218</v>
      </c>
      <c r="AT56" s="4">
        <f>[4]Annual!FM25/10</f>
        <v>816076.88779296877</v>
      </c>
      <c r="AU56" s="4">
        <f>[4]Annual!FN25/10</f>
        <v>816076.88779296877</v>
      </c>
      <c r="AV56" s="4">
        <f>[4]Annual!FO25/10</f>
        <v>816076.88779296877</v>
      </c>
      <c r="AX56">
        <v>2045</v>
      </c>
      <c r="AY56" s="4">
        <f>[4]Annual!FP25/10</f>
        <v>1495858.5941406251</v>
      </c>
      <c r="AZ56" s="4">
        <f>[4]Annual!FQ25/10</f>
        <v>1358961.8265625001</v>
      </c>
      <c r="BA56" s="4">
        <f>[4]Annual!FR25/10</f>
        <v>1222065.0826171874</v>
      </c>
      <c r="BB56" s="4">
        <f>[4]Annual!FS25/10</f>
        <v>1358961.8265625001</v>
      </c>
      <c r="BC56" s="4">
        <f>[4]Annual!FT25/10</f>
        <v>1358961.8265625001</v>
      </c>
      <c r="BD56" s="4">
        <f>[4]Annual!FU25/10</f>
        <v>689187.79140624998</v>
      </c>
      <c r="BE56" s="4">
        <f>[4]Annual!FV25/10</f>
        <v>354300.77089843748</v>
      </c>
      <c r="BF56" s="4">
        <f>[4]Annual!FW25/10</f>
        <v>1358961.8265625001</v>
      </c>
      <c r="BG56" s="4">
        <f>[4]Annual!FX25/10</f>
        <v>1358961.8265625001</v>
      </c>
      <c r="BH56" s="4">
        <f>[4]Annual!FY25/10</f>
        <v>1427410.19921875</v>
      </c>
    </row>
    <row r="57" spans="2:60" x14ac:dyDescent="0.3">
      <c r="B57">
        <v>2046</v>
      </c>
      <c r="C57" s="5">
        <f t="shared" si="5"/>
        <v>4943441.6212890623</v>
      </c>
      <c r="D57" s="5">
        <f t="shared" si="6"/>
        <v>1868138.85859375</v>
      </c>
      <c r="E57" s="5">
        <f t="shared" si="7"/>
        <v>811346.9338867187</v>
      </c>
      <c r="F57" s="5">
        <f t="shared" si="8"/>
        <v>1348035.6382812499</v>
      </c>
      <c r="G57" s="5">
        <f>O57-C57</f>
        <v>1971296.0404296881</v>
      </c>
      <c r="H57" s="5">
        <f>AA57-D57</f>
        <v>721340.19609374995</v>
      </c>
      <c r="I57" s="5">
        <f>AM57-E57</f>
        <v>0</v>
      </c>
      <c r="J57" s="5">
        <f t="shared" si="9"/>
        <v>137831.68437500019</v>
      </c>
      <c r="K57" s="4">
        <f>[4]Annual!$HZ26</f>
        <v>11801430.981249999</v>
      </c>
      <c r="L57" s="4">
        <f>'[5]Washington Emissions'!E39/0.05311</f>
        <v>3789467.0208061687</v>
      </c>
      <c r="N57">
        <v>2046</v>
      </c>
      <c r="O57" s="4">
        <f>[4]Annual!CD26/10</f>
        <v>6914737.6617187504</v>
      </c>
      <c r="P57" s="4">
        <f>[4]Annual!CE26/10</f>
        <v>4853016.2861328125</v>
      </c>
      <c r="Q57" s="4">
        <f>[4]Annual!CF26/10</f>
        <v>5008054.189453125</v>
      </c>
      <c r="R57" s="4">
        <f>[4]Annual!CG26/10</f>
        <v>3303493.9994140626</v>
      </c>
      <c r="S57" s="4">
        <f>[4]Annual!CH26/10</f>
        <v>3851740.3880859376</v>
      </c>
      <c r="T57" s="4">
        <f>[4]Annual!CI26/10</f>
        <v>3192810.4310546876</v>
      </c>
      <c r="U57" s="4">
        <f>[4]Annual!CJ26/10</f>
        <v>644668.04069824214</v>
      </c>
      <c r="V57" s="4">
        <f>[4]Annual!CK26/10</f>
        <v>4943441.6212890623</v>
      </c>
      <c r="W57" s="4">
        <f>[4]Annual!CL26/10</f>
        <v>4943441.6212890623</v>
      </c>
      <c r="X57" s="4">
        <f>[4]Annual!CM26/10</f>
        <v>5236256.0798828127</v>
      </c>
      <c r="Y57" s="4"/>
      <c r="Z57">
        <v>2046</v>
      </c>
      <c r="AA57" s="4">
        <f>([4]Annual!DH26)/10</f>
        <v>2589479.0546875</v>
      </c>
      <c r="AB57" s="4">
        <f>([4]Annual!DI26)/10</f>
        <v>1849612.41796875</v>
      </c>
      <c r="AC57" s="4">
        <f>([4]Annual!DJ26)/10</f>
        <v>1854486.7718750001</v>
      </c>
      <c r="AD57" s="4">
        <f>([4]Annual!DK26)/10</f>
        <v>1517664.6851562499</v>
      </c>
      <c r="AE57" s="4">
        <f>([4]Annual!DL26)/10</f>
        <v>1251912.3865234375</v>
      </c>
      <c r="AF57" s="4">
        <f>([4]Annual!DM26)/10</f>
        <v>1176594.8965820312</v>
      </c>
      <c r="AG57" s="4">
        <f>([4]Annual!DN26)/10</f>
        <v>245312.02485351561</v>
      </c>
      <c r="AH57" s="4">
        <f>([4]Annual!DO26)/10</f>
        <v>1868138.85859375</v>
      </c>
      <c r="AI57" s="4">
        <f>([4]Annual!DP26)/10</f>
        <v>1868138.85859375</v>
      </c>
      <c r="AJ57" s="4">
        <f>([4]Annual!DQ26)/10</f>
        <v>1910471.397265625</v>
      </c>
      <c r="AL57">
        <v>2046</v>
      </c>
      <c r="AM57" s="4">
        <f>[4]Annual!FF26/10</f>
        <v>811346.9338867187</v>
      </c>
      <c r="AN57" s="4">
        <f>[4]Annual!FG26/10</f>
        <v>811346.9338867187</v>
      </c>
      <c r="AO57" s="4">
        <f>[4]Annual!FH26/10</f>
        <v>584886.48378906248</v>
      </c>
      <c r="AP57" s="4">
        <f>[4]Annual!FI26/10</f>
        <v>811346.9338867187</v>
      </c>
      <c r="AQ57" s="4">
        <f>[4]Annual!FJ26/10</f>
        <v>811346.9338867187</v>
      </c>
      <c r="AR57" s="4">
        <f>[4]Annual!FK26/10</f>
        <v>394082.80673828127</v>
      </c>
      <c r="AS57" s="4">
        <f>[4]Annual!FL26/10</f>
        <v>185450.73149414064</v>
      </c>
      <c r="AT57" s="4">
        <f>[4]Annual!FM26/10</f>
        <v>811346.9338867187</v>
      </c>
      <c r="AU57" s="4">
        <f>[4]Annual!FN26/10</f>
        <v>811346.9338867187</v>
      </c>
      <c r="AV57" s="4">
        <f>[4]Annual!FO26/10</f>
        <v>811346.9338867187</v>
      </c>
      <c r="AX57">
        <v>2046</v>
      </c>
      <c r="AY57" s="4">
        <f>[4]Annual!FP26/10</f>
        <v>1485867.3226562501</v>
      </c>
      <c r="AZ57" s="4">
        <f>[4]Annual!FQ26/10</f>
        <v>1348035.6382812499</v>
      </c>
      <c r="BA57" s="4">
        <f>[4]Annual!FR26/10</f>
        <v>1210203.9427734376</v>
      </c>
      <c r="BB57" s="4">
        <f>[4]Annual!FS26/10</f>
        <v>1348035.6382812499</v>
      </c>
      <c r="BC57" s="4">
        <f>[4]Annual!FT26/10</f>
        <v>1348035.6382812499</v>
      </c>
      <c r="BD57" s="4">
        <f>[4]Annual!FU26/10</f>
        <v>654760.1555664062</v>
      </c>
      <c r="BE57" s="4">
        <f>[4]Annual!FV26/10</f>
        <v>308122.42885742185</v>
      </c>
      <c r="BF57" s="4">
        <f>[4]Annual!FW26/10</f>
        <v>1348035.6382812499</v>
      </c>
      <c r="BG57" s="4">
        <f>[4]Annual!FX26/10</f>
        <v>1348035.6382812499</v>
      </c>
      <c r="BH57" s="4">
        <f>[4]Annual!FY26/10</f>
        <v>1416951.471484375</v>
      </c>
    </row>
    <row r="58" spans="2:60" x14ac:dyDescent="0.3">
      <c r="B58">
        <v>2047</v>
      </c>
      <c r="C58" s="5">
        <f t="shared" si="5"/>
        <v>4903056.3550781254</v>
      </c>
      <c r="D58" s="5">
        <f t="shared" si="6"/>
        <v>1874440.9349609376</v>
      </c>
      <c r="E58" s="5">
        <f t="shared" si="7"/>
        <v>806663.7705078125</v>
      </c>
      <c r="F58" s="5">
        <f t="shared" si="8"/>
        <v>1337353.880078125</v>
      </c>
      <c r="G58" s="5">
        <f>O58-C58</f>
        <v>2057541.2308593746</v>
      </c>
      <c r="H58" s="5">
        <f>AA58-D58</f>
        <v>736547.35019531241</v>
      </c>
      <c r="I58" s="5">
        <f>AM58-E58</f>
        <v>0</v>
      </c>
      <c r="J58" s="5">
        <f t="shared" si="9"/>
        <v>138580.54453124991</v>
      </c>
      <c r="K58" s="4">
        <f>[4]Annual!$HZ27</f>
        <v>11854184.005078126</v>
      </c>
      <c r="L58" s="4">
        <f>'[5]Washington Emissions'!E40/0.05311</f>
        <v>3690940.8782652076</v>
      </c>
      <c r="N58">
        <v>2047</v>
      </c>
      <c r="O58" s="4">
        <f>[4]Annual!CD27/10</f>
        <v>6960597.5859375</v>
      </c>
      <c r="P58" s="4">
        <f>[4]Annual!CE27/10</f>
        <v>4813120.3136718748</v>
      </c>
      <c r="Q58" s="4">
        <f>[4]Annual!CF27/10</f>
        <v>4963283.0912109371</v>
      </c>
      <c r="R58" s="4">
        <f>[4]Annual!CG27/10</f>
        <v>3186831.1234375001</v>
      </c>
      <c r="S58" s="4">
        <f>[4]Annual!CH27/10</f>
        <v>3776585.9357421873</v>
      </c>
      <c r="T58" s="4">
        <f>[4]Annual!CI27/10</f>
        <v>3080654.8343750001</v>
      </c>
      <c r="U58" s="4">
        <f>[4]Annual!CJ27/10</f>
        <v>562329.39545898442</v>
      </c>
      <c r="V58" s="4">
        <f>[4]Annual!CK27/10</f>
        <v>4903056.3550781254</v>
      </c>
      <c r="W58" s="4">
        <f>[4]Annual!CL27/10</f>
        <v>4903056.3550781254</v>
      </c>
      <c r="X58" s="4">
        <f>[4]Annual!CM27/10</f>
        <v>5203845.7414062498</v>
      </c>
      <c r="Y58" s="4"/>
      <c r="Z58">
        <v>2047</v>
      </c>
      <c r="AA58" s="4">
        <f>([4]Annual!DH27)/10</f>
        <v>2610988.28515625</v>
      </c>
      <c r="AB58" s="4">
        <f>([4]Annual!DI27)/10</f>
        <v>1855981.7013671875</v>
      </c>
      <c r="AC58" s="4">
        <f>([4]Annual!DJ27)/10</f>
        <v>1861261.0271484375</v>
      </c>
      <c r="AD58" s="4">
        <f>([4]Annual!DK27)/10</f>
        <v>1507448.3923828125</v>
      </c>
      <c r="AE58" s="4">
        <f>([4]Annual!DL27)/10</f>
        <v>1233233.1173828125</v>
      </c>
      <c r="AF58" s="4">
        <f>([4]Annual!DM27)/10</f>
        <v>1136225.517578125</v>
      </c>
      <c r="AG58" s="4">
        <f>([4]Annual!DN27)/10</f>
        <v>215706.63730468749</v>
      </c>
      <c r="AH58" s="4">
        <f>([4]Annual!DO27)/10</f>
        <v>1874440.9349609376</v>
      </c>
      <c r="AI58" s="4">
        <f>([4]Annual!DP27)/10</f>
        <v>1874440.9349609376</v>
      </c>
      <c r="AJ58" s="4">
        <f>([4]Annual!DQ27)/10</f>
        <v>1918233.9943359375</v>
      </c>
      <c r="AL58">
        <v>2047</v>
      </c>
      <c r="AM58" s="4">
        <f>[4]Annual!FF27/10</f>
        <v>806663.7705078125</v>
      </c>
      <c r="AN58" s="4">
        <f>[4]Annual!FG27/10</f>
        <v>806663.7705078125</v>
      </c>
      <c r="AO58" s="4">
        <f>[4]Annual!FH27/10</f>
        <v>573076.34482421877</v>
      </c>
      <c r="AP58" s="4">
        <f>[4]Annual!FI27/10</f>
        <v>806663.7705078125</v>
      </c>
      <c r="AQ58" s="4">
        <f>[4]Annual!FJ27/10</f>
        <v>806663.7705078125</v>
      </c>
      <c r="AR58" s="4">
        <f>[4]Annual!FK27/10</f>
        <v>374522.4651855469</v>
      </c>
      <c r="AS58" s="4">
        <f>[4]Annual!FL27/10</f>
        <v>158451.81206054689</v>
      </c>
      <c r="AT58" s="4">
        <f>[4]Annual!FM27/10</f>
        <v>806663.7705078125</v>
      </c>
      <c r="AU58" s="4">
        <f>[4]Annual!FN27/10</f>
        <v>806663.7705078125</v>
      </c>
      <c r="AV58" s="4">
        <f>[4]Annual!FO27/10</f>
        <v>806663.7705078125</v>
      </c>
      <c r="AX58">
        <v>2047</v>
      </c>
      <c r="AY58" s="4">
        <f>[4]Annual!FP27/10</f>
        <v>1475934.424609375</v>
      </c>
      <c r="AZ58" s="4">
        <f>[4]Annual!FQ27/10</f>
        <v>1337353.880078125</v>
      </c>
      <c r="BA58" s="4">
        <f>[4]Annual!FR27/10</f>
        <v>1198773.3763671876</v>
      </c>
      <c r="BB58" s="4">
        <f>[4]Annual!FS27/10</f>
        <v>1337353.880078125</v>
      </c>
      <c r="BC58" s="4">
        <f>[4]Annual!FT27/10</f>
        <v>1337353.880078125</v>
      </c>
      <c r="BD58" s="4">
        <f>[4]Annual!FU27/10</f>
        <v>620914.3118164062</v>
      </c>
      <c r="BE58" s="4">
        <f>[4]Annual!FV27/10</f>
        <v>262694.51323242189</v>
      </c>
      <c r="BF58" s="4">
        <f>[4]Annual!FW27/10</f>
        <v>1337353.880078125</v>
      </c>
      <c r="BG58" s="4">
        <f>[4]Annual!FX27/10</f>
        <v>1337353.880078125</v>
      </c>
      <c r="BH58" s="4">
        <f>[4]Annual!FY27/10</f>
        <v>1406644.140625</v>
      </c>
    </row>
    <row r="59" spans="2:60" x14ac:dyDescent="0.3">
      <c r="B59">
        <v>2048</v>
      </c>
      <c r="C59" s="5">
        <f t="shared" si="5"/>
        <v>4898891.3035156252</v>
      </c>
      <c r="D59" s="5">
        <f t="shared" si="6"/>
        <v>1891287.34375</v>
      </c>
      <c r="E59" s="5">
        <f t="shared" si="7"/>
        <v>808679.04013671877</v>
      </c>
      <c r="F59" s="5">
        <f t="shared" si="8"/>
        <v>1335218.2582031251</v>
      </c>
      <c r="G59" s="5">
        <f>O59-C59</f>
        <v>2151452.1531250002</v>
      </c>
      <c r="H59" s="5">
        <f>AA59-D59</f>
        <v>754804.12265624991</v>
      </c>
      <c r="I59" s="5">
        <f>AM59-E59</f>
        <v>0</v>
      </c>
      <c r="J59" s="5">
        <f t="shared" si="9"/>
        <v>139961.93710937491</v>
      </c>
      <c r="K59" s="4">
        <f>[4]Annual!$HZ28</f>
        <v>11980294.20859375</v>
      </c>
      <c r="L59" s="4">
        <f>'[5]Washington Emissions'!E41/0.05311</f>
        <v>3594976.4154303125</v>
      </c>
      <c r="N59">
        <v>2048</v>
      </c>
      <c r="O59" s="4">
        <f>[4]Annual!CD28/10</f>
        <v>7050343.4566406254</v>
      </c>
      <c r="P59" s="4">
        <f>[4]Annual!CE28/10</f>
        <v>4809435.7527343752</v>
      </c>
      <c r="Q59" s="4">
        <f>[4]Annual!CF28/10</f>
        <v>4954167.1693359371</v>
      </c>
      <c r="R59" s="4">
        <f>[4]Annual!CG28/10</f>
        <v>3113936.5998046873</v>
      </c>
      <c r="S59" s="4">
        <f>[4]Annual!CH28/10</f>
        <v>3729426.4162109373</v>
      </c>
      <c r="T59" s="4">
        <f>[4]Annual!CI28/10</f>
        <v>2987917.9761718749</v>
      </c>
      <c r="U59" s="4">
        <f>[4]Annual!CJ28/10</f>
        <v>563797.79909667966</v>
      </c>
      <c r="V59" s="4">
        <f>[4]Annual!CK28/10</f>
        <v>4898891.3035156252</v>
      </c>
      <c r="W59" s="4">
        <f>[4]Annual!CL28/10</f>
        <v>4898891.3035156252</v>
      </c>
      <c r="X59" s="4">
        <f>[4]Annual!CM28/10</f>
        <v>5209799.3271484375</v>
      </c>
      <c r="Y59" s="4"/>
      <c r="Z59">
        <v>2048</v>
      </c>
      <c r="AA59" s="4">
        <f>([4]Annual!DH28)/10</f>
        <v>2646091.4664062499</v>
      </c>
      <c r="AB59" s="4">
        <f>([4]Annual!DI28)/10</f>
        <v>1872891.50859375</v>
      </c>
      <c r="AC59" s="4">
        <f>([4]Annual!DJ28)/10</f>
        <v>1878027.2220703126</v>
      </c>
      <c r="AD59" s="4">
        <f>([4]Annual!DK28)/10</f>
        <v>1509318.265625</v>
      </c>
      <c r="AE59" s="4">
        <f>([4]Annual!DL28)/10</f>
        <v>1222719.8643554687</v>
      </c>
      <c r="AF59" s="4">
        <f>([4]Annual!DM28)/10</f>
        <v>1102298.1478515626</v>
      </c>
      <c r="AG59" s="4">
        <f>([4]Annual!DN28)/10</f>
        <v>216278.96433105468</v>
      </c>
      <c r="AH59" s="4">
        <f>([4]Annual!DO28)/10</f>
        <v>1891287.34375</v>
      </c>
      <c r="AI59" s="4">
        <f>([4]Annual!DP28)/10</f>
        <v>1891287.34375</v>
      </c>
      <c r="AJ59" s="4">
        <f>([4]Annual!DQ28)/10</f>
        <v>1936920.734375</v>
      </c>
      <c r="AL59">
        <v>2048</v>
      </c>
      <c r="AM59" s="4">
        <f>[4]Annual!FF28/10</f>
        <v>808679.04013671877</v>
      </c>
      <c r="AN59" s="4">
        <f>[4]Annual!FG28/10</f>
        <v>808679.04013671877</v>
      </c>
      <c r="AO59" s="4">
        <f>[4]Annual!FH28/10</f>
        <v>566051.34843749995</v>
      </c>
      <c r="AP59" s="4">
        <f>[4]Annual!FI28/10</f>
        <v>808679.04013671877</v>
      </c>
      <c r="AQ59" s="4">
        <f>[4]Annual!FJ28/10</f>
        <v>808679.04013671877</v>
      </c>
      <c r="AR59" s="4">
        <f>[4]Annual!FK28/10</f>
        <v>358129.28999023436</v>
      </c>
      <c r="AS59" s="4">
        <f>[4]Annual!FL28/10</f>
        <v>132854.41365966797</v>
      </c>
      <c r="AT59" s="4">
        <f>[4]Annual!FM28/10</f>
        <v>808679.04013671877</v>
      </c>
      <c r="AU59" s="4">
        <f>[4]Annual!FN28/10</f>
        <v>808679.04013671877</v>
      </c>
      <c r="AV59" s="4">
        <f>[4]Annual!FO28/10</f>
        <v>808679.04013671877</v>
      </c>
      <c r="AX59">
        <v>2048</v>
      </c>
      <c r="AY59" s="4">
        <f>[4]Annual!FP28/10</f>
        <v>1475180.1953125</v>
      </c>
      <c r="AZ59" s="4">
        <f>[4]Annual!FQ28/10</f>
        <v>1335218.2582031251</v>
      </c>
      <c r="BA59" s="4">
        <f>[4]Annual!FR28/10</f>
        <v>1195256.2974609374</v>
      </c>
      <c r="BB59" s="4">
        <f>[4]Annual!FS28/10</f>
        <v>1335218.2582031251</v>
      </c>
      <c r="BC59" s="4">
        <f>[4]Annual!FT28/10</f>
        <v>1335218.2582031251</v>
      </c>
      <c r="BD59" s="4">
        <f>[4]Annual!FU28/10</f>
        <v>591310.93642578123</v>
      </c>
      <c r="BE59" s="4">
        <f>[4]Annual!FV28/10</f>
        <v>219357.28461914061</v>
      </c>
      <c r="BF59" s="4">
        <f>[4]Annual!FW28/10</f>
        <v>1335218.2582031251</v>
      </c>
      <c r="BG59" s="4">
        <f>[4]Annual!FX28/10</f>
        <v>1335218.2582031251</v>
      </c>
      <c r="BH59" s="4">
        <f>[4]Annual!FY28/10</f>
        <v>1405199.212109375</v>
      </c>
    </row>
    <row r="60" spans="2:60" x14ac:dyDescent="0.3">
      <c r="B60">
        <v>2049</v>
      </c>
      <c r="C60" s="5">
        <f t="shared" si="5"/>
        <v>4830338.310546875</v>
      </c>
      <c r="D60" s="5">
        <f t="shared" si="6"/>
        <v>1890017.6689453125</v>
      </c>
      <c r="E60" s="5">
        <f t="shared" si="7"/>
        <v>797386.73222656245</v>
      </c>
      <c r="F60" s="5">
        <f t="shared" si="8"/>
        <v>1316545.3736328124</v>
      </c>
      <c r="G60" s="5">
        <f>O60-C60</f>
        <v>2219739.9425781248</v>
      </c>
      <c r="H60" s="5">
        <f>AA60-D60</f>
        <v>764120.52597656241</v>
      </c>
      <c r="I60" s="5">
        <f>AM60-E60</f>
        <v>0</v>
      </c>
      <c r="J60" s="5">
        <f t="shared" si="9"/>
        <v>139697.1806640625</v>
      </c>
      <c r="K60" s="4">
        <f>[4]Annual!$HZ29</f>
        <v>11957845.741015624</v>
      </c>
      <c r="L60" s="4">
        <f>'[5]Washington Emissions'!E42/0.05311</f>
        <v>3501507.0286291242</v>
      </c>
      <c r="N60">
        <v>2049</v>
      </c>
      <c r="O60" s="4">
        <f>[4]Annual!CD29/10</f>
        <v>7050078.2531249998</v>
      </c>
      <c r="P60" s="4">
        <f>[4]Annual!CE29/10</f>
        <v>4744079.0144531252</v>
      </c>
      <c r="Q60" s="4">
        <f>[4]Annual!CF29/10</f>
        <v>4882603.2996093752</v>
      </c>
      <c r="R60" s="4">
        <f>[4]Annual!CG29/10</f>
        <v>3006390.9089843752</v>
      </c>
      <c r="S60" s="4">
        <f>[4]Annual!CH29/10</f>
        <v>3638476.9818359376</v>
      </c>
      <c r="T60" s="4">
        <f>[4]Annual!CI29/10</f>
        <v>2858402.8185546873</v>
      </c>
      <c r="U60" s="4">
        <f>[4]Annual!CJ29/10</f>
        <v>557926.87197265623</v>
      </c>
      <c r="V60" s="4">
        <f>[4]Annual!CK29/10</f>
        <v>4830338.310546875</v>
      </c>
      <c r="W60" s="4">
        <f>[4]Annual!CL29/10</f>
        <v>4830338.310546875</v>
      </c>
      <c r="X60" s="4">
        <f>[4]Annual!CM29/10</f>
        <v>5146717.02734375</v>
      </c>
      <c r="Y60" s="4"/>
      <c r="Z60">
        <v>2049</v>
      </c>
      <c r="AA60" s="4">
        <f>([4]Annual!DH29)/10</f>
        <v>2654138.1949218749</v>
      </c>
      <c r="AB60" s="4">
        <f>([4]Annual!DI29)/10</f>
        <v>1873188.5146484375</v>
      </c>
      <c r="AC60" s="4">
        <f>([4]Annual!DJ29)/10</f>
        <v>1877470.825390625</v>
      </c>
      <c r="AD60" s="4">
        <f>([4]Annual!DK29)/10</f>
        <v>1499915.7669921876</v>
      </c>
      <c r="AE60" s="4">
        <f>([4]Annual!DL29)/10</f>
        <v>1199898.3895507813</v>
      </c>
      <c r="AF60" s="4">
        <f>([4]Annual!DM29)/10</f>
        <v>1056189.0897460938</v>
      </c>
      <c r="AG60" s="4">
        <f>([4]Annual!DN29)/10</f>
        <v>214845.93481445313</v>
      </c>
      <c r="AH60" s="4">
        <f>([4]Annual!DO29)/10</f>
        <v>1890017.6689453125</v>
      </c>
      <c r="AI60" s="4">
        <f>([4]Annual!DP29)/10</f>
        <v>1890017.6689453125</v>
      </c>
      <c r="AJ60" s="4">
        <f>([4]Annual!DQ29)/10</f>
        <v>1936536.7150390625</v>
      </c>
      <c r="AL60">
        <v>2049</v>
      </c>
      <c r="AM60" s="4">
        <f>[4]Annual!FF29/10</f>
        <v>797386.73222656245</v>
      </c>
      <c r="AN60" s="4">
        <f>[4]Annual!FG29/10</f>
        <v>797386.73222656245</v>
      </c>
      <c r="AO60" s="4">
        <f>[4]Annual!FH29/10</f>
        <v>549820.10976562498</v>
      </c>
      <c r="AP60" s="4">
        <f>[4]Annual!FI29/10</f>
        <v>797386.73222656245</v>
      </c>
      <c r="AQ60" s="4">
        <f>[4]Annual!FJ29/10</f>
        <v>797386.73222656245</v>
      </c>
      <c r="AR60" s="4">
        <f>[4]Annual!FK29/10</f>
        <v>336041.54570312501</v>
      </c>
      <c r="AS60" s="4">
        <f>[4]Annual!FL29/10</f>
        <v>105368.96160888672</v>
      </c>
      <c r="AT60" s="4">
        <f>[4]Annual!FM29/10</f>
        <v>797386.73222656245</v>
      </c>
      <c r="AU60" s="4">
        <f>[4]Annual!FN29/10</f>
        <v>797386.73222656245</v>
      </c>
      <c r="AV60" s="4">
        <f>[4]Annual!FO29/10</f>
        <v>797386.73222656245</v>
      </c>
      <c r="AX60">
        <v>2049</v>
      </c>
      <c r="AY60" s="4">
        <f>[4]Annual!FP29/10</f>
        <v>1456242.5542968749</v>
      </c>
      <c r="AZ60" s="4">
        <f>[4]Annual!FQ29/10</f>
        <v>1316545.3736328124</v>
      </c>
      <c r="BA60" s="4">
        <f>[4]Annual!FR29/10</f>
        <v>1176848.2537109375</v>
      </c>
      <c r="BB60" s="4">
        <f>[4]Annual!FS29/10</f>
        <v>1316545.3736328124</v>
      </c>
      <c r="BC60" s="4">
        <f>[4]Annual!FT29/10</f>
        <v>1316545.3736328124</v>
      </c>
      <c r="BD60" s="4">
        <f>[4]Annual!FU29/10</f>
        <v>554829.84843749995</v>
      </c>
      <c r="BE60" s="4">
        <f>[4]Annual!FV29/10</f>
        <v>173972.06923828126</v>
      </c>
      <c r="BF60" s="4">
        <f>[4]Annual!FW29/10</f>
        <v>1316545.3736328124</v>
      </c>
      <c r="BG60" s="4">
        <f>[4]Annual!FX29/10</f>
        <v>1316545.3736328124</v>
      </c>
      <c r="BH60" s="4">
        <f>[4]Annual!FY29/10</f>
        <v>1386393.9796875</v>
      </c>
    </row>
    <row r="61" spans="2:60" x14ac:dyDescent="0.3">
      <c r="B61">
        <v>2050</v>
      </c>
      <c r="C61" s="5">
        <f t="shared" si="5"/>
        <v>4783049.9923828123</v>
      </c>
      <c r="D61" s="5">
        <f t="shared" si="6"/>
        <v>1896403.54296875</v>
      </c>
      <c r="E61" s="5">
        <f t="shared" si="7"/>
        <v>792774.5498046875</v>
      </c>
      <c r="F61" s="5">
        <f t="shared" si="8"/>
        <v>1306373.3402343751</v>
      </c>
      <c r="G61" s="5">
        <f>O61-C61</f>
        <v>2311313.3318359377</v>
      </c>
      <c r="H61" s="5">
        <f>AA61-D61</f>
        <v>779528.94140625</v>
      </c>
      <c r="I61" s="5">
        <f>AM61-E61</f>
        <v>0</v>
      </c>
      <c r="J61" s="5">
        <f t="shared" si="9"/>
        <v>140109.59882812481</v>
      </c>
      <c r="K61" s="4">
        <f>[4]Annual!$HZ30</f>
        <v>12009553.25</v>
      </c>
      <c r="L61" s="4">
        <f>'[5]Washington Emissions'!E43/0.05311</f>
        <v>3410467.8458847674</v>
      </c>
      <c r="N61">
        <v>2050</v>
      </c>
      <c r="O61" s="4">
        <f>[4]Annual!CD30/10</f>
        <v>7094363.32421875</v>
      </c>
      <c r="P61" s="4">
        <f>[4]Annual!CE30/10</f>
        <v>4706855.2197265625</v>
      </c>
      <c r="Q61" s="4">
        <f>[4]Annual!CF30/10</f>
        <v>4841813.9953124998</v>
      </c>
      <c r="R61" s="4">
        <f>[4]Annual!CG30/10</f>
        <v>2892398.59765625</v>
      </c>
      <c r="S61" s="4">
        <f>[4]Annual!CH30/10</f>
        <v>3573970.6064453125</v>
      </c>
      <c r="T61" s="4">
        <f>[4]Annual!CI30/10</f>
        <v>2748559.2813476562</v>
      </c>
      <c r="U61" s="4">
        <f>[4]Annual!CJ30/10</f>
        <v>555769.19909667969</v>
      </c>
      <c r="V61" s="4">
        <f>[4]Annual!CK30/10</f>
        <v>4783049.9923828123</v>
      </c>
      <c r="W61" s="4">
        <f>[4]Annual!CL30/10</f>
        <v>4783049.9923828123</v>
      </c>
      <c r="X61" s="4">
        <f>[4]Annual!CM30/10</f>
        <v>5106508.4783203127</v>
      </c>
      <c r="Y61" s="4"/>
      <c r="Z61">
        <v>2050</v>
      </c>
      <c r="AA61" s="4">
        <f>([4]Annual!DH30)/10</f>
        <v>2675932.484375</v>
      </c>
      <c r="AB61" s="4">
        <f>([4]Annual!DI30)/10</f>
        <v>1883323.1546875001</v>
      </c>
      <c r="AC61" s="4">
        <f>([4]Annual!DJ30)/10</f>
        <v>1886329.43828125</v>
      </c>
      <c r="AD61" s="4">
        <f>([4]Annual!DK30)/10</f>
        <v>1494058.52265625</v>
      </c>
      <c r="AE61" s="4">
        <f>([4]Annual!DL30)/10</f>
        <v>1185063.9151367187</v>
      </c>
      <c r="AF61" s="4">
        <f>([4]Annual!DM30)/10</f>
        <v>1016582.0021484375</v>
      </c>
      <c r="AG61" s="4">
        <f>([4]Annual!DN30)/10</f>
        <v>214423.08869628905</v>
      </c>
      <c r="AH61" s="4">
        <f>([4]Annual!DO30)/10</f>
        <v>1896403.54296875</v>
      </c>
      <c r="AI61" s="4">
        <f>([4]Annual!DP30)/10</f>
        <v>1896403.54296875</v>
      </c>
      <c r="AJ61" s="4">
        <f>([4]Annual!DQ30)/10</f>
        <v>1944260.9417968751</v>
      </c>
      <c r="AL61">
        <v>2050</v>
      </c>
      <c r="AM61" s="4">
        <f>[4]Annual!FF30/10</f>
        <v>792774.5498046875</v>
      </c>
      <c r="AN61" s="4">
        <f>[4]Annual!FG30/10</f>
        <v>792774.5498046875</v>
      </c>
      <c r="AO61" s="4">
        <f>[4]Annual!FH30/10</f>
        <v>538346.54604492185</v>
      </c>
      <c r="AP61" s="4">
        <f>[4]Annual!FI30/10</f>
        <v>792774.5498046875</v>
      </c>
      <c r="AQ61" s="4">
        <f>[4]Annual!FJ30/10</f>
        <v>792774.5498046875</v>
      </c>
      <c r="AR61" s="4">
        <f>[4]Annual!FK30/10</f>
        <v>317109.82304687501</v>
      </c>
      <c r="AS61" s="4">
        <f>[4]Annual!FL30/10</f>
        <v>79277.455761718753</v>
      </c>
      <c r="AT61" s="4">
        <f>[4]Annual!FM30/10</f>
        <v>792774.5498046875</v>
      </c>
      <c r="AU61" s="4">
        <f>[4]Annual!FN30/10</f>
        <v>792774.5498046875</v>
      </c>
      <c r="AV61" s="4">
        <f>[4]Annual!FO30/10</f>
        <v>792774.5498046875</v>
      </c>
      <c r="AX61">
        <v>2050</v>
      </c>
      <c r="AY61" s="4">
        <f>[4]Annual!FP30/10</f>
        <v>1446482.9390624999</v>
      </c>
      <c r="AZ61" s="4">
        <f>[4]Annual!FQ30/10</f>
        <v>1306373.3402343751</v>
      </c>
      <c r="BA61" s="4">
        <f>[4]Annual!FR30/10</f>
        <v>1166263.7767578126</v>
      </c>
      <c r="BB61" s="4">
        <f>[4]Annual!FS30/10</f>
        <v>1306373.3402343751</v>
      </c>
      <c r="BC61" s="4">
        <f>[4]Annual!FT30/10</f>
        <v>1306373.3402343751</v>
      </c>
      <c r="BD61" s="4">
        <f>[4]Annual!FU30/10</f>
        <v>522549.34873046877</v>
      </c>
      <c r="BE61" s="4">
        <f>[4]Annual!FV30/10</f>
        <v>130637.33718261719</v>
      </c>
      <c r="BF61" s="4">
        <f>[4]Annual!FW30/10</f>
        <v>1306373.3402343751</v>
      </c>
      <c r="BG61" s="4">
        <f>[4]Annual!FX30/10</f>
        <v>1306373.3402343751</v>
      </c>
      <c r="BH61" s="4">
        <f>[4]Annual!FY30/10</f>
        <v>1376428.1156250001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9B09F-4FB1-4527-9B34-8DF03E26BAAB}">
  <dimension ref="A1:DW33"/>
  <sheetViews>
    <sheetView topLeftCell="BL2" workbookViewId="0">
      <selection activeCell="BB1" sqref="BB1"/>
    </sheetView>
  </sheetViews>
  <sheetFormatPr defaultRowHeight="14.4" x14ac:dyDescent="0.3"/>
  <cols>
    <col min="14" max="23" width="8.88671875" style="7"/>
    <col min="78" max="80" width="8.88671875" style="8"/>
    <col min="88" max="88" width="9.33203125" customWidth="1"/>
    <col min="89" max="89" width="9.21875" customWidth="1"/>
    <col min="112" max="112" width="10.33203125" customWidth="1"/>
  </cols>
  <sheetData>
    <row r="1" spans="1:127" x14ac:dyDescent="0.3">
      <c r="A1" t="s">
        <v>54</v>
      </c>
      <c r="B1" t="s">
        <v>24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M1" t="s">
        <v>55</v>
      </c>
      <c r="N1" s="7" t="s">
        <v>24</v>
      </c>
      <c r="O1" s="7" t="s">
        <v>7</v>
      </c>
      <c r="P1" s="7" t="s">
        <v>8</v>
      </c>
      <c r="Q1" s="7" t="s">
        <v>9</v>
      </c>
      <c r="R1" s="7" t="s">
        <v>10</v>
      </c>
      <c r="S1" s="7" t="s">
        <v>11</v>
      </c>
      <c r="T1" s="7" t="s">
        <v>12</v>
      </c>
      <c r="U1" s="7" t="s">
        <v>13</v>
      </c>
      <c r="V1" s="7" t="s">
        <v>14</v>
      </c>
      <c r="W1" s="7" t="s">
        <v>15</v>
      </c>
      <c r="Y1" t="s">
        <v>59</v>
      </c>
      <c r="Z1" s="7" t="s">
        <v>24</v>
      </c>
      <c r="AA1" s="7" t="s">
        <v>7</v>
      </c>
      <c r="AB1" s="7" t="s">
        <v>8</v>
      </c>
      <c r="AC1" s="7" t="s">
        <v>9</v>
      </c>
      <c r="AD1" s="7" t="s">
        <v>10</v>
      </c>
      <c r="AE1" s="7" t="s">
        <v>11</v>
      </c>
      <c r="AF1" s="7" t="s">
        <v>12</v>
      </c>
      <c r="AG1" s="7" t="s">
        <v>13</v>
      </c>
      <c r="AH1" s="7" t="s">
        <v>14</v>
      </c>
      <c r="AI1" s="7" t="s">
        <v>15</v>
      </c>
      <c r="AJ1" s="7" t="s">
        <v>57</v>
      </c>
      <c r="AK1" t="s">
        <v>56</v>
      </c>
      <c r="AL1" s="7" t="s">
        <v>24</v>
      </c>
      <c r="AM1" s="7" t="s">
        <v>7</v>
      </c>
      <c r="AN1" s="7" t="s">
        <v>8</v>
      </c>
      <c r="AO1" s="7" t="s">
        <v>9</v>
      </c>
      <c r="AP1" s="7" t="s">
        <v>10</v>
      </c>
      <c r="AQ1" s="7" t="s">
        <v>11</v>
      </c>
      <c r="AR1" s="7" t="s">
        <v>12</v>
      </c>
      <c r="AS1" s="7" t="s">
        <v>13</v>
      </c>
      <c r="AT1" s="7" t="s">
        <v>14</v>
      </c>
      <c r="AU1" s="7" t="s">
        <v>15</v>
      </c>
      <c r="AW1" t="s">
        <v>56</v>
      </c>
      <c r="AX1" s="7" t="s">
        <v>24</v>
      </c>
      <c r="AY1" s="7" t="s">
        <v>7</v>
      </c>
      <c r="AZ1" s="7" t="s">
        <v>8</v>
      </c>
      <c r="BA1" s="7" t="s">
        <v>9</v>
      </c>
      <c r="BB1" s="7" t="s">
        <v>10</v>
      </c>
      <c r="BC1" s="7" t="s">
        <v>11</v>
      </c>
      <c r="BD1" s="7" t="s">
        <v>12</v>
      </c>
      <c r="BE1" s="7" t="s">
        <v>13</v>
      </c>
      <c r="BF1" s="7" t="s">
        <v>14</v>
      </c>
      <c r="BG1" s="7" t="s">
        <v>15</v>
      </c>
      <c r="BI1" t="s">
        <v>58</v>
      </c>
      <c r="BJ1" s="7" t="s">
        <v>24</v>
      </c>
      <c r="BK1" s="7" t="s">
        <v>7</v>
      </c>
      <c r="BL1" s="7" t="s">
        <v>8</v>
      </c>
      <c r="BM1" s="7" t="s">
        <v>9</v>
      </c>
      <c r="BN1" s="7" t="s">
        <v>10</v>
      </c>
      <c r="BO1" s="7" t="s">
        <v>11</v>
      </c>
      <c r="BP1" s="7" t="s">
        <v>12</v>
      </c>
      <c r="BQ1" s="7" t="s">
        <v>13</v>
      </c>
      <c r="BR1" s="7" t="s">
        <v>14</v>
      </c>
      <c r="BS1" s="7" t="s">
        <v>15</v>
      </c>
      <c r="BT1" s="7" t="s">
        <v>62</v>
      </c>
      <c r="BU1" s="7" t="s">
        <v>0</v>
      </c>
      <c r="BV1" s="7" t="s">
        <v>63</v>
      </c>
      <c r="BW1" s="7" t="s">
        <v>63</v>
      </c>
      <c r="BX1" s="7"/>
      <c r="BY1" s="7" t="s">
        <v>0</v>
      </c>
      <c r="BZ1" s="8" t="s">
        <v>64</v>
      </c>
      <c r="CA1" s="8" t="s">
        <v>64</v>
      </c>
      <c r="CC1" t="s">
        <v>61</v>
      </c>
      <c r="CD1" s="7" t="s">
        <v>24</v>
      </c>
      <c r="CE1" s="7" t="s">
        <v>7</v>
      </c>
      <c r="CF1" s="7" t="s">
        <v>8</v>
      </c>
      <c r="CG1" s="7" t="s">
        <v>9</v>
      </c>
      <c r="CH1" s="7" t="s">
        <v>10</v>
      </c>
      <c r="CI1" s="7" t="s">
        <v>11</v>
      </c>
      <c r="CJ1" s="7" t="s">
        <v>12</v>
      </c>
      <c r="CK1" s="7" t="s">
        <v>13</v>
      </c>
      <c r="CL1" s="7" t="s">
        <v>14</v>
      </c>
      <c r="CM1" s="7" t="s">
        <v>15</v>
      </c>
      <c r="CN1" s="7" t="s">
        <v>57</v>
      </c>
      <c r="CO1" t="s">
        <v>60</v>
      </c>
      <c r="CP1" s="7" t="s">
        <v>24</v>
      </c>
      <c r="CQ1" s="7" t="s">
        <v>7</v>
      </c>
      <c r="CR1" s="7" t="s">
        <v>8</v>
      </c>
      <c r="CS1" s="7" t="s">
        <v>9</v>
      </c>
      <c r="CT1" s="7" t="s">
        <v>10</v>
      </c>
      <c r="CU1" s="7" t="s">
        <v>11</v>
      </c>
      <c r="CV1" s="7" t="s">
        <v>12</v>
      </c>
      <c r="CW1" s="7" t="s">
        <v>13</v>
      </c>
      <c r="CX1" s="7" t="s">
        <v>14</v>
      </c>
      <c r="CY1" s="7" t="s">
        <v>15</v>
      </c>
      <c r="DA1" t="s">
        <v>56</v>
      </c>
      <c r="DB1" s="7" t="s">
        <v>24</v>
      </c>
      <c r="DC1" s="7" t="s">
        <v>7</v>
      </c>
      <c r="DD1" s="7" t="s">
        <v>8</v>
      </c>
      <c r="DE1" s="7" t="s">
        <v>9</v>
      </c>
      <c r="DF1" s="7" t="s">
        <v>10</v>
      </c>
      <c r="DG1" s="7" t="s">
        <v>11</v>
      </c>
      <c r="DH1" s="7" t="s">
        <v>12</v>
      </c>
      <c r="DI1" s="7" t="s">
        <v>13</v>
      </c>
      <c r="DJ1" s="7" t="s">
        <v>14</v>
      </c>
      <c r="DK1" s="7" t="s">
        <v>15</v>
      </c>
      <c r="DM1" t="s">
        <v>58</v>
      </c>
      <c r="DN1" s="7" t="s">
        <v>24</v>
      </c>
      <c r="DO1" s="7" t="s">
        <v>7</v>
      </c>
      <c r="DP1" s="7" t="s">
        <v>8</v>
      </c>
      <c r="DQ1" s="7" t="s">
        <v>9</v>
      </c>
      <c r="DR1" s="7" t="s">
        <v>10</v>
      </c>
      <c r="DS1" s="7" t="s">
        <v>11</v>
      </c>
      <c r="DT1" s="7" t="s">
        <v>12</v>
      </c>
      <c r="DU1" s="7" t="s">
        <v>13</v>
      </c>
      <c r="DV1" s="7" t="s">
        <v>14</v>
      </c>
      <c r="DW1" s="7" t="s">
        <v>15</v>
      </c>
    </row>
    <row r="2" spans="1:127" x14ac:dyDescent="0.3">
      <c r="A2">
        <v>2022</v>
      </c>
      <c r="B2" s="6">
        <f ca="1">'[6]WACOG Calc'!C49</f>
        <v>4.5047009327567027</v>
      </c>
      <c r="C2" s="6">
        <f ca="1">'[6]WACOG Calc'!D49</f>
        <v>4.5024177616033114</v>
      </c>
      <c r="D2" s="6">
        <f ca="1">'[6]WACOG Calc'!E49</f>
        <v>4.5019304550489823</v>
      </c>
      <c r="E2" s="6">
        <f ca="1">'[6]WACOG Calc'!F49</f>
        <v>4.5024177616131817</v>
      </c>
      <c r="F2" s="6">
        <f ca="1">'[6]WACOG Calc'!G49</f>
        <v>4.5024177616221444</v>
      </c>
      <c r="G2" s="6">
        <f ca="1">'[6]WACOG Calc'!H49</f>
        <v>4.5056423782424764</v>
      </c>
      <c r="H2" s="6">
        <f ca="1">'[6]WACOG Calc'!I49</f>
        <v>4.5056423780954882</v>
      </c>
      <c r="I2" s="6">
        <f ca="1">'[6]WACOG Calc'!J49</f>
        <v>4.5024177616349634</v>
      </c>
      <c r="J2" s="6">
        <f ca="1">'[6]WACOG Calc'!K49</f>
        <v>4.5024177616193883</v>
      </c>
      <c r="K2" s="6">
        <f ca="1">'[6]WACOG Calc'!L49</f>
        <v>4.5024177616352734</v>
      </c>
      <c r="M2">
        <v>2022</v>
      </c>
      <c r="N2" s="7">
        <v>0.15292920167611856</v>
      </c>
      <c r="O2" s="7">
        <v>0.15280742335767816</v>
      </c>
      <c r="P2" s="7">
        <v>0.17418271188916148</v>
      </c>
      <c r="Q2" s="7">
        <v>0.15280742335767816</v>
      </c>
      <c r="R2" s="7">
        <v>0.15280742335767816</v>
      </c>
      <c r="S2" s="7">
        <v>0.15299520883001791</v>
      </c>
      <c r="T2" s="7">
        <v>0.15299520883001691</v>
      </c>
      <c r="U2" s="7">
        <v>0.23124018448285716</v>
      </c>
      <c r="V2" s="7">
        <v>0.23598150530720904</v>
      </c>
      <c r="W2" s="7">
        <v>0.15280742335767816</v>
      </c>
      <c r="Y2">
        <v>2022</v>
      </c>
      <c r="Z2" s="8">
        <v>516</v>
      </c>
      <c r="AA2" s="8">
        <v>516</v>
      </c>
      <c r="AB2" s="8">
        <v>516</v>
      </c>
      <c r="AC2" s="8">
        <v>516</v>
      </c>
      <c r="AD2" s="8">
        <v>512</v>
      </c>
      <c r="AE2" s="8">
        <v>512</v>
      </c>
      <c r="AF2" s="8">
        <v>516</v>
      </c>
      <c r="AG2" s="8">
        <v>516</v>
      </c>
      <c r="AH2" s="8">
        <v>516</v>
      </c>
      <c r="AI2" s="8">
        <v>516</v>
      </c>
      <c r="AJ2" s="8"/>
      <c r="AK2">
        <v>2022</v>
      </c>
      <c r="AL2" s="9">
        <f>[4]UPC!V2</f>
        <v>627.75040502933007</v>
      </c>
      <c r="AM2" s="9">
        <f>[4]UPC!W2</f>
        <v>627.60240518996636</v>
      </c>
      <c r="AN2" s="9">
        <f>[4]UPC!X2</f>
        <v>627.46197683175603</v>
      </c>
      <c r="AO2" s="9">
        <f>[4]UPC!Y2</f>
        <v>627.60240518996636</v>
      </c>
      <c r="AP2" s="9">
        <f>[4]UPC!Z2</f>
        <v>627.60240518996636</v>
      </c>
      <c r="AQ2" s="9">
        <f>[4]UPC!AA2</f>
        <v>628.68262085003812</v>
      </c>
      <c r="AR2" s="9">
        <f>[4]UPC!AB2</f>
        <v>628.68262085003812</v>
      </c>
      <c r="AS2" s="9">
        <f>[4]UPC!AC2</f>
        <v>627.60240518996636</v>
      </c>
      <c r="AT2" s="9">
        <f>[4]UPC!AD2</f>
        <v>627.60240518996636</v>
      </c>
      <c r="AU2" s="9">
        <f>[4]UPC!AE2</f>
        <v>627.60240518996636</v>
      </c>
      <c r="AW2">
        <v>2022</v>
      </c>
      <c r="AX2" s="8">
        <f ca="1">(Z2+(AL2*0.1*(B2)))*1.053</f>
        <v>841.11827103329449</v>
      </c>
      <c r="AY2" s="8">
        <f t="shared" ref="AY2:BG17" ca="1" si="0">(AA2+(AM2*0.1*(C2+O2)))*1.053</f>
        <v>850.99569404898909</v>
      </c>
      <c r="AZ2" s="8">
        <f t="shared" ca="1" si="0"/>
        <v>852.30696218316598</v>
      </c>
      <c r="BA2" s="8">
        <f t="shared" ca="1" si="0"/>
        <v>850.99569404964143</v>
      </c>
      <c r="BB2" s="8">
        <f t="shared" ca="1" si="0"/>
        <v>846.78369405023375</v>
      </c>
      <c r="BC2" s="8">
        <f t="shared" ca="1" si="0"/>
        <v>847.53911256862887</v>
      </c>
      <c r="BD2" s="8">
        <f t="shared" ca="1" si="0"/>
        <v>851.75111255889806</v>
      </c>
      <c r="BE2" s="8">
        <f t="shared" ca="1" si="0"/>
        <v>856.17904332836383</v>
      </c>
      <c r="BF2" s="8">
        <f t="shared" ca="1" si="0"/>
        <v>856.49238078372014</v>
      </c>
      <c r="BG2" s="8">
        <f t="shared" ca="1" si="0"/>
        <v>850.99569405110128</v>
      </c>
      <c r="BI2">
        <v>2022</v>
      </c>
      <c r="BJ2" s="2">
        <f ca="1">(AX2-$AX2)/$AX2</f>
        <v>0</v>
      </c>
      <c r="BK2" s="2">
        <f ca="1">(AY2-$AX2)/$AX2</f>
        <v>1.1743203489754677E-2</v>
      </c>
      <c r="BL2" s="2">
        <f ca="1">(AZ2-$AX2)/$AX2</f>
        <v>1.3302161580827912E-2</v>
      </c>
      <c r="BM2" s="2">
        <f ca="1">(BA2-$AX2)/$AX2</f>
        <v>1.1743203490530233E-2</v>
      </c>
      <c r="BN2" s="2">
        <f ca="1">(BB2-$AX2)/$AX2</f>
        <v>6.7355842953921519E-3</v>
      </c>
      <c r="BO2" s="2">
        <f ca="1">(BC2-$AX2)/$AX2</f>
        <v>7.6336964211305494E-3</v>
      </c>
      <c r="BP2" s="2">
        <f ca="1">(BD2-$AX2)/$AX2</f>
        <v>1.2641315605403941E-2</v>
      </c>
      <c r="BQ2" s="2">
        <f ca="1">(BE2-$AX2)/$AX2</f>
        <v>1.7905653477919972E-2</v>
      </c>
      <c r="BR2" s="2">
        <f ca="1">(BF2-$AX2)/$AX2</f>
        <v>1.8278178325075386E-2</v>
      </c>
      <c r="BS2" s="2">
        <f ca="1">(BG2-$AX2)/$AX2</f>
        <v>1.1743203492265842E-2</v>
      </c>
      <c r="BT2" s="2"/>
      <c r="BU2" s="10">
        <v>2005</v>
      </c>
      <c r="BV2" s="11">
        <v>1095.9646682932164</v>
      </c>
      <c r="BW2" s="10">
        <v>655.72140379465486</v>
      </c>
      <c r="BX2" s="11"/>
      <c r="BY2" s="10">
        <v>2022</v>
      </c>
      <c r="BZ2" s="11">
        <f t="array" aca="1" ref="BZ2:BZ30" ca="1">INDEX(AY2:BG30,$CC2-2022,$BU$21)</f>
        <v>856.49238078372014</v>
      </c>
      <c r="CA2" s="10">
        <f t="array" ref="CA2:CA30">INDEX(AM2:AU30,$CC2-2022,$BU$21)</f>
        <v>627.60240518996636</v>
      </c>
      <c r="CB2" s="11"/>
      <c r="CC2">
        <v>2022</v>
      </c>
      <c r="CD2" s="8">
        <v>1991</v>
      </c>
      <c r="CE2" s="8">
        <v>1991</v>
      </c>
      <c r="CF2" s="8">
        <v>1991</v>
      </c>
      <c r="CG2" s="8">
        <v>1991</v>
      </c>
      <c r="CH2" s="8">
        <v>1991</v>
      </c>
      <c r="CI2" s="8">
        <v>1991</v>
      </c>
      <c r="CJ2" s="8">
        <v>1991</v>
      </c>
      <c r="CK2" s="8">
        <v>1991</v>
      </c>
      <c r="CL2" s="8">
        <v>1991</v>
      </c>
      <c r="CM2" s="8">
        <v>1991</v>
      </c>
      <c r="CN2" s="8"/>
      <c r="CO2">
        <v>2022</v>
      </c>
      <c r="CP2" s="9">
        <f>[4]UPC!AZ2</f>
        <v>2746.3791808740943</v>
      </c>
      <c r="CQ2" s="9">
        <f>[4]UPC!BA2</f>
        <v>2730.4580412795563</v>
      </c>
      <c r="CR2" s="9">
        <f>[4]UPC!BB2</f>
        <v>2728.3882931589164</v>
      </c>
      <c r="CS2" s="9">
        <f>[4]UPC!BC2</f>
        <v>2730.4580412795563</v>
      </c>
      <c r="CT2" s="9">
        <f>[4]UPC!BD2</f>
        <v>2730.4580412795563</v>
      </c>
      <c r="CU2" s="9">
        <f>[4]UPC!BE2</f>
        <v>2746.3791808740943</v>
      </c>
      <c r="CV2" s="9">
        <f>[4]UPC!BF2</f>
        <v>2746.3791808740943</v>
      </c>
      <c r="CW2" s="9">
        <f>[4]UPC!BG2</f>
        <v>2730.4580412795563</v>
      </c>
      <c r="CX2" s="9">
        <f>[4]UPC!BH2</f>
        <v>2730.4580412795563</v>
      </c>
      <c r="CY2" s="9">
        <f>[4]UPC!BI2</f>
        <v>2730.4580412795563</v>
      </c>
      <c r="DA2">
        <v>2022</v>
      </c>
      <c r="DB2" s="8">
        <f ca="1">(CD2+(CP2*0.1*(B2)))*1.053</f>
        <v>3399.2542551249835</v>
      </c>
      <c r="DC2" s="8">
        <f ca="1">(CE2+(CQ2*0.1*(C2+O2)))*1.053</f>
        <v>3434.9804583376767</v>
      </c>
      <c r="DD2" s="8">
        <f ca="1">(CF2+(CR2*0.1*(D2+P2)))*1.053</f>
        <v>3439.9669800534793</v>
      </c>
      <c r="DE2" s="8">
        <f ca="1">(CG2+(CS2*0.1*(E2+Q2)))*1.053</f>
        <v>3434.9804583405144</v>
      </c>
      <c r="DF2" s="8">
        <f ca="1">(CH2+(CT2*0.1*(F2+R2)))*1.053</f>
        <v>3434.9804583430914</v>
      </c>
      <c r="DG2" s="8">
        <f ca="1">(CI2+(CU2*0.1*(G2+S2)))*1.053</f>
        <v>3443.7717700233216</v>
      </c>
      <c r="DH2" s="8">
        <f ca="1">(CJ2+(CV2*0.1*(H2+T2)))*1.053</f>
        <v>3443.7717699808131</v>
      </c>
      <c r="DI2" s="8">
        <f ca="1">(CK2+(CW2*0.1*(I2+U2)))*1.053</f>
        <v>3457.5312287037414</v>
      </c>
      <c r="DJ2" s="8">
        <f ca="1">(CL2+(CX2*0.1*(J2+V2)))*1.053</f>
        <v>3458.8944401375043</v>
      </c>
      <c r="DK2" s="8">
        <f ca="1">(CM2+(CY2*0.1*(K2+W2)))*1.053</f>
        <v>3434.9804583468663</v>
      </c>
      <c r="DM2">
        <v>2022</v>
      </c>
      <c r="DN2" s="2">
        <f ca="1">(DB2-$DB2)/$DB2</f>
        <v>0</v>
      </c>
      <c r="DO2" s="2">
        <f ca="1">(DC2-$DB2)/$DB2</f>
        <v>1.0510012058918394E-2</v>
      </c>
      <c r="DP2" s="2">
        <f ca="1">(DD2-$DB2)/$DB2</f>
        <v>1.1976957848067449E-2</v>
      </c>
      <c r="DQ2" s="2">
        <f ca="1">(DE2-$DB2)/$DB2</f>
        <v>1.051001205975317E-2</v>
      </c>
      <c r="DR2" s="2">
        <f ca="1">(DF2-$DB2)/$DB2</f>
        <v>1.0510012060511295E-2</v>
      </c>
      <c r="DS2" s="2">
        <f ca="1">(DG2-$DB2)/$DB2</f>
        <v>1.3096259225452152E-2</v>
      </c>
      <c r="DT2" s="2">
        <f ca="1">(DH2-$DB2)/$DB2</f>
        <v>1.3096259212946933E-2</v>
      </c>
      <c r="DU2" s="2">
        <f ca="1">(DI2-$DB2)/$DB2</f>
        <v>1.7144046665792917E-2</v>
      </c>
      <c r="DV2" s="2">
        <f ca="1">(DJ2-$DB2)/$DB2</f>
        <v>1.7545079166291406E-2</v>
      </c>
      <c r="DW2" s="2">
        <f ca="1">(DK2-$DB2)/$DB2</f>
        <v>1.051001206162179E-2</v>
      </c>
    </row>
    <row r="3" spans="1:127" x14ac:dyDescent="0.3">
      <c r="A3">
        <v>2023</v>
      </c>
      <c r="B3" s="6">
        <f ca="1">'[6]WACOG Calc'!C50</f>
        <v>4.1292905945771459</v>
      </c>
      <c r="C3" s="6">
        <f ca="1">'[6]WACOG Calc'!D50</f>
        <v>4.1235761295627631</v>
      </c>
      <c r="D3" s="6">
        <f ca="1">'[6]WACOG Calc'!E50</f>
        <v>4.1183824226562269</v>
      </c>
      <c r="E3" s="6">
        <f ca="1">'[6]WACOG Calc'!F50</f>
        <v>4.1228916624435445</v>
      </c>
      <c r="F3" s="6">
        <f ca="1">'[6]WACOG Calc'!G50</f>
        <v>4.1235761295795719</v>
      </c>
      <c r="G3" s="6">
        <f ca="1">'[6]WACOG Calc'!H50</f>
        <v>4.128230896009244</v>
      </c>
      <c r="H3" s="6">
        <f ca="1">'[6]WACOG Calc'!I50</f>
        <v>4.1255699543684043</v>
      </c>
      <c r="I3" s="6">
        <f ca="1">'[6]WACOG Calc'!J50</f>
        <v>4.1235761295718154</v>
      </c>
      <c r="J3" s="6">
        <f ca="1">'[6]WACOG Calc'!K50</f>
        <v>4.1235761296000675</v>
      </c>
      <c r="K3" s="6">
        <f ca="1">'[6]WACOG Calc'!L50</f>
        <v>4.1235772077644306</v>
      </c>
      <c r="M3">
        <v>2023</v>
      </c>
      <c r="N3" s="7">
        <v>0.37355702983877775</v>
      </c>
      <c r="O3" s="7">
        <v>0.37208480893699808</v>
      </c>
      <c r="P3" s="7">
        <v>0.44135305104386574</v>
      </c>
      <c r="Q3" s="7">
        <v>0.40588601928297779</v>
      </c>
      <c r="R3" s="7">
        <v>0.37208480893699808</v>
      </c>
      <c r="S3" s="7">
        <v>0.37464318962765647</v>
      </c>
      <c r="T3" s="7">
        <v>0.35575366779875023</v>
      </c>
      <c r="U3" s="7">
        <v>0.23231047195602647</v>
      </c>
      <c r="V3" s="7">
        <v>0.32427710075898691</v>
      </c>
      <c r="W3" s="7">
        <v>0.37208480893699808</v>
      </c>
      <c r="Y3">
        <v>2023</v>
      </c>
      <c r="Z3" s="8">
        <v>514.61413653358295</v>
      </c>
      <c r="AA3" s="8">
        <v>514.61413653358295</v>
      </c>
      <c r="AB3" s="8">
        <v>514.61413653358295</v>
      </c>
      <c r="AC3" s="8">
        <v>514.61413653358295</v>
      </c>
      <c r="AD3" s="8">
        <v>514.61413653358295</v>
      </c>
      <c r="AE3" s="8">
        <v>529.88267297290452</v>
      </c>
      <c r="AF3" s="8">
        <v>512</v>
      </c>
      <c r="AG3" s="8">
        <v>514.61413653358295</v>
      </c>
      <c r="AH3" s="8">
        <v>514.61413653358295</v>
      </c>
      <c r="AI3" s="8">
        <v>514.61413653358295</v>
      </c>
      <c r="AJ3" s="8"/>
      <c r="AK3">
        <v>2023</v>
      </c>
      <c r="AL3" s="9">
        <f>[4]UPC!V3</f>
        <v>620.83832892042471</v>
      </c>
      <c r="AM3" s="9">
        <f>[4]UPC!W3</f>
        <v>620.26593691898199</v>
      </c>
      <c r="AN3" s="9">
        <f>[4]UPC!X3</f>
        <v>619.77320886613734</v>
      </c>
      <c r="AO3" s="9">
        <f>[4]UPC!Y3</f>
        <v>619.28910389773625</v>
      </c>
      <c r="AP3" s="9">
        <f>[4]UPC!Z3</f>
        <v>620.26593691898199</v>
      </c>
      <c r="AQ3" s="9">
        <f>[4]UPC!AA3</f>
        <v>624.05615895693927</v>
      </c>
      <c r="AR3" s="9">
        <f>[4]UPC!AB3</f>
        <v>613.03294193730198</v>
      </c>
      <c r="AS3" s="9">
        <f>[4]UPC!AC3</f>
        <v>620.26593691898199</v>
      </c>
      <c r="AT3" s="9">
        <f>[4]UPC!AD3</f>
        <v>620.26593691898199</v>
      </c>
      <c r="AU3" s="9">
        <f>[4]UPC!AE3</f>
        <v>620.26593691898199</v>
      </c>
      <c r="AW3">
        <v>2023</v>
      </c>
      <c r="AX3" s="8">
        <f t="shared" ref="AX3:AX30" ca="1" si="1">(Z3+(AL3*0.1*(B3)))*1.053</f>
        <v>811.83806892980283</v>
      </c>
      <c r="AY3" s="8">
        <f t="shared" ca="1" si="0"/>
        <v>835.51829850239483</v>
      </c>
      <c r="AZ3" s="8">
        <f t="shared" ca="1" si="0"/>
        <v>839.4666843778632</v>
      </c>
      <c r="BA3" s="8">
        <f t="shared" ca="1" si="0"/>
        <v>837.21545315973435</v>
      </c>
      <c r="BB3" s="8">
        <f t="shared" ca="1" si="0"/>
        <v>835.51829850349282</v>
      </c>
      <c r="BC3" s="8">
        <f t="shared" ca="1" si="0"/>
        <v>853.8643306779901</v>
      </c>
      <c r="BD3" s="8">
        <f t="shared" ca="1" si="0"/>
        <v>828.41605510753811</v>
      </c>
      <c r="BE3" s="8">
        <f t="shared" ca="1" si="0"/>
        <v>826.38907701606388</v>
      </c>
      <c r="BF3" s="8">
        <f t="shared" ca="1" si="0"/>
        <v>832.39578570193669</v>
      </c>
      <c r="BG3" s="8">
        <f t="shared" ca="1" si="0"/>
        <v>835.51836892406197</v>
      </c>
      <c r="BI3">
        <v>2023</v>
      </c>
      <c r="BJ3" s="2">
        <f t="shared" ref="BJ3:BJ30" ca="1" si="2">(AX3-$AX3)/$AX3</f>
        <v>0</v>
      </c>
      <c r="BK3" s="2">
        <f t="shared" ref="BK3:BK30" ca="1" si="3">(AY3-$AX3)/$AX3</f>
        <v>2.9168661188564631E-2</v>
      </c>
      <c r="BL3" s="2">
        <f ca="1">(AZ3-$AX3)/$AX3</f>
        <v>3.4032175264312882E-2</v>
      </c>
      <c r="BM3" s="2">
        <f ca="1">(BA3-$AX3)/$AX3</f>
        <v>3.1259170025600053E-2</v>
      </c>
      <c r="BN3" s="2">
        <f ca="1">(BB3-$AX3)/$AX3</f>
        <v>2.9168661189917101E-2</v>
      </c>
      <c r="BO3" s="2">
        <f ca="1">(BC3-$AX3)/$AX3</f>
        <v>5.1766803450826043E-2</v>
      </c>
      <c r="BP3" s="2">
        <f ca="1">(BD3-$AX3)/$AX3</f>
        <v>2.0420311404698036E-2</v>
      </c>
      <c r="BQ3" s="2">
        <f ca="1">(BE3-$AX3)/$AX3</f>
        <v>1.7923535053539393E-2</v>
      </c>
      <c r="BR3" s="2">
        <f ca="1">(BF3-$AX3)/$AX3</f>
        <v>2.532243505066701E-2</v>
      </c>
      <c r="BS3" s="2">
        <f ca="1">(BG3-$AX3)/$AX3</f>
        <v>2.9168747932054304E-2</v>
      </c>
      <c r="BT3" s="2"/>
      <c r="BU3" s="10">
        <v>2006</v>
      </c>
      <c r="BV3" s="11">
        <v>1225.972447958844</v>
      </c>
      <c r="BW3" s="10">
        <v>657.36709039684763</v>
      </c>
      <c r="BX3" s="11"/>
      <c r="BY3" s="10">
        <v>2023</v>
      </c>
      <c r="BZ3" s="11">
        <f ca="1"/>
        <v>832.39578570193669</v>
      </c>
      <c r="CA3" s="10">
        <v>620.26593691898199</v>
      </c>
      <c r="CB3" s="11"/>
      <c r="CC3">
        <v>2023</v>
      </c>
      <c r="CD3" s="8">
        <v>1991.4385970318058</v>
      </c>
      <c r="CE3" s="8">
        <v>1991.4385970318058</v>
      </c>
      <c r="CF3" s="8">
        <v>1991.4385970318058</v>
      </c>
      <c r="CG3" s="8">
        <v>1991.4385970318058</v>
      </c>
      <c r="CH3" s="8">
        <v>1991.4385970318058</v>
      </c>
      <c r="CI3" s="8">
        <v>1991.4385970318058</v>
      </c>
      <c r="CJ3" s="8">
        <v>2124.0082655875831</v>
      </c>
      <c r="CK3" s="8">
        <v>2220.6294807521213</v>
      </c>
      <c r="CL3" s="8">
        <v>1991.4385970318058</v>
      </c>
      <c r="CM3" s="8">
        <v>1991.4385970318058</v>
      </c>
      <c r="CN3" s="8"/>
      <c r="CO3">
        <v>2023</v>
      </c>
      <c r="CP3" s="9">
        <f>[4]UPC!AZ3</f>
        <v>2801.5352816678505</v>
      </c>
      <c r="CQ3" s="9">
        <f>[4]UPC!BA3</f>
        <v>2746.3635506227274</v>
      </c>
      <c r="CR3" s="9">
        <f>[4]UPC!BB3</f>
        <v>2739.1912350983384</v>
      </c>
      <c r="CS3" s="9">
        <f>[4]UPC!BC3</f>
        <v>2741.9132742381703</v>
      </c>
      <c r="CT3" s="9">
        <f>[4]UPC!BD3</f>
        <v>2746.3635506227274</v>
      </c>
      <c r="CU3" s="9">
        <f>[4]UPC!BE3</f>
        <v>2801.5352816678505</v>
      </c>
      <c r="CV3" s="9">
        <f>[4]UPC!BF3</f>
        <v>2754.9249270559844</v>
      </c>
      <c r="CW3" s="9">
        <f>[4]UPC!BG3</f>
        <v>2746.3635506227274</v>
      </c>
      <c r="CX3" s="9">
        <f>[4]UPC!BH3</f>
        <v>2746.3635506227274</v>
      </c>
      <c r="CY3" s="9">
        <f>[4]UPC!BI3</f>
        <v>2746.3635506227274</v>
      </c>
      <c r="DA3">
        <v>2023</v>
      </c>
      <c r="DB3" s="8">
        <f ca="1">(CD3+(CP3*0.1*(B3)))*1.053</f>
        <v>3315.1324440027261</v>
      </c>
      <c r="DC3" s="8">
        <f ca="1">(CE3+(CQ3*0.1*(C3+O3)))*1.053</f>
        <v>3397.0943889084092</v>
      </c>
      <c r="DD3" s="8">
        <f ca="1">(CF3+(CR3*0.1*(D3+P3)))*1.053</f>
        <v>3412.1805205199266</v>
      </c>
      <c r="DE3" s="8">
        <f ca="1">(CG3+(CS3*0.1*(E3+Q3)))*1.053</f>
        <v>3404.5492397349203</v>
      </c>
      <c r="DF3" s="8">
        <f ca="1">(CH3+(CT3*0.1*(F3+R3)))*1.053</f>
        <v>3397.09438891327</v>
      </c>
      <c r="DG3" s="8">
        <f ca="1">(CI3+(CU3*0.1*(G3+S3)))*1.053</f>
        <v>3425.3401959414991</v>
      </c>
      <c r="DH3" s="8">
        <f ca="1">(CJ3+(CV3*0.1*(H3+T3)))*1.053</f>
        <v>3536.583982765475</v>
      </c>
      <c r="DI3" s="8">
        <f ca="1">(CK3+(CW3*0.1*(I3+U3)))*1.053</f>
        <v>3598.0107579635146</v>
      </c>
      <c r="DJ3" s="8">
        <f ca="1">(CL3+(CX3*0.1*(J3+V3)))*1.053</f>
        <v>3383.2687782612588</v>
      </c>
      <c r="DK3" s="8">
        <f ca="1">(CM3+(CY3*0.1*(K3+W3)))*1.053</f>
        <v>3397.0947007157938</v>
      </c>
      <c r="DM3">
        <v>2023</v>
      </c>
      <c r="DN3" s="2">
        <f ca="1">(DB3-$DB3)/$DB3</f>
        <v>0</v>
      </c>
      <c r="DO3" s="2">
        <f ca="1">(DC3-$DB3)/$DB3</f>
        <v>2.4723580819208966E-2</v>
      </c>
      <c r="DP3" s="2">
        <f ca="1">(DD3-$DB3)/$DB3</f>
        <v>2.9274268270266659E-2</v>
      </c>
      <c r="DQ3" s="2">
        <f ca="1">(DE3-$DB3)/$DB3</f>
        <v>2.6972314754408869E-2</v>
      </c>
      <c r="DR3" s="2">
        <f ca="1">(DF3-$DB3)/$DB3</f>
        <v>2.472358082067521E-2</v>
      </c>
      <c r="DS3" s="2">
        <f ca="1">(DG3-$DB3)/$DB3</f>
        <v>3.3243845849400537E-2</v>
      </c>
      <c r="DT3" s="2">
        <f ca="1">(DH3-$DB3)/$DB3</f>
        <v>6.6800208589966908E-2</v>
      </c>
      <c r="DU3" s="2">
        <f ca="1">(DI3-$DB3)/$DB3</f>
        <v>8.532941556302899E-2</v>
      </c>
      <c r="DV3" s="2">
        <f ca="1">(DJ3-$DB3)/$DB3</f>
        <v>2.0553125828138629E-2</v>
      </c>
      <c r="DW3" s="2">
        <f ca="1">(DK3-$DB3)/$DB3</f>
        <v>2.472367487499403E-2</v>
      </c>
    </row>
    <row r="4" spans="1:127" x14ac:dyDescent="0.3">
      <c r="A4">
        <v>2024</v>
      </c>
      <c r="B4" s="6">
        <f ca="1">'[6]WACOG Calc'!C51</f>
        <v>3.3710728052807855</v>
      </c>
      <c r="C4" s="6">
        <f ca="1">'[6]WACOG Calc'!D51</f>
        <v>3.3695812855410625</v>
      </c>
      <c r="D4" s="6">
        <f ca="1">'[6]WACOG Calc'!E51</f>
        <v>3.365984353271315</v>
      </c>
      <c r="E4" s="6">
        <f ca="1">'[6]WACOG Calc'!F51</f>
        <v>3.3670999784635307</v>
      </c>
      <c r="F4" s="6">
        <f ca="1">'[6]WACOG Calc'!G51</f>
        <v>3.3696018081539547</v>
      </c>
      <c r="G4" s="6">
        <f ca="1">'[6]WACOG Calc'!H51</f>
        <v>3.3702713618086424</v>
      </c>
      <c r="H4" s="6">
        <f ca="1">'[6]WACOG Calc'!I51</f>
        <v>3.360513445553448</v>
      </c>
      <c r="I4" s="6">
        <f ca="1">'[6]WACOG Calc'!J51</f>
        <v>3.369581285532238</v>
      </c>
      <c r="J4" s="6">
        <f ca="1">'[6]WACOG Calc'!K51</f>
        <v>3.3695812855048137</v>
      </c>
      <c r="K4" s="6">
        <f ca="1">'[6]WACOG Calc'!L51</f>
        <v>3.3695679298055468</v>
      </c>
      <c r="M4">
        <v>2024</v>
      </c>
      <c r="N4" s="7">
        <v>0.42491036063052784</v>
      </c>
      <c r="O4" s="7">
        <v>0.39291166419952828</v>
      </c>
      <c r="P4" s="7">
        <v>0.46793963882548756</v>
      </c>
      <c r="Q4" s="7">
        <v>0.44810103384983146</v>
      </c>
      <c r="R4" s="7">
        <v>0.39291166419952828</v>
      </c>
      <c r="S4" s="7">
        <v>0.37564371298098082</v>
      </c>
      <c r="T4" s="7">
        <v>0.36587970469070336</v>
      </c>
      <c r="U4" s="7">
        <v>0.23356520421024915</v>
      </c>
      <c r="V4" s="7">
        <v>0.60174773973294715</v>
      </c>
      <c r="W4" s="7">
        <v>0.39291166419952828</v>
      </c>
      <c r="Y4">
        <v>2024</v>
      </c>
      <c r="Z4" s="8">
        <v>513.39753653358298</v>
      </c>
      <c r="AA4" s="8">
        <v>513.39753653358298</v>
      </c>
      <c r="AB4" s="8">
        <v>513.39753653358298</v>
      </c>
      <c r="AC4" s="8">
        <v>513.39753653358298</v>
      </c>
      <c r="AD4" s="8">
        <v>510.48668053989678</v>
      </c>
      <c r="AE4" s="8">
        <v>542.87451213774693</v>
      </c>
      <c r="AF4" s="8">
        <v>554.62293158071566</v>
      </c>
      <c r="AG4" s="8">
        <v>513.39753653358298</v>
      </c>
      <c r="AH4" s="8">
        <v>513.39753653358298</v>
      </c>
      <c r="AI4" s="8">
        <v>513.39753653358298</v>
      </c>
      <c r="AJ4" s="8"/>
      <c r="AK4">
        <v>2024</v>
      </c>
      <c r="AL4" s="9">
        <f>[4]UPC!V4</f>
        <v>617.41733792979107</v>
      </c>
      <c r="AM4" s="9">
        <f>[4]UPC!W4</f>
        <v>616.39031127115959</v>
      </c>
      <c r="AN4" s="9">
        <f>[4]UPC!X4</f>
        <v>615.46187215585201</v>
      </c>
      <c r="AO4" s="9">
        <f>[4]UPC!Y4</f>
        <v>612.02785504516601</v>
      </c>
      <c r="AP4" s="9">
        <f>[4]UPC!Z4</f>
        <v>616.39031127115959</v>
      </c>
      <c r="AQ4" s="9">
        <f>[4]UPC!AA4</f>
        <v>623.53216559772852</v>
      </c>
      <c r="AR4" s="9">
        <f>[4]UPC!AB4</f>
        <v>612.16849206034681</v>
      </c>
      <c r="AS4" s="9">
        <f>[4]UPC!AC4</f>
        <v>616.39031127115959</v>
      </c>
      <c r="AT4" s="9">
        <f>[4]UPC!AD4</f>
        <v>616.39031127115959</v>
      </c>
      <c r="AU4" s="9">
        <f>[4]UPC!AE4</f>
        <v>616.39031127115959</v>
      </c>
      <c r="AW4">
        <v>2024</v>
      </c>
      <c r="AX4" s="8">
        <f t="shared" ca="1" si="1"/>
        <v>759.77468733650142</v>
      </c>
      <c r="AY4" s="8">
        <f t="shared" ca="1" si="0"/>
        <v>784.81559627684203</v>
      </c>
      <c r="AZ4" s="8">
        <f t="shared" ca="1" si="0"/>
        <v>789.07707015853589</v>
      </c>
      <c r="BA4" s="8">
        <f t="shared" ca="1" si="0"/>
        <v>786.48408443139328</v>
      </c>
      <c r="BB4" s="8">
        <f t="shared" ca="1" si="0"/>
        <v>781.75179695414602</v>
      </c>
      <c r="BC4" s="8">
        <f t="shared" ca="1" si="0"/>
        <v>817.59591740918495</v>
      </c>
      <c r="BD4" s="8">
        <f t="shared" ca="1" si="0"/>
        <v>824.22625103611779</v>
      </c>
      <c r="BE4" s="8">
        <f t="shared" ca="1" si="0"/>
        <v>774.47307091440882</v>
      </c>
      <c r="BF4" s="8">
        <f t="shared" ca="1" si="0"/>
        <v>798.37028966285266</v>
      </c>
      <c r="BG4" s="8">
        <f t="shared" ca="1" si="0"/>
        <v>784.8147294108112</v>
      </c>
      <c r="BI4">
        <v>2024</v>
      </c>
      <c r="BJ4" s="2">
        <f t="shared" ca="1" si="2"/>
        <v>0</v>
      </c>
      <c r="BK4" s="2">
        <f t="shared" ca="1" si="3"/>
        <v>3.2958335356137083E-2</v>
      </c>
      <c r="BL4" s="2">
        <f ca="1">(AZ4-$AX4)/$AX4</f>
        <v>3.8567200658866589E-2</v>
      </c>
      <c r="BM4" s="2">
        <f ca="1">(BA4-$AX4)/$AX4</f>
        <v>3.5154365550825961E-2</v>
      </c>
      <c r="BN4" s="2">
        <f ca="1">(BB4-$AX4)/$AX4</f>
        <v>2.8925824963567152E-2</v>
      </c>
      <c r="BO4" s="2">
        <f ca="1">(BC4-$AX4)/$AX4</f>
        <v>7.6103127725120859E-2</v>
      </c>
      <c r="BP4" s="2">
        <f ca="1">(BD4-$AX4)/$AX4</f>
        <v>8.4829838074180292E-2</v>
      </c>
      <c r="BQ4" s="2">
        <f ca="1">(BE4-$AX4)/$AX4</f>
        <v>1.9345713700248013E-2</v>
      </c>
      <c r="BR4" s="2">
        <f ca="1">(BF4-$AX4)/$AX4</f>
        <v>5.079874727289696E-2</v>
      </c>
      <c r="BS4" s="2">
        <f ca="1">(BG4-$AX4)/$AX4</f>
        <v>3.2957194404687556E-2</v>
      </c>
      <c r="BT4" s="2"/>
      <c r="BU4" s="10">
        <v>2007</v>
      </c>
      <c r="BV4" s="11">
        <v>1263.2042329852618</v>
      </c>
      <c r="BW4" s="10">
        <v>673.38108752498158</v>
      </c>
      <c r="BX4" s="11"/>
      <c r="BY4" s="10">
        <v>2024</v>
      </c>
      <c r="BZ4" s="11">
        <f ca="1"/>
        <v>798.37028966285266</v>
      </c>
      <c r="CA4" s="10">
        <v>616.39031127115959</v>
      </c>
      <c r="CB4" s="11"/>
      <c r="CC4">
        <v>2024</v>
      </c>
      <c r="CD4" s="8">
        <v>2006.4385970318058</v>
      </c>
      <c r="CE4" s="8">
        <v>2006.4385970318058</v>
      </c>
      <c r="CF4" s="8">
        <v>2006.4385970318058</v>
      </c>
      <c r="CG4" s="8">
        <v>2006.4385970318058</v>
      </c>
      <c r="CH4" s="8">
        <v>2006.4385970318058</v>
      </c>
      <c r="CI4" s="8">
        <v>2006.4385970318058</v>
      </c>
      <c r="CJ4" s="8">
        <v>2173.8751235082545</v>
      </c>
      <c r="CK4" s="8">
        <v>2334.4832259239151</v>
      </c>
      <c r="CL4" s="8">
        <v>2006.4385970318058</v>
      </c>
      <c r="CM4" s="8">
        <v>2006.4385970318058</v>
      </c>
      <c r="CN4" s="8"/>
      <c r="CO4">
        <v>2024</v>
      </c>
      <c r="CP4" s="9">
        <f>[4]UPC!AZ4</f>
        <v>2832.1772709398147</v>
      </c>
      <c r="CQ4" s="9">
        <f>[4]UPC!BA4</f>
        <v>2731.7317208993095</v>
      </c>
      <c r="CR4" s="9">
        <f>[4]UPC!BB4</f>
        <v>2718.6737922771699</v>
      </c>
      <c r="CS4" s="9">
        <f>[4]UPC!BC4</f>
        <v>2711.5220071903877</v>
      </c>
      <c r="CT4" s="9">
        <f>[4]UPC!BD4</f>
        <v>2731.7317208993095</v>
      </c>
      <c r="CU4" s="9">
        <f>[4]UPC!BE4</f>
        <v>2832.1772709398147</v>
      </c>
      <c r="CV4" s="9">
        <f>[4]UPC!BF4</f>
        <v>2787.6781252266669</v>
      </c>
      <c r="CW4" s="9">
        <f>[4]UPC!BG4</f>
        <v>2731.7317208993095</v>
      </c>
      <c r="CX4" s="9">
        <f>[4]UPC!BH4</f>
        <v>2731.7317208993095</v>
      </c>
      <c r="CY4" s="9">
        <f>[4]UPC!BI4</f>
        <v>2731.7317208993095</v>
      </c>
      <c r="DA4">
        <v>2024</v>
      </c>
      <c r="DB4" s="8">
        <f ca="1">(CD4+(CP4*0.1*(B4)))*1.053</f>
        <v>3118.129042076785</v>
      </c>
      <c r="DC4" s="8">
        <f ca="1">(CE4+(CQ4*0.1*(C4+O4)))*1.053</f>
        <v>3195.0660198256014</v>
      </c>
      <c r="DD4" s="8">
        <f ca="1">(CF4+(CR4*0.1*(D4+P4)))*1.053</f>
        <v>3210.3416105622655</v>
      </c>
      <c r="DE4" s="8">
        <f ca="1">(CG4+(CS4*0.1*(E4+Q4)))*1.053</f>
        <v>3202.1085013345</v>
      </c>
      <c r="DF4" s="8">
        <f ca="1">(CH4+(CT4*0.1*(F4+R4)))*1.053</f>
        <v>3195.0719231829098</v>
      </c>
      <c r="DG4" s="8">
        <f ca="1">(CI4+(CU4*0.1*(G4+S4)))*1.053</f>
        <v>3229.9176023720465</v>
      </c>
      <c r="DH4" s="8">
        <f ca="1">(CJ4+(CV4*0.1*(H4+T4)))*1.053</f>
        <v>3382.9452909031324</v>
      </c>
      <c r="DI4" s="8">
        <f ca="1">(CK4+(CW4*0.1*(I4+U4)))*1.053</f>
        <v>3494.6607896792434</v>
      </c>
      <c r="DJ4" s="8">
        <f ca="1">(CL4+(CX4*0.1*(J4+V4)))*1.053</f>
        <v>3255.1379989150655</v>
      </c>
      <c r="DK4" s="8">
        <f ca="1">(CM4+(CY4*0.1*(K4+W4)))*1.053</f>
        <v>3195.0621780302477</v>
      </c>
      <c r="DM4">
        <v>2024</v>
      </c>
      <c r="DN4" s="2">
        <f ca="1">(DB4-$DB4)/$DB4</f>
        <v>0</v>
      </c>
      <c r="DO4" s="2">
        <f ca="1">(DC4-$DB4)/$DB4</f>
        <v>2.4674083949256194E-2</v>
      </c>
      <c r="DP4" s="2">
        <f ca="1">(DD4-$DB4)/$DB4</f>
        <v>2.9573044361263384E-2</v>
      </c>
      <c r="DQ4" s="2">
        <f ca="1">(DE4-$DB4)/$DB4</f>
        <v>2.6932643942722042E-2</v>
      </c>
      <c r="DR4" s="2">
        <f ca="1">(DF4-$DB4)/$DB4</f>
        <v>2.4675977186267468E-2</v>
      </c>
      <c r="DS4" s="2">
        <f ca="1">(DG4-$DB4)/$DB4</f>
        <v>3.5851165486341242E-2</v>
      </c>
      <c r="DT4" s="2">
        <f ca="1">(DH4-$DB4)/$DB4</f>
        <v>8.4927931221849107E-2</v>
      </c>
      <c r="DU4" s="2">
        <f ca="1">(DI4-$DB4)/$DB4</f>
        <v>0.12075566550371976</v>
      </c>
      <c r="DV4" s="2">
        <f ca="1">(DJ4-$DB4)/$DB4</f>
        <v>4.3939476201737833E-2</v>
      </c>
      <c r="DW4" s="2">
        <f ca="1">(DK4-$DB4)/$DB4</f>
        <v>2.4672851865752937E-2</v>
      </c>
    </row>
    <row r="5" spans="1:127" x14ac:dyDescent="0.3">
      <c r="A5">
        <v>2025</v>
      </c>
      <c r="B5" s="6">
        <f ca="1">'[6]WACOG Calc'!C52</f>
        <v>3.3878442598123213</v>
      </c>
      <c r="C5" s="6">
        <f ca="1">'[6]WACOG Calc'!D52</f>
        <v>3.3867495054590675</v>
      </c>
      <c r="D5" s="6">
        <f ca="1">'[6]WACOG Calc'!E52</f>
        <v>3.3840853985210733</v>
      </c>
      <c r="E5" s="6">
        <f ca="1">'[6]WACOG Calc'!F52</f>
        <v>3.3820215456587492</v>
      </c>
      <c r="F5" s="6">
        <f ca="1">'[6]WACOG Calc'!G52</f>
        <v>3.3867081029157977</v>
      </c>
      <c r="G5" s="6">
        <f ca="1">'[6]WACOG Calc'!H52</f>
        <v>3.3898584988640814</v>
      </c>
      <c r="H5" s="6">
        <f ca="1">'[6]WACOG Calc'!I52</f>
        <v>3.3629737729567575</v>
      </c>
      <c r="I5" s="6">
        <f ca="1">'[6]WACOG Calc'!J52</f>
        <v>3.3867315231730024</v>
      </c>
      <c r="J5" s="6">
        <f ca="1">'[6]WACOG Calc'!K52</f>
        <v>3.3867315231780983</v>
      </c>
      <c r="K5" s="6">
        <f ca="1">'[6]WACOG Calc'!L52</f>
        <v>3.3865768854239513</v>
      </c>
      <c r="M5">
        <v>2025</v>
      </c>
      <c r="N5" s="7">
        <v>0.65633868013120522</v>
      </c>
      <c r="O5" s="7">
        <v>0.77312063406265275</v>
      </c>
      <c r="P5" s="7">
        <v>0.72704483569054945</v>
      </c>
      <c r="Q5" s="7">
        <v>0.70274684063685922</v>
      </c>
      <c r="R5" s="7">
        <v>0.70668471214687045</v>
      </c>
      <c r="S5" s="7">
        <v>0.50766696477119411</v>
      </c>
      <c r="T5" s="7">
        <v>0.48532709491999376</v>
      </c>
      <c r="U5" s="7">
        <v>0.45123097075731361</v>
      </c>
      <c r="V5" s="7">
        <v>0.98696795831457573</v>
      </c>
      <c r="W5" s="7">
        <v>0.64012698002575086</v>
      </c>
      <c r="Y5">
        <v>2025</v>
      </c>
      <c r="Z5" s="8">
        <v>512.18093653358289</v>
      </c>
      <c r="AA5" s="8">
        <v>512.18093653358289</v>
      </c>
      <c r="AB5" s="8">
        <v>512.18093653358289</v>
      </c>
      <c r="AC5" s="8">
        <v>512.18093653358289</v>
      </c>
      <c r="AD5" s="8">
        <v>513.38092211238506</v>
      </c>
      <c r="AE5" s="8">
        <v>557.70484009334393</v>
      </c>
      <c r="AF5" s="8">
        <v>584.34216815451634</v>
      </c>
      <c r="AG5" s="8">
        <v>512.18093653358289</v>
      </c>
      <c r="AH5" s="8">
        <v>512.18093653358289</v>
      </c>
      <c r="AI5" s="8">
        <v>512.18093653358289</v>
      </c>
      <c r="AJ5" s="8"/>
      <c r="AK5">
        <v>2025</v>
      </c>
      <c r="AL5" s="9">
        <f>[4]UPC!V5</f>
        <v>605.72331551469085</v>
      </c>
      <c r="AM5" s="9">
        <f>[4]UPC!W5</f>
        <v>602.0456847098759</v>
      </c>
      <c r="AN5" s="9">
        <f>[4]UPC!X5</f>
        <v>602.05511452671033</v>
      </c>
      <c r="AO5" s="9">
        <f>[4]UPC!Y5</f>
        <v>593.88853749577595</v>
      </c>
      <c r="AP5" s="9">
        <f>[4]UPC!Z5</f>
        <v>599.21231243748923</v>
      </c>
      <c r="AQ5" s="9">
        <f>[4]UPC!AA5</f>
        <v>606.27857774745985</v>
      </c>
      <c r="AR5" s="9">
        <f>[4]UPC!AB5</f>
        <v>599.15360045707723</v>
      </c>
      <c r="AS5" s="9">
        <f>[4]UPC!AC5</f>
        <v>603.63344806381986</v>
      </c>
      <c r="AT5" s="9">
        <f>[4]UPC!AD5</f>
        <v>603.63344806381986</v>
      </c>
      <c r="AU5" s="9">
        <f>[4]UPC!AE5</f>
        <v>603.52809668705299</v>
      </c>
      <c r="AW5">
        <v>2025</v>
      </c>
      <c r="AX5" s="8">
        <f t="shared" ca="1" si="1"/>
        <v>755.41226208471096</v>
      </c>
      <c r="AY5" s="8">
        <f t="shared" ca="1" si="0"/>
        <v>803.04320170731319</v>
      </c>
      <c r="AZ5" s="8">
        <f t="shared" ca="1" si="0"/>
        <v>799.95739758427294</v>
      </c>
      <c r="BA5" s="8">
        <f t="shared" ca="1" si="0"/>
        <v>794.77349321608483</v>
      </c>
      <c r="BB5" s="8">
        <f t="shared" ca="1" si="0"/>
        <v>798.8711487116841</v>
      </c>
      <c r="BC5" s="8">
        <f t="shared" ca="1" si="0"/>
        <v>836.08564293360621</v>
      </c>
      <c r="BD5" s="8">
        <f t="shared" ca="1" si="0"/>
        <v>858.10496872909221</v>
      </c>
      <c r="BE5" s="8">
        <f t="shared" ca="1" si="0"/>
        <v>783.27740897381921</v>
      </c>
      <c r="BF5" s="8">
        <f t="shared" ca="1" si="0"/>
        <v>817.33024593438347</v>
      </c>
      <c r="BG5" s="8">
        <f t="shared" ca="1" si="0"/>
        <v>795.22963142872595</v>
      </c>
      <c r="BI5">
        <v>2025</v>
      </c>
      <c r="BJ5" s="2">
        <f t="shared" ca="1" si="2"/>
        <v>0</v>
      </c>
      <c r="BK5" s="2">
        <f t="shared" ca="1" si="3"/>
        <v>6.3052907681370091E-2</v>
      </c>
      <c r="BL5" s="2">
        <f ca="1">(AZ5-$AX5)/$AX5</f>
        <v>5.8967980446373462E-2</v>
      </c>
      <c r="BM5" s="2">
        <f ca="1">(BA5-$AX5)/$AX5</f>
        <v>5.2105629080932171E-2</v>
      </c>
      <c r="BN5" s="2">
        <f ca="1">(BB5-$AX5)/$AX5</f>
        <v>5.7530025402340791E-2</v>
      </c>
      <c r="BO5" s="2">
        <f ca="1">(BC5-$AX5)/$AX5</f>
        <v>0.10679384608645476</v>
      </c>
      <c r="BP5" s="2">
        <f ca="1">(BD5-$AX5)/$AX5</f>
        <v>0.13594259955614199</v>
      </c>
      <c r="BQ5" s="2">
        <f ca="1">(BE5-$AX5)/$AX5</f>
        <v>3.6887337269597413E-2</v>
      </c>
      <c r="BR5" s="2">
        <f ca="1">(BF5-$AX5)/$AX5</f>
        <v>8.1965817815556063E-2</v>
      </c>
      <c r="BS5" s="2">
        <f ca="1">(BG5-$AX5)/$AX5</f>
        <v>5.2709455938841937E-2</v>
      </c>
      <c r="BT5" s="2"/>
      <c r="BU5" s="10">
        <v>2008</v>
      </c>
      <c r="BV5" s="11">
        <v>1179.3627164317263</v>
      </c>
      <c r="BW5" s="10">
        <v>698.51266385950805</v>
      </c>
      <c r="BX5" s="11"/>
      <c r="BY5" s="10">
        <v>2025</v>
      </c>
      <c r="BZ5" s="11">
        <f ca="1"/>
        <v>817.33024593438347</v>
      </c>
      <c r="CA5" s="10">
        <v>603.63344806381986</v>
      </c>
      <c r="CB5" s="11"/>
      <c r="CC5">
        <v>2025</v>
      </c>
      <c r="CD5" s="8">
        <v>2021.4385970318058</v>
      </c>
      <c r="CE5" s="8">
        <v>2021.4385970318058</v>
      </c>
      <c r="CF5" s="8">
        <v>2021.4385970318058</v>
      </c>
      <c r="CG5" s="8">
        <v>2021.4385970318058</v>
      </c>
      <c r="CH5" s="8">
        <v>2021.4385970318058</v>
      </c>
      <c r="CI5" s="8">
        <v>2021.4385970318058</v>
      </c>
      <c r="CJ5" s="8">
        <v>2231.5275859551389</v>
      </c>
      <c r="CK5" s="8">
        <v>2474.0626341519674</v>
      </c>
      <c r="CL5" s="8">
        <v>2021.4385970318058</v>
      </c>
      <c r="CM5" s="8">
        <v>2021.4385970318058</v>
      </c>
      <c r="CN5" s="8"/>
      <c r="CO5">
        <v>2025</v>
      </c>
      <c r="CP5" s="9">
        <f>[4]UPC!AZ5</f>
        <v>2833.9073131830769</v>
      </c>
      <c r="CQ5" s="9">
        <f>[4]UPC!BA5</f>
        <v>2679.1604949053899</v>
      </c>
      <c r="CR5" s="9">
        <f>[4]UPC!BB5</f>
        <v>2666.9001630932662</v>
      </c>
      <c r="CS5" s="9">
        <f>[4]UPC!BC5</f>
        <v>2640.4755529708159</v>
      </c>
      <c r="CT5" s="9">
        <f>[4]UPC!BD5</f>
        <v>2651.9863973388487</v>
      </c>
      <c r="CU5" s="9">
        <f>[4]UPC!BE5</f>
        <v>2781.7222421503066</v>
      </c>
      <c r="CV5" s="9">
        <f>[4]UPC!BF5</f>
        <v>2758.521438131188</v>
      </c>
      <c r="CW5" s="9">
        <f>[4]UPC!BG5</f>
        <v>2686.8840376800431</v>
      </c>
      <c r="CX5" s="9">
        <f>[4]UPC!BH5</f>
        <v>2686.8840376800431</v>
      </c>
      <c r="CY5" s="9">
        <f>[4]UPC!BI5</f>
        <v>2685.9658053059138</v>
      </c>
      <c r="DA5">
        <v>2025</v>
      </c>
      <c r="DB5" s="8">
        <f ca="1">(CD5+(CP5*0.1*(B5)))*1.053</f>
        <v>3139.5429391614152</v>
      </c>
      <c r="DC5" s="8">
        <f ca="1">(CE5+(CQ5*0.1*(C5+O5)))*1.053</f>
        <v>3302.1391034800463</v>
      </c>
      <c r="DD5" s="8">
        <f ca="1">(CF5+(CR5*0.1*(D5+P5)))*1.053</f>
        <v>3283.0812935143726</v>
      </c>
      <c r="DE5" s="8">
        <f ca="1">(CG5+(CS5*0.1*(E5+Q5)))*1.053</f>
        <v>3264.3123236675278</v>
      </c>
      <c r="DF5" s="8">
        <f ca="1">(CH5+(CT5*0.1*(F5+R5)))*1.053</f>
        <v>3271.6718460674756</v>
      </c>
      <c r="DG5" s="8">
        <f ca="1">(CI5+(CU5*0.1*(G5+S5)))*1.053</f>
        <v>3270.2198861678039</v>
      </c>
      <c r="DH5" s="8">
        <f ca="1">(CJ5+(CV5*0.1*(H5+T5)))*1.053</f>
        <v>3467.6233808078582</v>
      </c>
      <c r="DI5" s="8">
        <f ca="1">(CK5+(CW5*0.1*(I5+U5)))*1.053</f>
        <v>3691.058418837054</v>
      </c>
      <c r="DJ5" s="8">
        <f ca="1">(CL5+(CX5*0.1*(J5+V5)))*1.053</f>
        <v>3366.0207785265961</v>
      </c>
      <c r="DK5" s="8">
        <f ca="1">(CM5+(CY5*0.1*(K5+W5)))*1.053</f>
        <v>3267.4563528642584</v>
      </c>
      <c r="DM5">
        <v>2025</v>
      </c>
      <c r="DN5" s="2">
        <f ca="1">(DB5-$DB5)/$DB5</f>
        <v>0</v>
      </c>
      <c r="DO5" s="2">
        <f ca="1">(DC5-$DB5)/$DB5</f>
        <v>5.1789756493045819E-2</v>
      </c>
      <c r="DP5" s="2">
        <f ca="1">(DD5-$DB5)/$DB5</f>
        <v>4.5719506671661289E-2</v>
      </c>
      <c r="DQ5" s="2">
        <f ca="1">(DE5-$DB5)/$DB5</f>
        <v>3.9741257540958815E-2</v>
      </c>
      <c r="DR5" s="2">
        <f ca="1">(DF5-$DB5)/$DB5</f>
        <v>4.2085395698188012E-2</v>
      </c>
      <c r="DS5" s="2">
        <f ca="1">(DG5-$DB5)/$DB5</f>
        <v>4.1622920768617684E-2</v>
      </c>
      <c r="DT5" s="2">
        <f ca="1">(DH5-$DB5)/$DB5</f>
        <v>0.10449942810276537</v>
      </c>
      <c r="DU5" s="2">
        <f ca="1">(DI5-$DB5)/$DB5</f>
        <v>0.17566744279756555</v>
      </c>
      <c r="DV5" s="2">
        <f ca="1">(DJ5-$DB5)/$DB5</f>
        <v>7.2137200781739921E-2</v>
      </c>
      <c r="DW5" s="2">
        <f ca="1">(DK5-$DB5)/$DB5</f>
        <v>4.0742686493407024E-2</v>
      </c>
    </row>
    <row r="6" spans="1:127" x14ac:dyDescent="0.3">
      <c r="A6">
        <v>2026</v>
      </c>
      <c r="B6" s="6">
        <f ca="1">'[6]WACOG Calc'!C53</f>
        <v>3.9342255821981684</v>
      </c>
      <c r="C6" s="6">
        <f ca="1">'[6]WACOG Calc'!D53</f>
        <v>3.9412338231571442</v>
      </c>
      <c r="D6" s="6">
        <f ca="1">'[6]WACOG Calc'!E53</f>
        <v>3.9421461900979597</v>
      </c>
      <c r="E6" s="6">
        <f ca="1">'[6]WACOG Calc'!F53</f>
        <v>3.9409329718526513</v>
      </c>
      <c r="F6" s="6">
        <f ca="1">'[6]WACOG Calc'!G53</f>
        <v>3.943267836537323</v>
      </c>
      <c r="G6" s="6">
        <f ca="1">'[6]WACOG Calc'!H53</f>
        <v>3.946995542818986</v>
      </c>
      <c r="H6" s="6">
        <f ca="1">'[6]WACOG Calc'!I53</f>
        <v>3.9083440246424908</v>
      </c>
      <c r="I6" s="6">
        <f ca="1">'[6]WACOG Calc'!J53</f>
        <v>3.937810933628564</v>
      </c>
      <c r="J6" s="6">
        <f ca="1">'[6]WACOG Calc'!K53</f>
        <v>3.9378109336345704</v>
      </c>
      <c r="K6" s="6">
        <f ca="1">'[6]WACOG Calc'!L53</f>
        <v>3.9381656519151282</v>
      </c>
      <c r="M6">
        <v>2026</v>
      </c>
      <c r="N6" s="7">
        <v>0.93616602910343005</v>
      </c>
      <c r="O6" s="7">
        <v>1.0880761419660931</v>
      </c>
      <c r="P6" s="7">
        <v>0.85356577350059271</v>
      </c>
      <c r="Q6" s="7">
        <v>0.98322502114564791</v>
      </c>
      <c r="R6" s="7">
        <v>0.97676366855852148</v>
      </c>
      <c r="S6" s="7">
        <v>0.5920193804356596</v>
      </c>
      <c r="T6" s="7">
        <v>0.5485689981299825</v>
      </c>
      <c r="U6" s="7">
        <v>0.76369687153848709</v>
      </c>
      <c r="V6" s="7">
        <v>1.3642899303155425</v>
      </c>
      <c r="W6" s="7">
        <v>0.90617085200645764</v>
      </c>
      <c r="Y6">
        <v>2026</v>
      </c>
      <c r="Z6" s="8">
        <v>510.96433653358292</v>
      </c>
      <c r="AA6" s="8">
        <v>510.96433653358292</v>
      </c>
      <c r="AB6" s="8">
        <v>510.96433653358292</v>
      </c>
      <c r="AC6" s="8">
        <v>510.96433653358292</v>
      </c>
      <c r="AD6" s="8">
        <v>516.19864963468569</v>
      </c>
      <c r="AE6" s="8">
        <v>574.6466867456819</v>
      </c>
      <c r="AF6" s="8">
        <v>620.52546163709258</v>
      </c>
      <c r="AG6" s="8">
        <v>510.96433653358292</v>
      </c>
      <c r="AH6" s="8">
        <v>510.96433653358292</v>
      </c>
      <c r="AI6" s="8">
        <v>510.96433653358292</v>
      </c>
      <c r="AJ6" s="8"/>
      <c r="AK6">
        <v>2026</v>
      </c>
      <c r="AL6" s="9">
        <f>[4]UPC!V6</f>
        <v>598.29456339879073</v>
      </c>
      <c r="AM6" s="9">
        <f>[4]UPC!W6</f>
        <v>588.78695293780027</v>
      </c>
      <c r="AN6" s="9">
        <f>[4]UPC!X6</f>
        <v>591.76398168302092</v>
      </c>
      <c r="AO6" s="9">
        <f>[4]UPC!Y6</f>
        <v>576.84218931293219</v>
      </c>
      <c r="AP6" s="9">
        <f>[4]UPC!Z6</f>
        <v>589.88129463692019</v>
      </c>
      <c r="AQ6" s="9">
        <f>[4]UPC!AA6</f>
        <v>604.13911905317877</v>
      </c>
      <c r="AR6" s="9">
        <f>[4]UPC!AB6</f>
        <v>596.39826029499977</v>
      </c>
      <c r="AS6" s="9">
        <f>[4]UPC!AC6</f>
        <v>593.86423182999886</v>
      </c>
      <c r="AT6" s="9">
        <f>[4]UPC!AD6</f>
        <v>593.86423182999886</v>
      </c>
      <c r="AU6" s="9">
        <f>[4]UPC!AE6</f>
        <v>593.64840197514445</v>
      </c>
      <c r="AW6">
        <v>2026</v>
      </c>
      <c r="AX6" s="8">
        <f t="shared" ca="1" si="1"/>
        <v>785.90330068939556</v>
      </c>
      <c r="AY6" s="8">
        <f t="shared" ca="1" si="0"/>
        <v>849.8589734199719</v>
      </c>
      <c r="AZ6" s="8">
        <f t="shared" ca="1" si="0"/>
        <v>836.87943394315573</v>
      </c>
      <c r="BA6" s="8">
        <f t="shared" ca="1" si="0"/>
        <v>837.14610309943487</v>
      </c>
      <c r="BB6" s="8">
        <f t="shared" ca="1" si="0"/>
        <v>849.16247658892723</v>
      </c>
      <c r="BC6" s="8">
        <f t="shared" ca="1" si="0"/>
        <v>893.85625018228518</v>
      </c>
      <c r="BD6" s="8">
        <f t="shared" ca="1" si="0"/>
        <v>933.31073282787997</v>
      </c>
      <c r="BE6" s="8">
        <f t="shared" ca="1" si="0"/>
        <v>832.04908228782904</v>
      </c>
      <c r="BF6" s="8">
        <f t="shared" ca="1" si="0"/>
        <v>869.60651073562451</v>
      </c>
      <c r="BG6" s="8">
        <f t="shared" ca="1" si="0"/>
        <v>840.87062169632293</v>
      </c>
      <c r="BI6">
        <v>2026</v>
      </c>
      <c r="BJ6" s="2">
        <f t="shared" ca="1" si="2"/>
        <v>0</v>
      </c>
      <c r="BK6" s="2">
        <f t="shared" ca="1" si="3"/>
        <v>8.1378552137997551E-2</v>
      </c>
      <c r="BL6" s="2">
        <f ca="1">(AZ6-$AX6)/$AX6</f>
        <v>6.4863111287411346E-2</v>
      </c>
      <c r="BM6" s="2">
        <f ca="1">(BA6-$AX6)/$AX6</f>
        <v>6.5202426768139338E-2</v>
      </c>
      <c r="BN6" s="2">
        <f ca="1">(BB6-$AX6)/$AX6</f>
        <v>8.0492314823007644E-2</v>
      </c>
      <c r="BO6" s="2">
        <f ca="1">(BC6-$AX6)/$AX6</f>
        <v>0.13736161865994598</v>
      </c>
      <c r="BP6" s="2">
        <f ca="1">(BD6-$AX6)/$AX6</f>
        <v>0.18756433776162842</v>
      </c>
      <c r="BQ6" s="2">
        <f ca="1">(BE6-$AX6)/$AX6</f>
        <v>5.8716869566464887E-2</v>
      </c>
      <c r="BR6" s="2">
        <f ca="1">(BF6-$AX6)/$AX6</f>
        <v>0.10650573673988183</v>
      </c>
      <c r="BS6" s="2">
        <f ca="1">(BG6-$AX6)/$AX6</f>
        <v>6.9941583091342088E-2</v>
      </c>
      <c r="BT6" s="2"/>
      <c r="BU6" s="10">
        <v>2009</v>
      </c>
      <c r="BV6" s="11">
        <v>1325.0184080159611</v>
      </c>
      <c r="BW6" s="10">
        <v>690.13327180944827</v>
      </c>
      <c r="BX6" s="11"/>
      <c r="BY6" s="10">
        <v>2026</v>
      </c>
      <c r="BZ6" s="11">
        <f ca="1"/>
        <v>869.60651073562451</v>
      </c>
      <c r="CA6" s="10">
        <v>593.86423182999886</v>
      </c>
      <c r="CB6" s="11"/>
      <c r="CC6">
        <v>2026</v>
      </c>
      <c r="CD6" s="8">
        <v>2036.4385970318058</v>
      </c>
      <c r="CE6" s="8">
        <v>2036.4385970318058</v>
      </c>
      <c r="CF6" s="8">
        <v>2036.4385970318058</v>
      </c>
      <c r="CG6" s="8">
        <v>2036.4385970318058</v>
      </c>
      <c r="CH6" s="8">
        <v>2036.4385970318058</v>
      </c>
      <c r="CI6" s="8">
        <v>2036.4385970318058</v>
      </c>
      <c r="CJ6" s="8">
        <v>2298.1793736536356</v>
      </c>
      <c r="CK6" s="8">
        <v>2631.1076270900571</v>
      </c>
      <c r="CL6" s="8">
        <v>2036.4385970318058</v>
      </c>
      <c r="CM6" s="8">
        <v>2036.4385970318058</v>
      </c>
      <c r="CN6" s="8"/>
      <c r="CO6">
        <v>2026</v>
      </c>
      <c r="CP6" s="9">
        <f>[4]UPC!AZ6</f>
        <v>2853.077691570752</v>
      </c>
      <c r="CQ6" s="9">
        <f>[4]UPC!BA6</f>
        <v>2630.3190773509964</v>
      </c>
      <c r="CR6" s="9">
        <f>[4]UPC!BB6</f>
        <v>2628.9106020932823</v>
      </c>
      <c r="CS6" s="9">
        <f>[4]UPC!BC6</f>
        <v>2571.3504030835306</v>
      </c>
      <c r="CT6" s="9">
        <f>[4]UPC!BD6</f>
        <v>2585.7077317649146</v>
      </c>
      <c r="CU6" s="9">
        <f>[4]UPC!BE6</f>
        <v>2774.8451026256271</v>
      </c>
      <c r="CV6" s="9">
        <f>[4]UPC!BF6</f>
        <v>2751.9439992053781</v>
      </c>
      <c r="CW6" s="9">
        <f>[4]UPC!BG6</f>
        <v>2655.4802432178153</v>
      </c>
      <c r="CX6" s="9">
        <f>[4]UPC!BH6</f>
        <v>2655.4802432178153</v>
      </c>
      <c r="CY6" s="9">
        <f>[4]UPC!BI6</f>
        <v>2652.7757415870606</v>
      </c>
      <c r="DA6">
        <v>2026</v>
      </c>
      <c r="DB6" s="8">
        <f ca="1">(CD6+(CP6*0.1*(B6)))*1.053</f>
        <v>3326.3256184756815</v>
      </c>
      <c r="DC6" s="8">
        <f ca="1">(CE6+(CQ6*0.1*(C6+O6)))*1.053</f>
        <v>3537.3508941120326</v>
      </c>
      <c r="DD6" s="8">
        <f ca="1">(CF6+(CR6*0.1*(D6+P6)))*1.053</f>
        <v>3471.9393847796305</v>
      </c>
      <c r="DE6" s="8">
        <f ca="1">(CG6+(CS6*0.1*(E6+Q6)))*1.053</f>
        <v>3477.6506055815671</v>
      </c>
      <c r="DF6" s="8">
        <f ca="1">(CH6+(CT6*0.1*(F6+R6)))*1.053</f>
        <v>3483.9715395670628</v>
      </c>
      <c r="DG6" s="8">
        <f ca="1">(CI6+(CU6*0.1*(G6+S6)))*1.053</f>
        <v>3470.6300113801208</v>
      </c>
      <c r="DH6" s="8">
        <f ca="1">(CJ6+(CV6*0.1*(H6+T6)))*1.053</f>
        <v>3711.505813011574</v>
      </c>
      <c r="DI6" s="8">
        <f ca="1">(CK6+(CW6*0.1*(I6+U6)))*1.053</f>
        <v>4085.2016740981398</v>
      </c>
      <c r="DJ6" s="8">
        <f ca="1">(CL6+(CX6*0.1*(J6+V6)))*1.053</f>
        <v>3626.9542595376229</v>
      </c>
      <c r="DK6" s="8">
        <f ca="1">(CM6+(CY6*0.1*(K6+W6)))*1.053</f>
        <v>3497.5736521602221</v>
      </c>
      <c r="DM6">
        <v>2026</v>
      </c>
      <c r="DN6" s="2">
        <f ca="1">(DB6-$DB6)/$DB6</f>
        <v>0</v>
      </c>
      <c r="DO6" s="2">
        <f ca="1">(DC6-$DB6)/$DB6</f>
        <v>6.3440955528898391E-2</v>
      </c>
      <c r="DP6" s="2">
        <f ca="1">(DD6-$DB6)/$DB6</f>
        <v>4.3776161147650296E-2</v>
      </c>
      <c r="DQ6" s="2">
        <f ca="1">(DE6-$DB6)/$DB6</f>
        <v>4.5493137011412506E-2</v>
      </c>
      <c r="DR6" s="2">
        <f ca="1">(DF6-$DB6)/$DB6</f>
        <v>4.7393412183027332E-2</v>
      </c>
      <c r="DS6" s="2">
        <f ca="1">(DG6-$DB6)/$DB6</f>
        <v>4.3382521573629963E-2</v>
      </c>
      <c r="DT6" s="2">
        <f ca="1">(DH6-$DB6)/$DB6</f>
        <v>0.11579750112149416</v>
      </c>
      <c r="DU6" s="2">
        <f ca="1">(DI6-$DB6)/$DB6</f>
        <v>0.22814244384475507</v>
      </c>
      <c r="DV6" s="2">
        <f ca="1">(DJ6-$DB6)/$DB6</f>
        <v>9.0378596548736909E-2</v>
      </c>
      <c r="DW6" s="2">
        <f ca="1">(DK6-$DB6)/$DB6</f>
        <v>5.1482642809640669E-2</v>
      </c>
    </row>
    <row r="7" spans="1:127" x14ac:dyDescent="0.3">
      <c r="A7">
        <v>2027</v>
      </c>
      <c r="B7" s="6">
        <f ca="1">'[6]WACOG Calc'!C54</f>
        <v>4.1756969732725722</v>
      </c>
      <c r="C7" s="6">
        <f ca="1">'[6]WACOG Calc'!D54</f>
        <v>4.1770601765343471</v>
      </c>
      <c r="D7" s="6">
        <f ca="1">'[6]WACOG Calc'!E54</f>
        <v>4.1781414608771588</v>
      </c>
      <c r="E7" s="6">
        <f ca="1">'[6]WACOG Calc'!F54</f>
        <v>4.1711837260876905</v>
      </c>
      <c r="F7" s="6">
        <f ca="1">'[6]WACOG Calc'!G54</f>
        <v>4.1774780544749639</v>
      </c>
      <c r="G7" s="6">
        <f ca="1">'[6]WACOG Calc'!H54</f>
        <v>4.178617788332895</v>
      </c>
      <c r="H7" s="6">
        <f ca="1">'[6]WACOG Calc'!I54</f>
        <v>4.1326906405769979</v>
      </c>
      <c r="I7" s="6">
        <f ca="1">'[6]WACOG Calc'!J54</f>
        <v>4.1770050244501231</v>
      </c>
      <c r="J7" s="6">
        <f ca="1">'[6]WACOG Calc'!K54</f>
        <v>4.1770050244565029</v>
      </c>
      <c r="K7" s="6">
        <f ca="1">'[6]WACOG Calc'!L54</f>
        <v>4.1767245359259384</v>
      </c>
      <c r="M7">
        <v>2027</v>
      </c>
      <c r="N7" s="7">
        <v>1.2200514249791579</v>
      </c>
      <c r="O7" s="7">
        <v>1.4093769141054944</v>
      </c>
      <c r="P7" s="7">
        <v>1.0872225077445139</v>
      </c>
      <c r="Q7" s="7">
        <v>1.2277148004183041</v>
      </c>
      <c r="R7" s="7">
        <v>1.2578575220985464</v>
      </c>
      <c r="S7" s="7">
        <v>0.7296698369116863</v>
      </c>
      <c r="T7" s="7">
        <v>0.6113255194128705</v>
      </c>
      <c r="U7" s="7">
        <v>1.1434901342542518</v>
      </c>
      <c r="V7" s="7">
        <v>1.744872438762094</v>
      </c>
      <c r="W7" s="7">
        <v>1.1752853447496878</v>
      </c>
      <c r="Y7">
        <v>2027</v>
      </c>
      <c r="Z7" s="8">
        <v>509.74773653358295</v>
      </c>
      <c r="AA7" s="8">
        <v>509.74773653358295</v>
      </c>
      <c r="AB7" s="8">
        <v>509.74773653358295</v>
      </c>
      <c r="AC7" s="8">
        <v>509.74773653358295</v>
      </c>
      <c r="AD7" s="8">
        <v>518.91629332968512</v>
      </c>
      <c r="AE7" s="8">
        <v>593.96640002227412</v>
      </c>
      <c r="AF7" s="8">
        <v>661.13079414908555</v>
      </c>
      <c r="AG7" s="8">
        <v>509.74773653358295</v>
      </c>
      <c r="AH7" s="8">
        <v>509.74773653358295</v>
      </c>
      <c r="AI7" s="8">
        <v>509.74773653358295</v>
      </c>
      <c r="AJ7" s="8"/>
      <c r="AK7">
        <v>2027</v>
      </c>
      <c r="AL7" s="9">
        <f>[4]UPC!V7</f>
        <v>590.66751811017059</v>
      </c>
      <c r="AM7" s="9">
        <f>[4]UPC!W7</f>
        <v>574.99021423477996</v>
      </c>
      <c r="AN7" s="9">
        <f>[4]UPC!X7</f>
        <v>581.01779830327223</v>
      </c>
      <c r="AO7" s="9">
        <f>[4]UPC!Y7</f>
        <v>556.56830626820647</v>
      </c>
      <c r="AP7" s="9">
        <f>[4]UPC!Z7</f>
        <v>580.07980667944162</v>
      </c>
      <c r="AQ7" s="9">
        <f>[4]UPC!AA7</f>
        <v>601.96869159850178</v>
      </c>
      <c r="AR7" s="9">
        <f>[4]UPC!AB7</f>
        <v>593.54602472360637</v>
      </c>
      <c r="AS7" s="9">
        <f>[4]UPC!AC7</f>
        <v>582.67973902591575</v>
      </c>
      <c r="AT7" s="9">
        <f>[4]UPC!AD7</f>
        <v>582.67973902591575</v>
      </c>
      <c r="AU7" s="9">
        <f>[4]UPC!AE7</f>
        <v>582.78010737162242</v>
      </c>
      <c r="AW7">
        <v>2027</v>
      </c>
      <c r="AX7" s="8">
        <f t="shared" ca="1" si="1"/>
        <v>796.48140073635921</v>
      </c>
      <c r="AY7" s="8">
        <f t="shared" ca="1" si="0"/>
        <v>875.00340982112255</v>
      </c>
      <c r="AZ7" s="8">
        <f t="shared" ca="1" si="0"/>
        <v>858.90551655692104</v>
      </c>
      <c r="BA7" s="8">
        <f t="shared" ca="1" si="0"/>
        <v>853.17568321663862</v>
      </c>
      <c r="BB7" s="8">
        <f t="shared" ca="1" si="0"/>
        <v>878.42221850145597</v>
      </c>
      <c r="BC7" s="8">
        <f t="shared" ca="1" si="0"/>
        <v>936.56973524192961</v>
      </c>
      <c r="BD7" s="8">
        <f t="shared" ca="1" si="0"/>
        <v>992.67361678246903</v>
      </c>
      <c r="BE7" s="8">
        <f t="shared" ca="1" si="0"/>
        <v>863.20960669809551</v>
      </c>
      <c r="BF7" s="8">
        <f t="shared" ca="1" si="0"/>
        <v>900.10812552953109</v>
      </c>
      <c r="BG7" s="8">
        <f t="shared" ca="1" si="0"/>
        <v>865.19979379372023</v>
      </c>
      <c r="BI7">
        <v>2027</v>
      </c>
      <c r="BJ7" s="2">
        <f t="shared" ca="1" si="2"/>
        <v>0</v>
      </c>
      <c r="BK7" s="2">
        <f t="shared" ca="1" si="3"/>
        <v>9.8586117657196451E-2</v>
      </c>
      <c r="BL7" s="2">
        <f ca="1">(AZ7-$AX7)/$AX7</f>
        <v>7.8374856918001834E-2</v>
      </c>
      <c r="BM7" s="2">
        <f ca="1">(BA7-$AX7)/$AX7</f>
        <v>7.1180924536172072E-2</v>
      </c>
      <c r="BN7" s="2">
        <f ca="1">(BB7-$AX7)/$AX7</f>
        <v>0.10287850750732061</v>
      </c>
      <c r="BO7" s="2">
        <f ca="1">(BC7-$AX7)/$AX7</f>
        <v>0.17588399977206826</v>
      </c>
      <c r="BP7" s="2">
        <f ca="1">(BD7-$AX7)/$AX7</f>
        <v>0.24632366288117605</v>
      </c>
      <c r="BQ7" s="2">
        <f ca="1">(BE7-$AX7)/$AX7</f>
        <v>8.3778737205972495E-2</v>
      </c>
      <c r="BR7" s="2">
        <f ca="1">(BF7-$AX7)/$AX7</f>
        <v>0.13010564301610483</v>
      </c>
      <c r="BS7" s="2">
        <f ca="1">(BG7-$AX7)/$AX7</f>
        <v>8.6277461085506615E-2</v>
      </c>
      <c r="BT7" s="2"/>
      <c r="BU7" s="10">
        <v>2010</v>
      </c>
      <c r="BV7" s="11">
        <v>947.34100129494436</v>
      </c>
      <c r="BW7" s="10">
        <v>611.31088588053024</v>
      </c>
      <c r="BX7" s="11"/>
      <c r="BY7" s="10">
        <v>2027</v>
      </c>
      <c r="BZ7" s="11">
        <f ca="1"/>
        <v>900.10812552953109</v>
      </c>
      <c r="CA7" s="10">
        <v>582.67973902591575</v>
      </c>
      <c r="CB7" s="11"/>
      <c r="CC7">
        <v>2027</v>
      </c>
      <c r="CD7" s="8">
        <v>2051.4385970318058</v>
      </c>
      <c r="CE7" s="8">
        <v>2051.4385970318058</v>
      </c>
      <c r="CF7" s="8">
        <v>2051.4385970318058</v>
      </c>
      <c r="CG7" s="8">
        <v>2051.4385970318058</v>
      </c>
      <c r="CH7" s="8">
        <v>2051.4385970318058</v>
      </c>
      <c r="CI7" s="8">
        <v>2051.4385970318058</v>
      </c>
      <c r="CJ7" s="8">
        <v>2374.7181195255871</v>
      </c>
      <c r="CK7" s="8">
        <v>2809.0696026034325</v>
      </c>
      <c r="CL7" s="8">
        <v>2051.4385970318058</v>
      </c>
      <c r="CM7" s="8">
        <v>2051.4385970318058</v>
      </c>
      <c r="CN7" s="8"/>
      <c r="CO7">
        <v>2027</v>
      </c>
      <c r="CP7" s="9">
        <f>[4]UPC!AZ7</f>
        <v>2869.0376741119121</v>
      </c>
      <c r="CQ7" s="9">
        <f>[4]UPC!BA7</f>
        <v>2580.507983070037</v>
      </c>
      <c r="CR7" s="9">
        <f>[4]UPC!BB7</f>
        <v>2590.4205893685362</v>
      </c>
      <c r="CS7" s="9">
        <f>[4]UPC!BC7</f>
        <v>2487.0106467374444</v>
      </c>
      <c r="CT7" s="9">
        <f>[4]UPC!BD7</f>
        <v>2520.3731761776917</v>
      </c>
      <c r="CU7" s="9">
        <f>[4]UPC!BE7</f>
        <v>2767.9318063384444</v>
      </c>
      <c r="CV7" s="9">
        <f>[4]UPC!BF7</f>
        <v>2745.4091163758112</v>
      </c>
      <c r="CW7" s="9">
        <f>[4]UPC!BG7</f>
        <v>2618.7589311709198</v>
      </c>
      <c r="CX7" s="9">
        <f>[4]UPC!BH7</f>
        <v>2618.7589311709198</v>
      </c>
      <c r="CY7" s="9">
        <f>[4]UPC!BI7</f>
        <v>2615.624206613023</v>
      </c>
      <c r="DA7">
        <v>2027</v>
      </c>
      <c r="DB7" s="8">
        <f ca="1">(CD7+(CP7*0.1*(B7)))*1.053</f>
        <v>3421.6832651134691</v>
      </c>
      <c r="DC7" s="8">
        <f ca="1">(CE7+(CQ7*0.1*(C7+O7)))*1.053</f>
        <v>3678.1533748053253</v>
      </c>
      <c r="DD7" s="8">
        <f ca="1">(CF7+(CR7*0.1*(D7+P7)))*1.053</f>
        <v>3596.404954502807</v>
      </c>
      <c r="DE7" s="8">
        <f ca="1">(CG7+(CS7*0.1*(E7+Q7)))*1.053</f>
        <v>3574.0403802972423</v>
      </c>
      <c r="DF7" s="8">
        <f ca="1">(CH7+(CT7*0.1*(F7+R7)))*1.053</f>
        <v>3602.6773338973267</v>
      </c>
      <c r="DG7" s="8">
        <f ca="1">(CI7+(CU7*0.1*(G7+S7)))*1.053</f>
        <v>3590.7501547243087</v>
      </c>
      <c r="DH7" s="8">
        <f ca="1">(CJ7+(CV7*0.1*(H7+T7)))*1.053</f>
        <v>3872.0333068809919</v>
      </c>
      <c r="DI7" s="8">
        <f ca="1">(CK7+(CW7*0.1*(I7+U7)))*1.053</f>
        <v>4425.1051123923635</v>
      </c>
      <c r="DJ7" s="8">
        <f ca="1">(CL7+(CX7*0.1*(J7+V7)))*1.053</f>
        <v>3793.1540306141892</v>
      </c>
      <c r="DK7" s="8">
        <f ca="1">(CM7+(CY7*0.1*(K7+W7)))*1.053</f>
        <v>3634.2433894362302</v>
      </c>
      <c r="DM7">
        <v>2027</v>
      </c>
      <c r="DN7" s="2">
        <f ca="1">(DB7-$DB7)/$DB7</f>
        <v>0</v>
      </c>
      <c r="DO7" s="2">
        <f ca="1">(DC7-$DB7)/$DB7</f>
        <v>7.4954368894033535E-2</v>
      </c>
      <c r="DP7" s="2">
        <f ca="1">(DD7-$DB7)/$DB7</f>
        <v>5.1063080902534599E-2</v>
      </c>
      <c r="DQ7" s="2">
        <f ca="1">(DE7-$DB7)/$DB7</f>
        <v>4.4526948691354332E-2</v>
      </c>
      <c r="DR7" s="2">
        <f ca="1">(DF7-$DB7)/$DB7</f>
        <v>5.2896207731797595E-2</v>
      </c>
      <c r="DS7" s="2">
        <f ca="1">(DG7-$DB7)/$DB7</f>
        <v>4.9410444074294818E-2</v>
      </c>
      <c r="DT7" s="2">
        <f ca="1">(DH7-$DB7)/$DB7</f>
        <v>0.13161651937780638</v>
      </c>
      <c r="DU7" s="2">
        <f ca="1">(DI7-$DB7)/$DB7</f>
        <v>0.29325386645500023</v>
      </c>
      <c r="DV7" s="2">
        <f ca="1">(DJ7-$DB7)/$DB7</f>
        <v>0.10856374968663308</v>
      </c>
      <c r="DW7" s="2">
        <f ca="1">(DK7-$DB7)/$DB7</f>
        <v>6.2121507998699067E-2</v>
      </c>
    </row>
    <row r="8" spans="1:127" x14ac:dyDescent="0.3">
      <c r="A8">
        <v>2028</v>
      </c>
      <c r="B8" s="6">
        <f ca="1">'[6]WACOG Calc'!C55</f>
        <v>4.0481231129412976</v>
      </c>
      <c r="C8" s="6">
        <f ca="1">'[6]WACOG Calc'!D55</f>
        <v>4.0386831530791447</v>
      </c>
      <c r="D8" s="6">
        <f ca="1">'[6]WACOG Calc'!E55</f>
        <v>4.0390041786022284</v>
      </c>
      <c r="E8" s="6">
        <f ca="1">'[6]WACOG Calc'!F55</f>
        <v>4.0149843278368262</v>
      </c>
      <c r="F8" s="6">
        <f ca="1">'[6]WACOG Calc'!G55</f>
        <v>4.043867502102243</v>
      </c>
      <c r="G8" s="6">
        <f ca="1">'[6]WACOG Calc'!H55</f>
        <v>4.0423048070945926</v>
      </c>
      <c r="H8" s="6">
        <f ca="1">'[6]WACOG Calc'!I55</f>
        <v>3.968202695278392</v>
      </c>
      <c r="I8" s="6">
        <f ca="1">'[6]WACOG Calc'!J55</f>
        <v>4.046710584549575</v>
      </c>
      <c r="J8" s="6">
        <f ca="1">'[6]WACOG Calc'!K55</f>
        <v>4.0467105845678928</v>
      </c>
      <c r="K8" s="6">
        <f ca="1">'[6]WACOG Calc'!L55</f>
        <v>4.0435243341398497</v>
      </c>
      <c r="M8">
        <v>2028</v>
      </c>
      <c r="N8" s="7">
        <v>1.6298855879980871</v>
      </c>
      <c r="O8" s="7">
        <v>1.8257254180458407</v>
      </c>
      <c r="P8" s="7">
        <v>1.3918008790467897</v>
      </c>
      <c r="Q8" s="7">
        <v>1.5371057368984375</v>
      </c>
      <c r="R8" s="7">
        <v>1.6280736195367369</v>
      </c>
      <c r="S8" s="7">
        <v>0.95390850364871038</v>
      </c>
      <c r="T8" s="7">
        <v>0.67192926379547024</v>
      </c>
      <c r="U8" s="7">
        <v>1.4812120322200582</v>
      </c>
      <c r="V8" s="7">
        <v>2.1669311209779716</v>
      </c>
      <c r="W8" s="7">
        <v>1.5389662439843201</v>
      </c>
      <c r="Y8">
        <v>2028</v>
      </c>
      <c r="Z8" s="8">
        <v>508.53113653358292</v>
      </c>
      <c r="AA8" s="8">
        <v>508.53113653358292</v>
      </c>
      <c r="AB8" s="8">
        <v>508.53113653358292</v>
      </c>
      <c r="AC8" s="8">
        <v>508.53113653358292</v>
      </c>
      <c r="AD8" s="8">
        <v>521.54941531793656</v>
      </c>
      <c r="AE8" s="8">
        <v>615.98213606604088</v>
      </c>
      <c r="AF8" s="8">
        <v>707.01444763317795</v>
      </c>
      <c r="AG8" s="8">
        <v>508.53113653358292</v>
      </c>
      <c r="AH8" s="8">
        <v>508.53113653358292</v>
      </c>
      <c r="AI8" s="8">
        <v>508.53113653358292</v>
      </c>
      <c r="AJ8" s="8"/>
      <c r="AK8">
        <v>2028</v>
      </c>
      <c r="AL8" s="9">
        <f>[4]UPC!V8</f>
        <v>586.65034767556403</v>
      </c>
      <c r="AM8" s="9">
        <f>[4]UPC!W8</f>
        <v>564.47757417745345</v>
      </c>
      <c r="AN8" s="9">
        <f>[4]UPC!X8</f>
        <v>573.53371993434735</v>
      </c>
      <c r="AO8" s="9">
        <f>[4]UPC!Y8</f>
        <v>538.33066286477344</v>
      </c>
      <c r="AP8" s="9">
        <f>[4]UPC!Z8</f>
        <v>573.29523310855393</v>
      </c>
      <c r="AQ8" s="9">
        <f>[4]UPC!AA8</f>
        <v>603.39054786028885</v>
      </c>
      <c r="AR8" s="9">
        <f>[4]UPC!AB8</f>
        <v>594.17454544875261</v>
      </c>
      <c r="AS8" s="9">
        <f>[4]UPC!AC8</f>
        <v>573.92048221068546</v>
      </c>
      <c r="AT8" s="9">
        <f>[4]UPC!AD8</f>
        <v>573.92048221068546</v>
      </c>
      <c r="AU8" s="9">
        <f>[4]UPC!AE8</f>
        <v>574.74620039502179</v>
      </c>
      <c r="AW8">
        <v>2028</v>
      </c>
      <c r="AX8" s="8">
        <f t="shared" ca="1" si="1"/>
        <v>785.55318394160724</v>
      </c>
      <c r="AY8" s="8">
        <f t="shared" ca="1" si="0"/>
        <v>884.06073294960731</v>
      </c>
      <c r="AZ8" s="8">
        <f t="shared" ca="1" si="0"/>
        <v>863.4664435478777</v>
      </c>
      <c r="BA8" s="8">
        <f t="shared" ca="1" si="0"/>
        <v>850.21027897486806</v>
      </c>
      <c r="BB8" s="8">
        <f t="shared" ca="1" si="0"/>
        <v>891.59520816038082</v>
      </c>
      <c r="BC8" s="8">
        <f t="shared" ca="1" si="0"/>
        <v>966.07371775718809</v>
      </c>
      <c r="BD8" s="8">
        <f t="shared" ca="1" si="0"/>
        <v>1034.8033990955369</v>
      </c>
      <c r="BE8" s="8">
        <f t="shared" ca="1" si="0"/>
        <v>869.55680462719181</v>
      </c>
      <c r="BF8" s="8">
        <f t="shared" ca="1" si="0"/>
        <v>910.99743325582961</v>
      </c>
      <c r="BG8" s="8">
        <f t="shared" ca="1" si="0"/>
        <v>873.33994243879511</v>
      </c>
      <c r="BI8">
        <v>2028</v>
      </c>
      <c r="BJ8" s="2">
        <f t="shared" ca="1" si="2"/>
        <v>0</v>
      </c>
      <c r="BK8" s="2">
        <f t="shared" ca="1" si="3"/>
        <v>0.12539895582082253</v>
      </c>
      <c r="BL8" s="2">
        <f ca="1">(AZ8-$AX8)/$AX8</f>
        <v>9.9182666685063051E-2</v>
      </c>
      <c r="BM8" s="2">
        <f ca="1">(BA8-$AX8)/$AX8</f>
        <v>8.2307724486375439E-2</v>
      </c>
      <c r="BN8" s="2">
        <f ca="1">(BB8-$AX8)/$AX8</f>
        <v>0.13499025449390328</v>
      </c>
      <c r="BO8" s="2">
        <f ca="1">(BC8-$AX8)/$AX8</f>
        <v>0.22980052465677428</v>
      </c>
      <c r="BP8" s="2">
        <f ca="1">(BD8-$AX8)/$AX8</f>
        <v>0.3172926037970934</v>
      </c>
      <c r="BQ8" s="2">
        <f ca="1">(BE8-$AX8)/$AX8</f>
        <v>0.10693562498733228</v>
      </c>
      <c r="BR8" s="2">
        <f ca="1">(BF8-$AX8)/$AX8</f>
        <v>0.1596890597334108</v>
      </c>
      <c r="BS8" s="2">
        <f ca="1">(BG8-$AX8)/$AX8</f>
        <v>0.11175151510010727</v>
      </c>
      <c r="BT8" s="2"/>
      <c r="BU8" s="10">
        <v>2011</v>
      </c>
      <c r="BV8" s="11">
        <v>1014.0143943885107</v>
      </c>
      <c r="BW8" s="10">
        <v>683.97477850892312</v>
      </c>
      <c r="BX8" s="11"/>
      <c r="BY8" s="10">
        <v>2028</v>
      </c>
      <c r="BZ8" s="11">
        <f ca="1"/>
        <v>910.99743325582961</v>
      </c>
      <c r="CA8" s="10">
        <v>573.92048221068546</v>
      </c>
      <c r="CB8" s="11"/>
      <c r="CC8">
        <v>2028</v>
      </c>
      <c r="CD8" s="8">
        <v>2066.4385970318058</v>
      </c>
      <c r="CE8" s="8">
        <v>2066.4385970318058</v>
      </c>
      <c r="CF8" s="8">
        <v>2066.4385970318058</v>
      </c>
      <c r="CG8" s="8">
        <v>2066.4385970318058</v>
      </c>
      <c r="CH8" s="8">
        <v>2066.4385970318058</v>
      </c>
      <c r="CI8" s="8">
        <v>2066.4385970318058</v>
      </c>
      <c r="CJ8" s="8">
        <v>2462.2494820823417</v>
      </c>
      <c r="CK8" s="8">
        <v>3012.3793903640521</v>
      </c>
      <c r="CL8" s="8">
        <v>2066.4385970318058</v>
      </c>
      <c r="CM8" s="8">
        <v>2066.4385970318058</v>
      </c>
      <c r="CN8" s="8"/>
      <c r="CO8">
        <v>2028</v>
      </c>
      <c r="CP8" s="9">
        <f>[4]UPC!AZ8</f>
        <v>2898.894151991949</v>
      </c>
      <c r="CQ8" s="9">
        <f>[4]UPC!BA8</f>
        <v>2546.117726132994</v>
      </c>
      <c r="CR8" s="9">
        <f>[4]UPC!BB8</f>
        <v>2566.7738169048566</v>
      </c>
      <c r="CS8" s="9">
        <f>[4]UPC!BC8</f>
        <v>2412.2332943622587</v>
      </c>
      <c r="CT8" s="9">
        <f>[4]UPC!BD8</f>
        <v>2470.1750966382469</v>
      </c>
      <c r="CU8" s="9">
        <f>[4]UPC!BE8</f>
        <v>2776.5972197291126</v>
      </c>
      <c r="CV8" s="9">
        <f>[4]UPC!BF8</f>
        <v>2754.4870514420618</v>
      </c>
      <c r="CW8" s="9">
        <f>[4]UPC!BG8</f>
        <v>2592.8659731762987</v>
      </c>
      <c r="CX8" s="9">
        <f>[4]UPC!BH8</f>
        <v>2592.8659731762987</v>
      </c>
      <c r="CY8" s="9">
        <f>[4]UPC!BI8</f>
        <v>2590.6141692313772</v>
      </c>
      <c r="DA8">
        <v>2028</v>
      </c>
      <c r="DB8" s="8">
        <f ca="1">(CD8+(CP8*0.1*(B8)))*1.053</f>
        <v>3411.663810758228</v>
      </c>
      <c r="DC8" s="8">
        <f ca="1">(CE8+(CQ8*0.1*(C8+O8)))*1.053</f>
        <v>3748.2441197632565</v>
      </c>
      <c r="DD8" s="8">
        <f ca="1">(CF8+(CR8*0.1*(D8+P8)))*1.053</f>
        <v>3643.8048009447348</v>
      </c>
      <c r="DE8" s="8">
        <f ca="1">(CG8+(CS8*0.1*(E8+Q8)))*1.053</f>
        <v>3586.2360569092193</v>
      </c>
      <c r="DF8" s="8">
        <f ca="1">(CH8+(CT8*0.1*(F8+R8)))*1.053</f>
        <v>3651.2852583554291</v>
      </c>
      <c r="DG8" s="8">
        <f ca="1">(CI8+(CU8*0.1*(G8+S8)))*1.053</f>
        <v>3636.7311429880879</v>
      </c>
      <c r="DH8" s="8">
        <f ca="1">(CJ8+(CV8*0.1*(H8+T8)))*1.053</f>
        <v>3938.6073164685822</v>
      </c>
      <c r="DI8" s="8">
        <f ca="1">(CK8+(CW8*0.1*(I8+U8)))*1.053</f>
        <v>4681.3175046041933</v>
      </c>
      <c r="DJ8" s="8">
        <f ca="1">(CL8+(CX8*0.1*(J8+V8)))*1.053</f>
        <v>3872.4629002398328</v>
      </c>
      <c r="DK8" s="8">
        <f ca="1">(CM8+(CY8*0.1*(K8+W8)))*1.053</f>
        <v>3698.8167815172374</v>
      </c>
      <c r="DM8">
        <v>2028</v>
      </c>
      <c r="DN8" s="2">
        <f ca="1">(DB8-$DB8)/$DB8</f>
        <v>0</v>
      </c>
      <c r="DO8" s="2">
        <f ca="1">(DC8-$DB8)/$DB8</f>
        <v>9.8655766709388928E-2</v>
      </c>
      <c r="DP8" s="2">
        <f ca="1">(DD8-$DB8)/$DB8</f>
        <v>6.804333693562685E-2</v>
      </c>
      <c r="DQ8" s="2">
        <f ca="1">(DE8-$DB8)/$DB8</f>
        <v>5.1169240533167702E-2</v>
      </c>
      <c r="DR8" s="2">
        <f ca="1">(DF8-$DB8)/$DB8</f>
        <v>7.0235949638879039E-2</v>
      </c>
      <c r="DS8" s="2">
        <f ca="1">(DG8-$DB8)/$DB8</f>
        <v>6.596996208129885E-2</v>
      </c>
      <c r="DT8" s="2">
        <f ca="1">(DH8-$DB8)/$DB8</f>
        <v>0.15445352617942834</v>
      </c>
      <c r="DU8" s="2">
        <f ca="1">(DI8-$DB8)/$DB8</f>
        <v>0.37215088129207846</v>
      </c>
      <c r="DV8" s="2">
        <f ca="1">(DJ8-$DB8)/$DB8</f>
        <v>0.13506579635089958</v>
      </c>
      <c r="DW8" s="2">
        <f ca="1">(DK8-$DB8)/$DB8</f>
        <v>8.416801498832055E-2</v>
      </c>
    </row>
    <row r="9" spans="1:127" x14ac:dyDescent="0.3">
      <c r="A9">
        <v>2029</v>
      </c>
      <c r="B9" s="6">
        <f ca="1">'[6]WACOG Calc'!C56</f>
        <v>3.6962575059675138</v>
      </c>
      <c r="C9" s="6">
        <f ca="1">'[6]WACOG Calc'!D56</f>
        <v>3.6863635799039818</v>
      </c>
      <c r="D9" s="6">
        <f ca="1">'[6]WACOG Calc'!E56</f>
        <v>3.6882187891883529</v>
      </c>
      <c r="E9" s="6">
        <f ca="1">'[6]WACOG Calc'!F56</f>
        <v>3.6548791901235518</v>
      </c>
      <c r="F9" s="6">
        <f ca="1">'[6]WACOG Calc'!G56</f>
        <v>3.6873873260460148</v>
      </c>
      <c r="G9" s="6">
        <f ca="1">'[6]WACOG Calc'!H56</f>
        <v>3.6848995430987261</v>
      </c>
      <c r="H9" s="6">
        <f ca="1">'[6]WACOG Calc'!I56</f>
        <v>3.6009532844074661</v>
      </c>
      <c r="I9" s="6">
        <f ca="1">'[6]WACOG Calc'!J56</f>
        <v>3.6945520280632915</v>
      </c>
      <c r="J9" s="6">
        <f ca="1">'[6]WACOG Calc'!K56</f>
        <v>3.6945520280162993</v>
      </c>
      <c r="K9" s="6">
        <f ca="1">'[6]WACOG Calc'!L56</f>
        <v>3.6913775285126258</v>
      </c>
      <c r="M9">
        <v>2029</v>
      </c>
      <c r="N9" s="7">
        <v>1.8531918409867907</v>
      </c>
      <c r="O9" s="7">
        <v>2.105126404733292</v>
      </c>
      <c r="P9" s="7">
        <v>1.5893633946549373</v>
      </c>
      <c r="Q9" s="7">
        <v>1.6975974058774632</v>
      </c>
      <c r="R9" s="7">
        <v>1.8781292826084108</v>
      </c>
      <c r="S9" s="7">
        <v>1.0563539677393301</v>
      </c>
      <c r="T9" s="7">
        <v>0.73064331197905275</v>
      </c>
      <c r="U9" s="7">
        <v>1.7682400081532115</v>
      </c>
      <c r="V9" s="7">
        <v>2.5071588123831399</v>
      </c>
      <c r="W9" s="7">
        <v>1.7532934356652439</v>
      </c>
      <c r="Y9">
        <v>2029</v>
      </c>
      <c r="Z9" s="8">
        <v>507.31453653358295</v>
      </c>
      <c r="AA9" s="8">
        <v>507.31453653358295</v>
      </c>
      <c r="AB9" s="8">
        <v>507.31453653358295</v>
      </c>
      <c r="AC9" s="8">
        <v>507.31453653358295</v>
      </c>
      <c r="AD9" s="8">
        <v>524.10204301460942</v>
      </c>
      <c r="AE9" s="8">
        <v>641.09952922183754</v>
      </c>
      <c r="AF9" s="8">
        <v>759.30933577057624</v>
      </c>
      <c r="AG9" s="8">
        <v>507.31453653358295</v>
      </c>
      <c r="AH9" s="8">
        <v>507.31453653358295</v>
      </c>
      <c r="AI9" s="8">
        <v>507.31453653358295</v>
      </c>
      <c r="AJ9" s="8"/>
      <c r="AK9">
        <v>2029</v>
      </c>
      <c r="AL9" s="9">
        <f>[4]UPC!V9</f>
        <v>575.6523551320995</v>
      </c>
      <c r="AM9" s="9">
        <f>[4]UPC!W9</f>
        <v>546.91244986135007</v>
      </c>
      <c r="AN9" s="9">
        <f>[4]UPC!X9</f>
        <v>558.83752687598383</v>
      </c>
      <c r="AO9" s="9">
        <f>[4]UPC!Y9</f>
        <v>513.15831204596316</v>
      </c>
      <c r="AP9" s="9">
        <f>[4]UPC!Z9</f>
        <v>559.09992122830477</v>
      </c>
      <c r="AQ9" s="9">
        <f>[4]UPC!AA9</f>
        <v>597.44922620297552</v>
      </c>
      <c r="AR9" s="9">
        <f>[4]UPC!AB9</f>
        <v>587.42348438117313</v>
      </c>
      <c r="AS9" s="9">
        <f>[4]UPC!AC9</f>
        <v>557.21084203345549</v>
      </c>
      <c r="AT9" s="9">
        <f>[4]UPC!AD9</f>
        <v>557.21084203345549</v>
      </c>
      <c r="AU9" s="9">
        <f>[4]UPC!AE9</f>
        <v>559.10803705841136</v>
      </c>
      <c r="AW9">
        <v>2029</v>
      </c>
      <c r="AX9" s="8">
        <f t="shared" ca="1" si="1"/>
        <v>758.25526531232276</v>
      </c>
      <c r="AY9" s="8">
        <f t="shared" ca="1" si="0"/>
        <v>867.73342582638804</v>
      </c>
      <c r="AZ9" s="8">
        <f t="shared" ca="1" si="0"/>
        <v>844.76465269040636</v>
      </c>
      <c r="BA9" s="8">
        <f t="shared" ca="1" si="0"/>
        <v>823.42633212973101</v>
      </c>
      <c r="BB9" s="8">
        <f t="shared" ca="1" si="0"/>
        <v>879.5393445004504</v>
      </c>
      <c r="BC9" s="8">
        <f t="shared" ca="1" si="0"/>
        <v>973.35671707762504</v>
      </c>
      <c r="BD9" s="8">
        <f t="shared" ca="1" si="0"/>
        <v>1067.4866394223066</v>
      </c>
      <c r="BE9" s="8">
        <f t="shared" ca="1" si="0"/>
        <v>854.72771484212342</v>
      </c>
      <c r="BF9" s="8">
        <f t="shared" ca="1" si="0"/>
        <v>898.08325966552388</v>
      </c>
      <c r="BG9" s="8">
        <f t="shared" ca="1" si="0"/>
        <v>854.7521807555197</v>
      </c>
      <c r="BI9">
        <v>2029</v>
      </c>
      <c r="BJ9" s="2">
        <f t="shared" ca="1" si="2"/>
        <v>0</v>
      </c>
      <c r="BK9" s="2">
        <f t="shared" ca="1" si="3"/>
        <v>0.14438166871016925</v>
      </c>
      <c r="BL9" s="2">
        <f ca="1">(AZ9-$AX9)/$AX9</f>
        <v>0.11409005823711713</v>
      </c>
      <c r="BM9" s="2">
        <f ca="1">(BA9-$AX9)/$AX9</f>
        <v>8.594871647948861E-2</v>
      </c>
      <c r="BN9" s="2">
        <f ca="1">(BB9-$AX9)/$AX9</f>
        <v>0.15995151598211604</v>
      </c>
      <c r="BO9" s="2">
        <f ca="1">(BC9-$AX9)/$AX9</f>
        <v>0.28367946996939442</v>
      </c>
      <c r="BP9" s="2">
        <f ca="1">(BD9-$AX9)/$AX9</f>
        <v>0.40781961993051569</v>
      </c>
      <c r="BQ9" s="2">
        <f ca="1">(BE9-$AX9)/$AX9</f>
        <v>0.12722951483899553</v>
      </c>
      <c r="BR9" s="2">
        <f ca="1">(BF9-$AX9)/$AX9</f>
        <v>0.1844075481567628</v>
      </c>
      <c r="BS9" s="2">
        <f ca="1">(BG9-$AX9)/$AX9</f>
        <v>0.12726178090362511</v>
      </c>
      <c r="BT9" s="2"/>
      <c r="BU9" s="10">
        <v>2012</v>
      </c>
      <c r="BV9" s="11">
        <v>912.74275686951137</v>
      </c>
      <c r="BW9" s="10">
        <v>631.76594941012047</v>
      </c>
      <c r="BX9" s="11"/>
      <c r="BY9" s="10">
        <v>2029</v>
      </c>
      <c r="BZ9" s="11">
        <f ca="1"/>
        <v>898.08325966552388</v>
      </c>
      <c r="CA9" s="10">
        <v>557.21084203345549</v>
      </c>
      <c r="CB9" s="11"/>
      <c r="CC9">
        <v>2029</v>
      </c>
      <c r="CD9" s="8">
        <v>2081.4385970318058</v>
      </c>
      <c r="CE9" s="8">
        <v>2081.4385970318058</v>
      </c>
      <c r="CF9" s="8">
        <v>2081.4385970318058</v>
      </c>
      <c r="CG9" s="8">
        <v>2081.4385970318058</v>
      </c>
      <c r="CH9" s="8">
        <v>2081.4385970318058</v>
      </c>
      <c r="CI9" s="8">
        <v>2081.4385970318058</v>
      </c>
      <c r="CJ9" s="8">
        <v>2562.4864356980029</v>
      </c>
      <c r="CK9" s="8">
        <v>3247.151132212422</v>
      </c>
      <c r="CL9" s="8">
        <v>2081.4385970318058</v>
      </c>
      <c r="CM9" s="8">
        <v>2081.4385970318058</v>
      </c>
      <c r="CN9" s="8"/>
      <c r="CO9">
        <v>2029</v>
      </c>
      <c r="CP9" s="9">
        <f>[4]UPC!AZ9</f>
        <v>2894.2880014718194</v>
      </c>
      <c r="CQ9" s="9">
        <f>[4]UPC!BA9</f>
        <v>2483.7770184843653</v>
      </c>
      <c r="CR9" s="9">
        <f>[4]UPC!BB9</f>
        <v>2514.4705909694057</v>
      </c>
      <c r="CS9" s="9">
        <f>[4]UPC!BC9</f>
        <v>2310.4330036905289</v>
      </c>
      <c r="CT9" s="9">
        <f>[4]UPC!BD9</f>
        <v>2392.6870039806872</v>
      </c>
      <c r="CU9" s="9">
        <f>[4]UPC!BE9</f>
        <v>2753.533704174914</v>
      </c>
      <c r="CV9" s="9">
        <f>[4]UPC!BF9</f>
        <v>2732.0713423669695</v>
      </c>
      <c r="CW9" s="9">
        <f>[4]UPC!BG9</f>
        <v>2534.5598743662486</v>
      </c>
      <c r="CX9" s="9">
        <f>[4]UPC!BH9</f>
        <v>2534.5598743662486</v>
      </c>
      <c r="CY9" s="9">
        <f>[4]UPC!BI9</f>
        <v>2534.2349736590181</v>
      </c>
      <c r="DA9">
        <v>2029</v>
      </c>
      <c r="DB9" s="8">
        <f ca="1">(CD9+(CP9*0.1*(B9)))*1.053</f>
        <v>3318.2577965360051</v>
      </c>
      <c r="DC9" s="8">
        <f ca="1">(CE9+(CQ9*0.1*(C9+O9)))*1.053</f>
        <v>3706.4710948880438</v>
      </c>
      <c r="DD9" s="8">
        <f ca="1">(CF9+(CR9*0.1*(D9+P9)))*1.053</f>
        <v>3589.1200854655949</v>
      </c>
      <c r="DE9" s="8">
        <f ca="1">(CG9+(CS9*0.1*(E9+Q9)))*1.053</f>
        <v>3493.9513550307533</v>
      </c>
      <c r="DF9" s="8">
        <f ca="1">(CH9+(CT9*0.1*(F9+R9)))*1.053</f>
        <v>3593.9864267489229</v>
      </c>
      <c r="DG9" s="8">
        <f ca="1">(CI9+(CU9*0.1*(G9+S9)))*1.053</f>
        <v>3566.4675440008045</v>
      </c>
      <c r="DH9" s="8">
        <f ca="1">(CJ9+(CV9*0.1*(H9+T9)))*1.053</f>
        <v>3944.4427334749025</v>
      </c>
      <c r="DI9" s="8">
        <f ca="1">(CK9+(CW9*0.1*(I9+U9)))*1.053</f>
        <v>4877.2100914539742</v>
      </c>
      <c r="DJ9" s="8">
        <f ca="1">(CL9+(CX9*0.1*(J9+V9)))*1.053</f>
        <v>3846.9242070013943</v>
      </c>
      <c r="DK9" s="8">
        <f ca="1">(CM9+(CY9*0.1*(K9+W9)))*1.053</f>
        <v>3644.6922009836958</v>
      </c>
      <c r="DM9">
        <v>2029</v>
      </c>
      <c r="DN9" s="2">
        <f ca="1">(DB9-$DB9)/$DB9</f>
        <v>0</v>
      </c>
      <c r="DO9" s="2">
        <f ca="1">(DC9-$DB9)/$DB9</f>
        <v>0.11699310968463698</v>
      </c>
      <c r="DP9" s="2">
        <f ca="1">(DD9-$DB9)/$DB9</f>
        <v>8.1627861829285317E-2</v>
      </c>
      <c r="DQ9" s="2">
        <f ca="1">(DE9-$DB9)/$DB9</f>
        <v>5.2947531285290193E-2</v>
      </c>
      <c r="DR9" s="2">
        <f ca="1">(DF9-$DB9)/$DB9</f>
        <v>8.3094396855107625E-2</v>
      </c>
      <c r="DS9" s="2">
        <f ca="1">(DG9-$DB9)/$DB9</f>
        <v>7.4801224824638538E-2</v>
      </c>
      <c r="DT9" s="2">
        <f ca="1">(DH9-$DB9)/$DB9</f>
        <v>0.1887089476871219</v>
      </c>
      <c r="DU9" s="2">
        <f ca="1">(DI9-$DB9)/$DB9</f>
        <v>0.46981048203831244</v>
      </c>
      <c r="DV9" s="2">
        <f ca="1">(DJ9-$DB9)/$DB9</f>
        <v>0.15932047564757459</v>
      </c>
      <c r="DW9" s="2">
        <f ca="1">(DK9-$DB9)/$DB9</f>
        <v>9.8375239195840056E-2</v>
      </c>
    </row>
    <row r="10" spans="1:127" x14ac:dyDescent="0.3">
      <c r="A10">
        <v>2030</v>
      </c>
      <c r="B10" s="6">
        <f ca="1">'[6]WACOG Calc'!C57</f>
        <v>3.4376019099532074</v>
      </c>
      <c r="C10" s="6">
        <f ca="1">'[6]WACOG Calc'!D57</f>
        <v>3.4249269062539764</v>
      </c>
      <c r="D10" s="6">
        <f ca="1">'[6]WACOG Calc'!E57</f>
        <v>3.4273067880587353</v>
      </c>
      <c r="E10" s="6">
        <f ca="1">'[6]WACOG Calc'!F57</f>
        <v>3.3904576012240195</v>
      </c>
      <c r="F10" s="6">
        <f ca="1">'[6]WACOG Calc'!G57</f>
        <v>3.4212597606255648</v>
      </c>
      <c r="G10" s="6">
        <f ca="1">'[6]WACOG Calc'!H57</f>
        <v>3.4161136097231943</v>
      </c>
      <c r="H10" s="6">
        <f ca="1">'[6]WACOG Calc'!I57</f>
        <v>3.3221934126550723</v>
      </c>
      <c r="I10" s="6">
        <f ca="1">'[6]WACOG Calc'!J57</f>
        <v>3.4326543329335286</v>
      </c>
      <c r="J10" s="6">
        <f ca="1">'[6]WACOG Calc'!K57</f>
        <v>3.4326543328665609</v>
      </c>
      <c r="K10" s="6">
        <f ca="1">'[6]WACOG Calc'!L57</f>
        <v>3.4305720124716506</v>
      </c>
      <c r="M10">
        <v>2030</v>
      </c>
      <c r="N10" s="7">
        <v>2.1077328489995475</v>
      </c>
      <c r="O10" s="7">
        <v>2.4237553136228289</v>
      </c>
      <c r="P10" s="7">
        <v>1.8539044994979772</v>
      </c>
      <c r="Q10" s="7">
        <v>1.9032972124395469</v>
      </c>
      <c r="R10" s="7">
        <v>2.0867893495016103</v>
      </c>
      <c r="S10" s="7">
        <v>1.2024128595598884</v>
      </c>
      <c r="T10" s="7">
        <v>0.78472094608046516</v>
      </c>
      <c r="U10" s="7">
        <v>2.0919239299091652</v>
      </c>
      <c r="V10" s="7">
        <v>2.8715960644998031</v>
      </c>
      <c r="W10" s="7">
        <v>1.9925535281690798</v>
      </c>
      <c r="Y10">
        <v>2030</v>
      </c>
      <c r="Z10" s="8">
        <v>506.09793653358292</v>
      </c>
      <c r="AA10" s="8">
        <v>506.09793653358292</v>
      </c>
      <c r="AB10" s="8">
        <v>506.09793653358292</v>
      </c>
      <c r="AC10" s="8">
        <v>506.09793653358292</v>
      </c>
      <c r="AD10" s="8">
        <v>526.58353852843118</v>
      </c>
      <c r="AE10" s="8">
        <v>668.0577968962923</v>
      </c>
      <c r="AF10" s="8">
        <v>819.48205630020266</v>
      </c>
      <c r="AG10" s="8">
        <v>506.09793653358292</v>
      </c>
      <c r="AH10" s="8">
        <v>506.09793653358292</v>
      </c>
      <c r="AI10" s="8">
        <v>506.09793653358292</v>
      </c>
      <c r="AJ10" s="8"/>
      <c r="AK10">
        <v>2030</v>
      </c>
      <c r="AL10" s="9">
        <f>[4]UPC!V10</f>
        <v>568.41993937912912</v>
      </c>
      <c r="AM10" s="9">
        <f>[4]UPC!W10</f>
        <v>532.75937248490629</v>
      </c>
      <c r="AN10" s="9">
        <f>[4]UPC!X10</f>
        <v>547.37760887120112</v>
      </c>
      <c r="AO10" s="9">
        <f>[4]UPC!Y10</f>
        <v>492.2772040234716</v>
      </c>
      <c r="AP10" s="9">
        <f>[4]UPC!Z10</f>
        <v>548.35726621221545</v>
      </c>
      <c r="AQ10" s="9">
        <f>[4]UPC!AA10</f>
        <v>595.21206285821143</v>
      </c>
      <c r="AR10" s="9">
        <f>[4]UPC!AB10</f>
        <v>584.23608505016125</v>
      </c>
      <c r="AS10" s="9">
        <f>[4]UPC!AC10</f>
        <v>543.15071584969132</v>
      </c>
      <c r="AT10" s="9">
        <f>[4]UPC!AD10</f>
        <v>543.15071584969132</v>
      </c>
      <c r="AU10" s="9">
        <f>[4]UPC!AE10</f>
        <v>546.74384125705296</v>
      </c>
      <c r="AW10">
        <v>2030</v>
      </c>
      <c r="AX10" s="8">
        <f t="shared" ca="1" si="1"/>
        <v>738.67748188348639</v>
      </c>
      <c r="AY10" s="8">
        <f t="shared" ca="1" si="0"/>
        <v>861.02963752980588</v>
      </c>
      <c r="AZ10" s="8">
        <f t="shared" ca="1" si="0"/>
        <v>837.32413689709176</v>
      </c>
      <c r="BA10" s="8">
        <f t="shared" ca="1" si="0"/>
        <v>807.33238155328957</v>
      </c>
      <c r="BB10" s="8">
        <f t="shared" ca="1" si="0"/>
        <v>872.53834867625164</v>
      </c>
      <c r="BC10" s="8">
        <f t="shared" ca="1" si="0"/>
        <v>992.93484098239969</v>
      </c>
      <c r="BD10" s="8">
        <f t="shared" ca="1" si="0"/>
        <v>1115.5722220454024</v>
      </c>
      <c r="BE10" s="8">
        <f t="shared" ca="1" si="0"/>
        <v>848.89258777555051</v>
      </c>
      <c r="BF10" s="8">
        <f t="shared" ca="1" si="0"/>
        <v>893.48497680838068</v>
      </c>
      <c r="BG10" s="8">
        <f t="shared" ca="1" si="0"/>
        <v>845.1419967362358</v>
      </c>
      <c r="BI10">
        <v>2030</v>
      </c>
      <c r="BJ10" s="2">
        <f t="shared" ca="1" si="2"/>
        <v>0</v>
      </c>
      <c r="BK10" s="2">
        <f t="shared" ca="1" si="3"/>
        <v>0.16563677470490218</v>
      </c>
      <c r="BL10" s="2">
        <f ca="1">(AZ10-$AX10)/$AX10</f>
        <v>0.13354496032839022</v>
      </c>
      <c r="BM10" s="2">
        <f ca="1">(BA10-$AX10)/$AX10</f>
        <v>9.2942997930228352E-2</v>
      </c>
      <c r="BN10" s="2">
        <f ca="1">(BB10-$AX10)/$AX10</f>
        <v>0.18121693171348019</v>
      </c>
      <c r="BO10" s="2">
        <f ca="1">(BC10-$AX10)/$AX10</f>
        <v>0.34420618650863111</v>
      </c>
      <c r="BP10" s="2">
        <f ca="1">(BD10-$AX10)/$AX10</f>
        <v>0.51022909105189795</v>
      </c>
      <c r="BQ10" s="2">
        <f ca="1">(BE10-$AX10)/$AX10</f>
        <v>0.14920599124131503</v>
      </c>
      <c r="BR10" s="2">
        <f ca="1">(BF10-$AX10)/$AX10</f>
        <v>0.20957386507866027</v>
      </c>
      <c r="BS10" s="2">
        <f ca="1">(BG10-$AX10)/$AX10</f>
        <v>0.14412855063793908</v>
      </c>
      <c r="BT10" s="2"/>
      <c r="BU10" s="10">
        <v>2013</v>
      </c>
      <c r="BV10" s="11">
        <v>877.12734228683905</v>
      </c>
      <c r="BW10" s="10">
        <v>661.15795537305758</v>
      </c>
      <c r="BX10" s="11"/>
      <c r="BY10" s="10">
        <v>2030</v>
      </c>
      <c r="BZ10" s="11">
        <f ca="1"/>
        <v>893.48497680838068</v>
      </c>
      <c r="CA10" s="10">
        <v>543.15071584969132</v>
      </c>
      <c r="CB10" s="11"/>
      <c r="CC10">
        <v>2030</v>
      </c>
      <c r="CD10" s="8">
        <v>2096.4385970318058</v>
      </c>
      <c r="CE10" s="8">
        <v>2096.4385970318058</v>
      </c>
      <c r="CF10" s="8">
        <v>2096.4385970318058</v>
      </c>
      <c r="CG10" s="8">
        <v>2096.4385970318058</v>
      </c>
      <c r="CH10" s="8">
        <v>2096.4385970318058</v>
      </c>
      <c r="CI10" s="8">
        <v>2096.4385970318058</v>
      </c>
      <c r="CJ10" s="8">
        <v>2670.7408369603149</v>
      </c>
      <c r="CK10" s="8">
        <v>3521.1702986505711</v>
      </c>
      <c r="CL10" s="8">
        <v>2096.4385970318058</v>
      </c>
      <c r="CM10" s="8">
        <v>2096.4385970318058</v>
      </c>
      <c r="CN10" s="8"/>
      <c r="CO10">
        <v>2030</v>
      </c>
      <c r="CP10" s="9">
        <f>[4]UPC!AZ10</f>
        <v>2906.0068157397977</v>
      </c>
      <c r="CQ10" s="9">
        <f>[4]UPC!BA10</f>
        <v>2438.6007825395754</v>
      </c>
      <c r="CR10" s="9">
        <f>[4]UPC!BB10</f>
        <v>2478.5274010614789</v>
      </c>
      <c r="CS10" s="9">
        <f>[4]UPC!BC10</f>
        <v>2229.7105084834207</v>
      </c>
      <c r="CT10" s="9">
        <f>[4]UPC!BD10</f>
        <v>2331.4486898462637</v>
      </c>
      <c r="CU10" s="9">
        <f>[4]UPC!BE10</f>
        <v>2746.5772897386528</v>
      </c>
      <c r="CV10" s="9">
        <f>[4]UPC!BF10</f>
        <v>2725.8266325229415</v>
      </c>
      <c r="CW10" s="9">
        <f>[4]UPC!BG10</f>
        <v>2489.8156624009234</v>
      </c>
      <c r="CX10" s="9">
        <f>[4]UPC!BH10</f>
        <v>2489.8156624009234</v>
      </c>
      <c r="CY10" s="9">
        <f>[4]UPC!BI10</f>
        <v>2493.7586248293601</v>
      </c>
      <c r="DA10">
        <v>2030</v>
      </c>
      <c r="DB10" s="8">
        <f ca="1">(CD10+(CP10*0.1*(B10)))*1.053</f>
        <v>3259.4646819615664</v>
      </c>
      <c r="DC10" s="8">
        <f ca="1">(CE10+(CQ10*0.1*(C10+O10)))*1.053</f>
        <v>3709.4017319987283</v>
      </c>
      <c r="DD10" s="8">
        <f ca="1">(CF10+(CR10*0.1*(D10+P10)))*1.053</f>
        <v>3585.8875538760635</v>
      </c>
      <c r="DE10" s="8">
        <f ca="1">(CG10+(CS10*0.1*(E10+Q10)))*1.053</f>
        <v>3450.4626823185363</v>
      </c>
      <c r="DF10" s="8">
        <f ca="1">(CH10+(CT10*0.1*(F10+R10)))*1.053</f>
        <v>3559.7844203874779</v>
      </c>
      <c r="DG10" s="8">
        <f ca="1">(CI10+(CU10*0.1*(G10+S10)))*1.053</f>
        <v>3543.2950754701933</v>
      </c>
      <c r="DH10" s="8">
        <f ca="1">(CJ10+(CV10*0.1*(H10+T10)))*1.053</f>
        <v>3991.0958586160527</v>
      </c>
      <c r="DI10" s="8">
        <f ca="1">(CK10+(CW10*0.1*(I10+U10)))*1.053</f>
        <v>5156.2129350586165</v>
      </c>
      <c r="DJ10" s="8">
        <f ca="1">(CL10+(CX10*0.1*(J10+V10)))*1.053</f>
        <v>3860.3830138895109</v>
      </c>
      <c r="DK10" s="8">
        <f ca="1">(CM10+(CY10*0.1*(K10+W10)))*1.053</f>
        <v>3631.6234720046896</v>
      </c>
      <c r="DM10">
        <v>2030</v>
      </c>
      <c r="DN10" s="2">
        <f ca="1">(DB10-$DB10)/$DB10</f>
        <v>0</v>
      </c>
      <c r="DO10" s="2">
        <f ca="1">(DC10-$DB10)/$DB10</f>
        <v>0.13804016730943286</v>
      </c>
      <c r="DP10" s="2">
        <f ca="1">(DD10-$DB10)/$DB10</f>
        <v>0.10014616011057798</v>
      </c>
      <c r="DQ10" s="2">
        <f ca="1">(DE10-$DB10)/$DB10</f>
        <v>5.859796592182312E-2</v>
      </c>
      <c r="DR10" s="2">
        <f ca="1">(DF10-$DB10)/$DB10</f>
        <v>9.2137748903349734E-2</v>
      </c>
      <c r="DS10" s="2">
        <f ca="1">(DG10-$DB10)/$DB10</f>
        <v>8.707883692662563E-2</v>
      </c>
      <c r="DT10" s="2">
        <f ca="1">(DH10-$DB10)/$DB10</f>
        <v>0.22446360002102742</v>
      </c>
      <c r="DU10" s="2">
        <f ca="1">(DI10-$DB10)/$DB10</f>
        <v>0.58192017345485547</v>
      </c>
      <c r="DV10" s="2">
        <f ca="1">(DJ10-$DB10)/$DB10</f>
        <v>0.18436105022199784</v>
      </c>
      <c r="DW10" s="2">
        <f ca="1">(DK10-$DB10)/$DB10</f>
        <v>0.11417788697104571</v>
      </c>
    </row>
    <row r="11" spans="1:127" x14ac:dyDescent="0.3">
      <c r="A11">
        <v>2031</v>
      </c>
      <c r="B11" s="6">
        <f ca="1">'[6]WACOG Calc'!C58</f>
        <v>3.4580493151148923</v>
      </c>
      <c r="C11" s="6">
        <f ca="1">'[6]WACOG Calc'!D58</f>
        <v>3.4436634944844853</v>
      </c>
      <c r="D11" s="6">
        <f ca="1">'[6]WACOG Calc'!E58</f>
        <v>3.4468163318612302</v>
      </c>
      <c r="E11" s="6">
        <f ca="1">'[6]WACOG Calc'!F58</f>
        <v>3.4073896117918872</v>
      </c>
      <c r="F11" s="6">
        <f ca="1">'[6]WACOG Calc'!G58</f>
        <v>3.4365932437312909</v>
      </c>
      <c r="G11" s="6">
        <f ca="1">'[6]WACOG Calc'!H58</f>
        <v>3.4303589027195209</v>
      </c>
      <c r="H11" s="6">
        <f ca="1">'[6]WACOG Calc'!I58</f>
        <v>3.32714819813107</v>
      </c>
      <c r="I11" s="6">
        <f ca="1">'[6]WACOG Calc'!J58</f>
        <v>3.4500274809062472</v>
      </c>
      <c r="J11" s="6">
        <f ca="1">'[6]WACOG Calc'!K58</f>
        <v>3.4500274809127847</v>
      </c>
      <c r="K11" s="6">
        <f ca="1">'[6]WACOG Calc'!L58</f>
        <v>3.4491189181064241</v>
      </c>
      <c r="M11">
        <v>2031</v>
      </c>
      <c r="N11" s="7">
        <v>2.4394038401959124</v>
      </c>
      <c r="O11" s="7">
        <v>2.804932992538284</v>
      </c>
      <c r="P11" s="7">
        <v>2.1296693634929755</v>
      </c>
      <c r="Q11" s="7">
        <v>2.2979091155469922</v>
      </c>
      <c r="R11" s="7">
        <v>2.4819671661860201</v>
      </c>
      <c r="S11" s="7">
        <v>1.3704664891278346</v>
      </c>
      <c r="T11" s="7">
        <v>0.83778160118319756</v>
      </c>
      <c r="U11" s="7">
        <v>2.3213586794130223</v>
      </c>
      <c r="V11" s="7">
        <v>3.5395249597634422</v>
      </c>
      <c r="W11" s="7">
        <v>2.2540035331827788</v>
      </c>
      <c r="Y11">
        <v>2031</v>
      </c>
      <c r="Z11" s="8">
        <v>504.88133653358295</v>
      </c>
      <c r="AA11" s="8">
        <v>504.88133653358295</v>
      </c>
      <c r="AB11" s="8">
        <v>504.88133653358295</v>
      </c>
      <c r="AC11" s="8">
        <v>504.88133653358295</v>
      </c>
      <c r="AD11" s="8">
        <v>532.93348625848409</v>
      </c>
      <c r="AE11" s="8">
        <v>697.01462115776758</v>
      </c>
      <c r="AF11" s="8">
        <v>889.48757059228194</v>
      </c>
      <c r="AG11" s="8">
        <v>504.88133653358295</v>
      </c>
      <c r="AH11" s="8">
        <v>504.88133653358295</v>
      </c>
      <c r="AI11" s="8">
        <v>504.88133653358295</v>
      </c>
      <c r="AJ11" s="8"/>
      <c r="AK11">
        <v>2031</v>
      </c>
      <c r="AL11" s="9">
        <f>[4]UPC!V11</f>
        <v>561.34726871971623</v>
      </c>
      <c r="AM11" s="9">
        <f>[4]UPC!W11</f>
        <v>518.65794956674074</v>
      </c>
      <c r="AN11" s="9">
        <f>[4]UPC!X11</f>
        <v>535.58649135627218</v>
      </c>
      <c r="AO11" s="9">
        <f>[4]UPC!Y11</f>
        <v>472.10093123669259</v>
      </c>
      <c r="AP11" s="9">
        <f>[4]UPC!Z11</f>
        <v>537.65101219016037</v>
      </c>
      <c r="AQ11" s="9">
        <f>[4]UPC!AA11</f>
        <v>592.90325037858167</v>
      </c>
      <c r="AR11" s="9">
        <f>[4]UPC!AB11</f>
        <v>580.85738286861408</v>
      </c>
      <c r="AS11" s="9">
        <f>[4]UPC!AC11</f>
        <v>528.71955466079669</v>
      </c>
      <c r="AT11" s="9">
        <f>[4]UPC!AD11</f>
        <v>528.71955466079669</v>
      </c>
      <c r="AU11" s="9">
        <f>[4]UPC!AE11</f>
        <v>534.51232414139315</v>
      </c>
      <c r="AW11">
        <v>2031</v>
      </c>
      <c r="AX11" s="8">
        <f t="shared" ca="1" si="1"/>
        <v>736.04488383577632</v>
      </c>
      <c r="AY11" s="8">
        <f t="shared" ca="1" si="0"/>
        <v>872.90515801341428</v>
      </c>
      <c r="AZ11" s="8">
        <f t="shared" ca="1" si="0"/>
        <v>846.13854729785089</v>
      </c>
      <c r="BA11" s="8">
        <f t="shared" ca="1" si="0"/>
        <v>815.26315884933217</v>
      </c>
      <c r="BB11" s="8">
        <f t="shared" ca="1" si="0"/>
        <v>896.25619651428246</v>
      </c>
      <c r="BC11" s="8">
        <f t="shared" ca="1" si="0"/>
        <v>1033.6849464021911</v>
      </c>
      <c r="BD11" s="8">
        <f t="shared" ca="1" si="0"/>
        <v>1191.3753543220157</v>
      </c>
      <c r="BE11" s="8">
        <f t="shared" ca="1" si="0"/>
        <v>852.95717643424712</v>
      </c>
      <c r="BF11" s="8">
        <f t="shared" ca="1" si="0"/>
        <v>920.77757192580157</v>
      </c>
      <c r="BG11" s="8">
        <f t="shared" ca="1" si="0"/>
        <v>852.63543395241618</v>
      </c>
      <c r="BI11">
        <v>2031</v>
      </c>
      <c r="BJ11" s="2">
        <f t="shared" ca="1" si="2"/>
        <v>0</v>
      </c>
      <c r="BK11" s="2">
        <f t="shared" ca="1" si="3"/>
        <v>0.18594012020627498</v>
      </c>
      <c r="BL11" s="2">
        <f ca="1">(AZ11-$AX11)/$AX11</f>
        <v>0.14957466029563257</v>
      </c>
      <c r="BM11" s="2">
        <f ca="1">(BA11-$AX11)/$AX11</f>
        <v>0.10762696236773348</v>
      </c>
      <c r="BN11" s="2">
        <f ca="1">(BB11-$AX11)/$AX11</f>
        <v>0.21766513998927803</v>
      </c>
      <c r="BO11" s="2">
        <f ca="1">(BC11-$AX11)/$AX11</f>
        <v>0.40437759857158823</v>
      </c>
      <c r="BP11" s="2">
        <f ca="1">(BD11-$AX11)/$AX11</f>
        <v>0.61861780509003728</v>
      </c>
      <c r="BQ11" s="2">
        <f ca="1">(BE11-$AX11)/$AX11</f>
        <v>0.15883853711366311</v>
      </c>
      <c r="BR11" s="2">
        <f ca="1">(BF11-$AX11)/$AX11</f>
        <v>0.25098019447852332</v>
      </c>
      <c r="BS11" s="2">
        <f ca="1">(BG11-$AX11)/$AX11</f>
        <v>0.15840141365978588</v>
      </c>
      <c r="BT11" s="2"/>
      <c r="BU11" s="10">
        <v>2014</v>
      </c>
      <c r="BV11" s="11">
        <v>797.05228157849047</v>
      </c>
      <c r="BW11" s="10">
        <v>593.78490645660429</v>
      </c>
      <c r="BX11" s="11"/>
      <c r="BY11" s="10">
        <v>2031</v>
      </c>
      <c r="BZ11" s="11">
        <f ca="1"/>
        <v>920.77757192580157</v>
      </c>
      <c r="CA11" s="10">
        <v>528.71955466079669</v>
      </c>
      <c r="CB11" s="11"/>
      <c r="CC11">
        <v>2031</v>
      </c>
      <c r="CD11" s="8">
        <v>2111.4385970318058</v>
      </c>
      <c r="CE11" s="8">
        <v>2111.4385970318058</v>
      </c>
      <c r="CF11" s="8">
        <v>2111.4385970318058</v>
      </c>
      <c r="CG11" s="8">
        <v>2111.4385970318058</v>
      </c>
      <c r="CH11" s="8">
        <v>2111.4385970318058</v>
      </c>
      <c r="CI11" s="8">
        <v>2111.4385970318058</v>
      </c>
      <c r="CJ11" s="8">
        <v>2787.6102846060567</v>
      </c>
      <c r="CK11" s="8">
        <v>3844.6565601219158</v>
      </c>
      <c r="CL11" s="8">
        <v>2111.4385970318058</v>
      </c>
      <c r="CM11" s="8">
        <v>2111.4385970318058</v>
      </c>
      <c r="CN11" s="8"/>
      <c r="CO11">
        <v>2031</v>
      </c>
      <c r="CP11" s="9">
        <f>[4]UPC!AZ11</f>
        <v>2916.8369068781894</v>
      </c>
      <c r="CQ11" s="9">
        <f>[4]UPC!BA11</f>
        <v>2395.2686251833834</v>
      </c>
      <c r="CR11" s="9">
        <f>[4]UPC!BB11</f>
        <v>2443.3143476878054</v>
      </c>
      <c r="CS11" s="9">
        <f>[4]UPC!BC11</f>
        <v>2153.6551136906887</v>
      </c>
      <c r="CT11" s="9">
        <f>[4]UPC!BD11</f>
        <v>2273.1751564793794</v>
      </c>
      <c r="CU11" s="9">
        <f>[4]UPC!BE11</f>
        <v>2739.3909602755721</v>
      </c>
      <c r="CV11" s="9">
        <f>[4]UPC!BF11</f>
        <v>2719.5167252937626</v>
      </c>
      <c r="CW11" s="9">
        <f>[4]UPC!BG11</f>
        <v>2444.9161796407807</v>
      </c>
      <c r="CX11" s="9">
        <f>[4]UPC!BH11</f>
        <v>2444.9161796407807</v>
      </c>
      <c r="CY11" s="9">
        <f>[4]UPC!BI11</f>
        <v>2455.3162187955131</v>
      </c>
      <c r="DA11">
        <v>2031</v>
      </c>
      <c r="DB11" s="8">
        <f ca="1">(CD11+(CP11*0.1*(B11)))*1.053</f>
        <v>3285.4602285887872</v>
      </c>
      <c r="DC11" s="8">
        <f ca="1">(CE11+(CQ11*0.1*(C11+O11)))*1.053</f>
        <v>3799.3770100731886</v>
      </c>
      <c r="DD11" s="8">
        <f ca="1">(CF11+(CR11*0.1*(D11+P11)))*1.053</f>
        <v>3658.0686633863793</v>
      </c>
      <c r="DE11" s="8">
        <f ca="1">(CG11+(CS11*0.1*(E11+Q11)))*1.053</f>
        <v>3517.1918232312382</v>
      </c>
      <c r="DF11" s="8">
        <f ca="1">(CH11+(CT11*0.1*(F11+R11)))*1.053</f>
        <v>3640.0430910446521</v>
      </c>
      <c r="DG11" s="8">
        <f ca="1">(CI11+(CU11*0.1*(G11+S11)))*1.053</f>
        <v>3608.1807004088259</v>
      </c>
      <c r="DH11" s="8">
        <f ca="1">(CJ11+(CV11*0.1*(H11+T11)))*1.053</f>
        <v>4128.0442147003523</v>
      </c>
      <c r="DI11" s="8">
        <f ca="1">(CK11+(CW11*0.1*(I11+U11)))*1.053</f>
        <v>5534.264841672617</v>
      </c>
      <c r="DJ11" s="8">
        <f ca="1">(CL11+(CX11*0.1*(J11+V11)))*1.053</f>
        <v>4022.802837948675</v>
      </c>
      <c r="DK11" s="8">
        <f ca="1">(CM11+(CY11*0.1*(K11+W11)))*1.053</f>
        <v>3697.8574838950758</v>
      </c>
      <c r="DM11">
        <v>2031</v>
      </c>
      <c r="DN11" s="2">
        <f ca="1">(DB11-$DB11)/$DB11</f>
        <v>0</v>
      </c>
      <c r="DO11" s="2">
        <f ca="1">(DC11-$DB11)/$DB11</f>
        <v>0.15642155001984165</v>
      </c>
      <c r="DP11" s="2">
        <f ca="1">(DD11-$DB11)/$DB11</f>
        <v>0.11341133627346923</v>
      </c>
      <c r="DQ11" s="2">
        <f ca="1">(DE11-$DB11)/$DB11</f>
        <v>7.0532460757252058E-2</v>
      </c>
      <c r="DR11" s="2">
        <f ca="1">(DF11-$DB11)/$DB11</f>
        <v>0.10792486829407454</v>
      </c>
      <c r="DS11" s="2">
        <f ca="1">(DG11-$DB11)/$DB11</f>
        <v>9.8226869104015221E-2</v>
      </c>
      <c r="DT11" s="2">
        <f ca="1">(DH11-$DB11)/$DB11</f>
        <v>0.25645843427953546</v>
      </c>
      <c r="DU11" s="2">
        <f ca="1">(DI11-$DB11)/$DB11</f>
        <v>0.68447171982652943</v>
      </c>
      <c r="DV11" s="2">
        <f ca="1">(DJ11-$DB11)/$DB11</f>
        <v>0.22442597324533756</v>
      </c>
      <c r="DW11" s="2">
        <f ca="1">(DK11-$DB11)/$DB11</f>
        <v>0.12552191370870031</v>
      </c>
    </row>
    <row r="12" spans="1:127" x14ac:dyDescent="0.3">
      <c r="A12">
        <v>2032</v>
      </c>
      <c r="B12" s="6">
        <f ca="1">'[6]WACOG Calc'!C59</f>
        <v>3.5130185968887555</v>
      </c>
      <c r="C12" s="6">
        <f ca="1">'[6]WACOG Calc'!D59</f>
        <v>3.492729511996588</v>
      </c>
      <c r="D12" s="6">
        <f ca="1">'[6]WACOG Calc'!E59</f>
        <v>3.4954537487556894</v>
      </c>
      <c r="E12" s="6">
        <f ca="1">'[6]WACOG Calc'!F59</f>
        <v>3.4489126156594141</v>
      </c>
      <c r="F12" s="6">
        <f ca="1">'[6]WACOG Calc'!G59</f>
        <v>3.4796938215694704</v>
      </c>
      <c r="G12" s="6">
        <f ca="1">'[6]WACOG Calc'!H59</f>
        <v>3.4695740365617156</v>
      </c>
      <c r="H12" s="6">
        <f ca="1">'[6]WACOG Calc'!I59</f>
        <v>3.341678852263875</v>
      </c>
      <c r="I12" s="6">
        <f ca="1">'[6]WACOG Calc'!J59</f>
        <v>3.4993363988969715</v>
      </c>
      <c r="J12" s="6">
        <f ca="1">'[6]WACOG Calc'!K59</f>
        <v>3.4993363988802169</v>
      </c>
      <c r="K12" s="6">
        <f ca="1">'[6]WACOG Calc'!L59</f>
        <v>3.4997156045191238</v>
      </c>
      <c r="M12">
        <v>2032</v>
      </c>
      <c r="N12" s="7">
        <v>3.1066979186615082</v>
      </c>
      <c r="O12" s="7">
        <v>3.0888592685382164</v>
      </c>
      <c r="P12" s="7">
        <v>2.4598270231464126</v>
      </c>
      <c r="Q12" s="7">
        <v>2.5639800764232308</v>
      </c>
      <c r="R12" s="7">
        <v>2.7378873316812999</v>
      </c>
      <c r="S12" s="7">
        <v>1.5800680401450486</v>
      </c>
      <c r="T12" s="7">
        <v>0.88782196833415161</v>
      </c>
      <c r="U12" s="7">
        <v>2.5985184806483734</v>
      </c>
      <c r="V12" s="7">
        <v>3.8180588128886752</v>
      </c>
      <c r="W12" s="7">
        <v>2.7713300649653889</v>
      </c>
      <c r="Y12">
        <v>2032</v>
      </c>
      <c r="Z12" s="8">
        <v>503.66473653358292</v>
      </c>
      <c r="AA12" s="8">
        <v>503.66473653358292</v>
      </c>
      <c r="AB12" s="8">
        <v>503.66473653358292</v>
      </c>
      <c r="AC12" s="8">
        <v>503.66473653358292</v>
      </c>
      <c r="AD12" s="8">
        <v>539.19261660344887</v>
      </c>
      <c r="AE12" s="8">
        <v>728.18865101030383</v>
      </c>
      <c r="AF12" s="8">
        <v>971.90741464635244</v>
      </c>
      <c r="AG12" s="8">
        <v>503.66473653358292</v>
      </c>
      <c r="AH12" s="8">
        <v>503.66473653358292</v>
      </c>
      <c r="AI12" s="8">
        <v>503.66473653358292</v>
      </c>
      <c r="AJ12" s="8"/>
      <c r="AK12">
        <v>2032</v>
      </c>
      <c r="AL12" s="9">
        <f>[4]UPC!V12</f>
        <v>558.03645536109809</v>
      </c>
      <c r="AM12" s="9">
        <f>[4]UPC!W12</f>
        <v>508.01655000429128</v>
      </c>
      <c r="AN12" s="9">
        <f>[4]UPC!X12</f>
        <v>526.60972290992265</v>
      </c>
      <c r="AO12" s="9">
        <f>[4]UPC!Y12</f>
        <v>455.91503592534048</v>
      </c>
      <c r="AP12" s="9">
        <f>[4]UPC!Z12</f>
        <v>530.56784944999902</v>
      </c>
      <c r="AQ12" s="9">
        <f>[4]UPC!AA12</f>
        <v>594.38786575752135</v>
      </c>
      <c r="AR12" s="9">
        <f>[4]UPC!AB12</f>
        <v>581.07019876054073</v>
      </c>
      <c r="AS12" s="9">
        <f>[4]UPC!AC12</f>
        <v>517.75477351761651</v>
      </c>
      <c r="AT12" s="9">
        <f>[4]UPC!AD12</f>
        <v>517.75477351761651</v>
      </c>
      <c r="AU12" s="9">
        <f>[4]UPC!AE12</f>
        <v>525.67214787291778</v>
      </c>
      <c r="AW12">
        <v>2032</v>
      </c>
      <c r="AX12" s="8">
        <f t="shared" ca="1" si="1"/>
        <v>736.78829207315937</v>
      </c>
      <c r="AY12" s="8">
        <f t="shared" ca="1" si="0"/>
        <v>882.43541709020838</v>
      </c>
      <c r="AZ12" s="8">
        <f t="shared" ca="1" si="0"/>
        <v>860.59121969693183</v>
      </c>
      <c r="BA12" s="8">
        <f t="shared" ca="1" si="0"/>
        <v>819.02503773741853</v>
      </c>
      <c r="BB12" s="8">
        <f t="shared" ca="1" si="0"/>
        <v>915.13858931422612</v>
      </c>
      <c r="BC12" s="8">
        <f t="shared" ca="1" si="0"/>
        <v>1082.8349108722705</v>
      </c>
      <c r="BD12" s="8">
        <f t="shared" ca="1" si="0"/>
        <v>1282.2076713480442</v>
      </c>
      <c r="BE12" s="8">
        <f t="shared" ca="1" si="0"/>
        <v>862.81144018223415</v>
      </c>
      <c r="BF12" s="8">
        <f t="shared" ca="1" si="0"/>
        <v>929.30026402391616</v>
      </c>
      <c r="BG12" s="8">
        <f t="shared" ca="1" si="0"/>
        <v>877.48189666495273</v>
      </c>
      <c r="BI12">
        <v>2032</v>
      </c>
      <c r="BJ12" s="2">
        <f t="shared" ca="1" si="2"/>
        <v>0</v>
      </c>
      <c r="BK12" s="2">
        <f t="shared" ca="1" si="3"/>
        <v>0.19767839226547723</v>
      </c>
      <c r="BL12" s="2">
        <f ca="1">(AZ12-$AX12)/$AX12</f>
        <v>0.16803053055500977</v>
      </c>
      <c r="BM12" s="2">
        <f ca="1">(BA12-$AX12)/$AX12</f>
        <v>0.11161516347234988</v>
      </c>
      <c r="BN12" s="2">
        <f ca="1">(BB12-$AX12)/$AX12</f>
        <v>0.24206451047047511</v>
      </c>
      <c r="BO12" s="2">
        <f ca="1">(BC12-$AX12)/$AX12</f>
        <v>0.4696689978954639</v>
      </c>
      <c r="BP12" s="2">
        <f ca="1">(BD12-$AX12)/$AX12</f>
        <v>0.74026607798041311</v>
      </c>
      <c r="BQ12" s="2">
        <f ca="1">(BE12-$AX12)/$AX12</f>
        <v>0.17104390700139047</v>
      </c>
      <c r="BR12" s="2">
        <f ca="1">(BF12-$AX12)/$AX12</f>
        <v>0.26128532988637843</v>
      </c>
      <c r="BS12" s="2">
        <f ca="1">(BG12-$AX12)/$AX12</f>
        <v>0.19095526639804855</v>
      </c>
      <c r="BT12" s="2"/>
      <c r="BU12" s="10">
        <v>2015</v>
      </c>
      <c r="BV12" s="11">
        <v>739.02947764403564</v>
      </c>
      <c r="BW12" s="10">
        <v>538.65107323769143</v>
      </c>
      <c r="BX12" s="11"/>
      <c r="BY12" s="10">
        <v>2032</v>
      </c>
      <c r="BZ12" s="11">
        <f ca="1"/>
        <v>929.30026402391616</v>
      </c>
      <c r="CA12" s="10">
        <v>517.75477351761651</v>
      </c>
      <c r="CB12" s="11"/>
      <c r="CC12">
        <v>2032</v>
      </c>
      <c r="CD12" s="8">
        <v>2126.4385970318058</v>
      </c>
      <c r="CE12" s="8">
        <v>2126.4385970318058</v>
      </c>
      <c r="CF12" s="8">
        <v>2126.4385970318058</v>
      </c>
      <c r="CG12" s="8">
        <v>2126.4385970318058</v>
      </c>
      <c r="CH12" s="8">
        <v>2126.4385970318058</v>
      </c>
      <c r="CI12" s="8">
        <v>2126.4385970318058</v>
      </c>
      <c r="CJ12" s="8">
        <v>2914.150877888012</v>
      </c>
      <c r="CK12" s="8">
        <v>4232.2748079110243</v>
      </c>
      <c r="CL12" s="8">
        <v>2126.4385970318058</v>
      </c>
      <c r="CM12" s="8">
        <v>2126.4385970318058</v>
      </c>
      <c r="CN12" s="8"/>
      <c r="CO12">
        <v>2032</v>
      </c>
      <c r="CP12" s="9">
        <f>[4]UPC!AZ12</f>
        <v>2943.7967069584715</v>
      </c>
      <c r="CQ12" s="9">
        <f>[4]UPC!BA12</f>
        <v>2369.4081817319466</v>
      </c>
      <c r="CR12" s="9">
        <f>[4]UPC!BB12</f>
        <v>2423.6991005719487</v>
      </c>
      <c r="CS12" s="9">
        <f>[4]UPC!BC12</f>
        <v>2097.4924403970285</v>
      </c>
      <c r="CT12" s="9">
        <f>[4]UPC!BD12</f>
        <v>2232.7070193744034</v>
      </c>
      <c r="CU12" s="9">
        <f>[4]UPC!BE12</f>
        <v>2748.8294119251018</v>
      </c>
      <c r="CV12" s="9">
        <f>[4]UPC!BF12</f>
        <v>2729.9676686490957</v>
      </c>
      <c r="CW12" s="9">
        <f>[4]UPC!BG12</f>
        <v>2417.5576482934321</v>
      </c>
      <c r="CX12" s="9">
        <f>[4]UPC!BH12</f>
        <v>2417.5576482934321</v>
      </c>
      <c r="CY12" s="9">
        <f>[4]UPC!BI12</f>
        <v>2434.1879848148205</v>
      </c>
      <c r="DA12">
        <v>2032</v>
      </c>
      <c r="DB12" s="8">
        <f ca="1">(CD12+(CP12*0.1*(B12)))*1.053</f>
        <v>3328.1116470331167</v>
      </c>
      <c r="DC12" s="8">
        <f ca="1">(CE12+(CQ12*0.1*(C12+O12)))*1.053</f>
        <v>3881.2375658325163</v>
      </c>
      <c r="DD12" s="8">
        <f ca="1">(CF12+(CR12*0.1*(D12+P12)))*1.053</f>
        <v>3759.019893573462</v>
      </c>
      <c r="DE12" s="8">
        <f ca="1">(CG12+(CS12*0.1*(E12+Q12)))*1.053</f>
        <v>3567.1831232534582</v>
      </c>
      <c r="DF12" s="8">
        <f ca="1">(CH12+(CT12*0.1*(F12+R12)))*1.053</f>
        <v>3700.9183476610733</v>
      </c>
      <c r="DG12" s="8">
        <f ca="1">(CI12+(CU12*0.1*(G12+S12)))*1.053</f>
        <v>3700.7675133878761</v>
      </c>
      <c r="DH12" s="8">
        <f ca="1">(CJ12+(CV12*0.1*(H12+T12)))*1.053</f>
        <v>4284.4368465140342</v>
      </c>
      <c r="DI12" s="8">
        <f ca="1">(CK12+(CW12*0.1*(I12+U12)))*1.053</f>
        <v>6008.9090961749453</v>
      </c>
      <c r="DJ12" s="8">
        <f ca="1">(CL12+(CX12*0.1*(J12+V12)))*1.053</f>
        <v>4101.9205098811808</v>
      </c>
      <c r="DK12" s="8">
        <f ca="1">(CM12+(CY12*0.1*(K12+W12)))*1.053</f>
        <v>3846.534236073599</v>
      </c>
      <c r="DM12">
        <v>2032</v>
      </c>
      <c r="DN12" s="2">
        <f ca="1">(DB12-$DB12)/$DB12</f>
        <v>0</v>
      </c>
      <c r="DO12" s="2">
        <f ca="1">(DC12-$DB12)/$DB12</f>
        <v>0.16619812598309017</v>
      </c>
      <c r="DP12" s="2">
        <f ca="1">(DD12-$DB12)/$DB12</f>
        <v>0.12947529777869182</v>
      </c>
      <c r="DQ12" s="2">
        <f ca="1">(DE12-$DB12)/$DB12</f>
        <v>7.1833971205102015E-2</v>
      </c>
      <c r="DR12" s="2">
        <f ca="1">(DF12-$DB12)/$DB12</f>
        <v>0.1120174862403728</v>
      </c>
      <c r="DS12" s="2">
        <f ca="1">(DG12-$DB12)/$DB12</f>
        <v>0.11197216496236469</v>
      </c>
      <c r="DT12" s="2">
        <f ca="1">(DH12-$DB12)/$DB12</f>
        <v>0.28734769169581331</v>
      </c>
      <c r="DU12" s="2">
        <f ca="1">(DI12-$DB12)/$DB12</f>
        <v>0.80550105689262441</v>
      </c>
      <c r="DV12" s="2">
        <f ca="1">(DJ12-$DB12)/$DB12</f>
        <v>0.23250688225495225</v>
      </c>
      <c r="DW12" s="2">
        <f ca="1">(DK12-$DB12)/$DB12</f>
        <v>0.15577079257621543</v>
      </c>
    </row>
    <row r="13" spans="1:127" x14ac:dyDescent="0.3">
      <c r="A13">
        <v>2033</v>
      </c>
      <c r="B13" s="6">
        <f ca="1">'[6]WACOG Calc'!C60</f>
        <v>3.5368885437239772</v>
      </c>
      <c r="C13" s="6">
        <f ca="1">'[6]WACOG Calc'!D60</f>
        <v>3.513873892863991</v>
      </c>
      <c r="D13" s="6">
        <f ca="1">'[6]WACOG Calc'!E60</f>
        <v>3.5165476056867422</v>
      </c>
      <c r="E13" s="6">
        <f ca="1">'[6]WACOG Calc'!F60</f>
        <v>3.462958578355098</v>
      </c>
      <c r="F13" s="6">
        <f ca="1">'[6]WACOG Calc'!G60</f>
        <v>3.4964228484301119</v>
      </c>
      <c r="G13" s="6">
        <f ca="1">'[6]WACOG Calc'!H60</f>
        <v>3.4823297335228705</v>
      </c>
      <c r="H13" s="6">
        <f ca="1">'[6]WACOG Calc'!I60</f>
        <v>3.3320505083876251</v>
      </c>
      <c r="I13" s="6">
        <f ca="1">'[6]WACOG Calc'!J60</f>
        <v>3.5206274833370124</v>
      </c>
      <c r="J13" s="6">
        <f ca="1">'[6]WACOG Calc'!K60</f>
        <v>3.5206274833268072</v>
      </c>
      <c r="K13" s="6">
        <f ca="1">'[6]WACOG Calc'!L60</f>
        <v>3.5223651266000275</v>
      </c>
      <c r="M13">
        <v>2033</v>
      </c>
      <c r="N13" s="7">
        <v>3.3617168396156858</v>
      </c>
      <c r="O13" s="7">
        <v>3.5891912856928592</v>
      </c>
      <c r="P13" s="7">
        <v>2.726916393734494</v>
      </c>
      <c r="Q13" s="7">
        <v>2.776173085555401</v>
      </c>
      <c r="R13" s="7">
        <v>3.003933986992422</v>
      </c>
      <c r="S13" s="7">
        <v>1.7442251352165823</v>
      </c>
      <c r="T13" s="7">
        <v>0.94859720602526099</v>
      </c>
      <c r="U13" s="7">
        <v>2.7660736344224062</v>
      </c>
      <c r="V13" s="7">
        <v>4.0586923870975307</v>
      </c>
      <c r="W13" s="7">
        <v>3.105390818993925</v>
      </c>
      <c r="Y13">
        <v>2033</v>
      </c>
      <c r="Z13" s="8">
        <v>502.44813653358295</v>
      </c>
      <c r="AA13" s="8">
        <v>502.44813653358295</v>
      </c>
      <c r="AB13" s="8">
        <v>502.44813653358295</v>
      </c>
      <c r="AC13" s="8">
        <v>502.44813653358295</v>
      </c>
      <c r="AD13" s="8">
        <v>545.3941778300109</v>
      </c>
      <c r="AE13" s="8">
        <v>761.90677155009246</v>
      </c>
      <c r="AF13" s="8">
        <v>1070.3794860347052</v>
      </c>
      <c r="AG13" s="8">
        <v>502.44813653358295</v>
      </c>
      <c r="AH13" s="8">
        <v>502.44813653358295</v>
      </c>
      <c r="AI13" s="8">
        <v>502.44813653358295</v>
      </c>
      <c r="AJ13" s="8"/>
      <c r="AK13">
        <v>2033</v>
      </c>
      <c r="AL13" s="9">
        <f>[4]UPC!V13</f>
        <v>548.00000016814613</v>
      </c>
      <c r="AM13" s="9">
        <f>[4]UPC!W13</f>
        <v>490.58589763914455</v>
      </c>
      <c r="AN13" s="9">
        <f>[4]UPC!X13</f>
        <v>510.14943684062274</v>
      </c>
      <c r="AO13" s="9">
        <f>[4]UPC!Y13</f>
        <v>433.39312853983017</v>
      </c>
      <c r="AP13" s="9">
        <f>[4]UPC!Z13</f>
        <v>516.61811623606991</v>
      </c>
      <c r="AQ13" s="9">
        <f>[4]UPC!AA13</f>
        <v>588.48286530930022</v>
      </c>
      <c r="AR13" s="9">
        <f>[4]UPC!AB13</f>
        <v>573.83716474552716</v>
      </c>
      <c r="AS13" s="9">
        <f>[4]UPC!AC13</f>
        <v>499.99739223727789</v>
      </c>
      <c r="AT13" s="9">
        <f>[4]UPC!AD13</f>
        <v>499.99739223727789</v>
      </c>
      <c r="AU13" s="9">
        <f>[4]UPC!AE13</f>
        <v>509.76105524792382</v>
      </c>
      <c r="AW13">
        <v>2033</v>
      </c>
      <c r="AX13" s="8">
        <f t="shared" ca="1" si="1"/>
        <v>733.17191911495206</v>
      </c>
      <c r="AY13" s="8">
        <f t="shared" ca="1" si="0"/>
        <v>896.01296554607086</v>
      </c>
      <c r="AZ13" s="8">
        <f t="shared" ca="1" si="0"/>
        <v>864.46888020297638</v>
      </c>
      <c r="BA13" s="8">
        <f t="shared" ca="1" si="0"/>
        <v>813.80874988260018</v>
      </c>
      <c r="BB13" s="8">
        <f t="shared" ca="1" si="0"/>
        <v>927.91875071967127</v>
      </c>
      <c r="BC13" s="8">
        <f t="shared" ca="1" si="0"/>
        <v>1126.1630402471699</v>
      </c>
      <c r="BD13" s="8">
        <f t="shared" ca="1" si="0"/>
        <v>1385.7679657287351</v>
      </c>
      <c r="BE13" s="8">
        <f t="shared" ca="1" si="0"/>
        <v>860.07097530802264</v>
      </c>
      <c r="BF13" s="8">
        <f t="shared" ca="1" si="0"/>
        <v>928.12699768606308</v>
      </c>
      <c r="BG13" s="8">
        <f t="shared" ca="1" si="0"/>
        <v>884.84150512821418</v>
      </c>
      <c r="BI13">
        <v>2033</v>
      </c>
      <c r="BJ13" s="2">
        <f t="shared" ca="1" si="2"/>
        <v>0</v>
      </c>
      <c r="BK13" s="2">
        <f t="shared" ca="1" si="3"/>
        <v>0.22210485997294094</v>
      </c>
      <c r="BL13" s="2">
        <f ca="1">(AZ13-$AX13)/$AX13</f>
        <v>0.17908072808696676</v>
      </c>
      <c r="BM13" s="2">
        <f ca="1">(BA13-$AX13)/$AX13</f>
        <v>0.10998352318919799</v>
      </c>
      <c r="BN13" s="2">
        <f ca="1">(BB13-$AX13)/$AX13</f>
        <v>0.26562232748876646</v>
      </c>
      <c r="BO13" s="2">
        <f ca="1">(BC13-$AX13)/$AX13</f>
        <v>0.53601496577585339</v>
      </c>
      <c r="BP13" s="2">
        <f ca="1">(BD13-$AX13)/$AX13</f>
        <v>0.89009962002031384</v>
      </c>
      <c r="BQ13" s="2">
        <f ca="1">(BE13-$AX13)/$AX13</f>
        <v>0.17308226472483654</v>
      </c>
      <c r="BR13" s="2">
        <f ca="1">(BF13-$AX13)/$AX13</f>
        <v>0.26590636314392796</v>
      </c>
      <c r="BS13" s="2">
        <f ca="1">(BG13-$AX13)/$AX13</f>
        <v>0.20686769645562797</v>
      </c>
      <c r="BT13" s="2"/>
      <c r="BU13" s="10">
        <v>2016</v>
      </c>
      <c r="BV13" s="11">
        <v>721.27643905182106</v>
      </c>
      <c r="BW13" s="10">
        <v>573.92952289021355</v>
      </c>
      <c r="BX13" s="11"/>
      <c r="BY13" s="10">
        <v>2033</v>
      </c>
      <c r="BZ13" s="11">
        <f ca="1"/>
        <v>928.12699768606308</v>
      </c>
      <c r="CA13" s="10">
        <v>499.99739223727789</v>
      </c>
      <c r="CB13" s="11"/>
      <c r="CC13">
        <v>2033</v>
      </c>
      <c r="CD13" s="8">
        <v>2141.4385970318058</v>
      </c>
      <c r="CE13" s="8">
        <v>2141.4385970318058</v>
      </c>
      <c r="CF13" s="8">
        <v>2141.4385970318058</v>
      </c>
      <c r="CG13" s="8">
        <v>2141.4385970318058</v>
      </c>
      <c r="CH13" s="8">
        <v>2141.4385970318058</v>
      </c>
      <c r="CI13" s="8">
        <v>2141.4385970318058</v>
      </c>
      <c r="CJ13" s="8">
        <v>3051.6018168480518</v>
      </c>
      <c r="CK13" s="8">
        <v>4705.1336090709383</v>
      </c>
      <c r="CL13" s="8">
        <v>2141.4385970318058</v>
      </c>
      <c r="CM13" s="8">
        <v>2141.4385970318058</v>
      </c>
      <c r="CN13" s="8"/>
      <c r="CO13">
        <v>2033</v>
      </c>
      <c r="CP13" s="9">
        <f>[4]UPC!AZ13</f>
        <v>2935.9188322741447</v>
      </c>
      <c r="CQ13" s="9">
        <f>[4]UPC!BA13</f>
        <v>2318.2998095311054</v>
      </c>
      <c r="CR13" s="9">
        <f>[4]UPC!BB13</f>
        <v>2377.6691089114638</v>
      </c>
      <c r="CS13" s="9">
        <f>[4]UPC!BC13</f>
        <v>2017.8033742967466</v>
      </c>
      <c r="CT13" s="9">
        <f>[4]UPC!BD13</f>
        <v>2169.4866302877736</v>
      </c>
      <c r="CU13" s="9">
        <f>[4]UPC!BE13</f>
        <v>2726.1869078475884</v>
      </c>
      <c r="CV13" s="9">
        <f>[4]UPC!BF13</f>
        <v>2708.6746727719619</v>
      </c>
      <c r="CW13" s="9">
        <f>[4]UPC!BG13</f>
        <v>2365.0637411348825</v>
      </c>
      <c r="CX13" s="9">
        <f>[4]UPC!BH13</f>
        <v>2365.0637411348825</v>
      </c>
      <c r="CY13" s="9">
        <f>[4]UPC!BI13</f>
        <v>2386.9684426076233</v>
      </c>
      <c r="DA13">
        <v>2033</v>
      </c>
      <c r="DB13" s="8">
        <f ca="1">(CD13+(CP13*0.1*(B13)))*1.053</f>
        <v>3348.3719047127033</v>
      </c>
      <c r="DC13" s="8">
        <f ca="1">(CE13+(CQ13*0.1*(C13+O13)))*1.053</f>
        <v>3988.9135913758664</v>
      </c>
      <c r="DD13" s="8">
        <f ca="1">(CF13+(CR13*0.1*(D13+P13)))*1.053</f>
        <v>3818.1019159422913</v>
      </c>
      <c r="DE13" s="8">
        <f ca="1">(CG13+(CS13*0.1*(E13+Q13)))*1.053</f>
        <v>3580.5924419843568</v>
      </c>
      <c r="DF13" s="8">
        <f ca="1">(CH13+(CT13*0.1*(F13+R13)))*1.053</f>
        <v>3739.9214847360936</v>
      </c>
      <c r="DG13" s="8">
        <f ca="1">(CI13+(CU13*0.1*(G13+S13)))*1.053</f>
        <v>3755.3087852233616</v>
      </c>
      <c r="DH13" s="8">
        <f ca="1">(CJ13+(CV13*0.1*(H13+T13)))*1.053</f>
        <v>4434.2777926995095</v>
      </c>
      <c r="DI13" s="8">
        <f ca="1">(CK13+(CW13*0.1*(I13+U13)))*1.053</f>
        <v>6520.1533558325054</v>
      </c>
      <c r="DJ13" s="8">
        <f ca="1">(CL13+(CX13*0.1*(J13+V13)))*1.053</f>
        <v>4142.4978488972847</v>
      </c>
      <c r="DK13" s="8">
        <f ca="1">(CM13+(CY13*0.1*(K13+W13)))*1.053</f>
        <v>3920.8065661416931</v>
      </c>
      <c r="DM13">
        <v>2033</v>
      </c>
      <c r="DN13" s="2">
        <f ca="1">(DB13-$DB13)/$DB13</f>
        <v>0</v>
      </c>
      <c r="DO13" s="2">
        <f ca="1">(DC13-$DB13)/$DB13</f>
        <v>0.19129944489189674</v>
      </c>
      <c r="DP13" s="2">
        <f ca="1">(DD13-$DB13)/$DB13</f>
        <v>0.14028609264355049</v>
      </c>
      <c r="DQ13" s="2">
        <f ca="1">(DE13-$DB13)/$DB13</f>
        <v>6.9353268955820613E-2</v>
      </c>
      <c r="DR13" s="2">
        <f ca="1">(DF13-$DB13)/$DB13</f>
        <v>0.11693730301353307</v>
      </c>
      <c r="DS13" s="2">
        <f ca="1">(DG13-$DB13)/$DB13</f>
        <v>0.12153276042542062</v>
      </c>
      <c r="DT13" s="2">
        <f ca="1">(DH13-$DB13)/$DB13</f>
        <v>0.32430862487480433</v>
      </c>
      <c r="DU13" s="2">
        <f ca="1">(DI13-$DB13)/$DB13</f>
        <v>0.94726080058659046</v>
      </c>
      <c r="DV13" s="2">
        <f ca="1">(DJ13-$DB13)/$DB13</f>
        <v>0.23716778386142828</v>
      </c>
      <c r="DW13" s="2">
        <f ca="1">(DK13-$DB13)/$DB13</f>
        <v>0.17095910422116201</v>
      </c>
    </row>
    <row r="14" spans="1:127" x14ac:dyDescent="0.3">
      <c r="A14">
        <v>2034</v>
      </c>
      <c r="B14" s="6">
        <f ca="1">'[6]WACOG Calc'!C61</f>
        <v>3.5735793671440303</v>
      </c>
      <c r="C14" s="6">
        <f ca="1">'[6]WACOG Calc'!D61</f>
        <v>3.5461521680360977</v>
      </c>
      <c r="D14" s="6">
        <f ca="1">'[6]WACOG Calc'!E61</f>
        <v>3.548914548027295</v>
      </c>
      <c r="E14" s="6">
        <f ca="1">'[6]WACOG Calc'!F61</f>
        <v>3.4852088064565372</v>
      </c>
      <c r="F14" s="6">
        <f ca="1">'[6]WACOG Calc'!G61</f>
        <v>3.5256914837338891</v>
      </c>
      <c r="G14" s="6">
        <f ca="1">'[6]WACOG Calc'!H61</f>
        <v>3.5005296760916496</v>
      </c>
      <c r="H14" s="6">
        <f ca="1">'[6]WACOG Calc'!I61</f>
        <v>3.3471178950169649</v>
      </c>
      <c r="I14" s="6">
        <f ca="1">'[6]WACOG Calc'!J61</f>
        <v>3.5530873830242591</v>
      </c>
      <c r="J14" s="6">
        <f ca="1">'[6]WACOG Calc'!K61</f>
        <v>3.5530873830460212</v>
      </c>
      <c r="K14" s="6">
        <f ca="1">'[6]WACOG Calc'!L61</f>
        <v>3.5560019699488659</v>
      </c>
      <c r="M14">
        <v>2034</v>
      </c>
      <c r="N14" s="7">
        <v>3.6177796188212357</v>
      </c>
      <c r="O14" s="7">
        <v>3.826451532376888</v>
      </c>
      <c r="P14" s="7">
        <v>3.003110258629806</v>
      </c>
      <c r="Q14" s="7">
        <v>3.0999811441174394</v>
      </c>
      <c r="R14" s="7">
        <v>3.3442718707818786</v>
      </c>
      <c r="S14" s="7">
        <v>1.9503663754280116</v>
      </c>
      <c r="T14" s="7">
        <v>1.0102748536564365</v>
      </c>
      <c r="U14" s="7">
        <v>2.9760892209393877</v>
      </c>
      <c r="V14" s="7">
        <v>4.2972480193672551</v>
      </c>
      <c r="W14" s="7">
        <v>3.3368052342824286</v>
      </c>
      <c r="Y14">
        <v>2034</v>
      </c>
      <c r="Z14" s="8">
        <v>501.23153653358293</v>
      </c>
      <c r="AA14" s="8">
        <v>501.23153653358293</v>
      </c>
      <c r="AB14" s="8">
        <v>501.23153653358293</v>
      </c>
      <c r="AC14" s="8">
        <v>501.23153653358293</v>
      </c>
      <c r="AD14" s="8">
        <v>551.54377071248166</v>
      </c>
      <c r="AE14" s="8">
        <v>798.52105020666113</v>
      </c>
      <c r="AF14" s="8">
        <v>1190.215779028159</v>
      </c>
      <c r="AG14" s="8">
        <v>501.23153653358293</v>
      </c>
      <c r="AH14" s="8">
        <v>501.23153653358293</v>
      </c>
      <c r="AI14" s="8">
        <v>501.23153653358293</v>
      </c>
      <c r="AJ14" s="8"/>
      <c r="AK14">
        <v>2034</v>
      </c>
      <c r="AL14" s="9">
        <f>[4]UPC!V14</f>
        <v>541.60506561517002</v>
      </c>
      <c r="AM14" s="9">
        <f>[4]UPC!W14</f>
        <v>477.10753261929767</v>
      </c>
      <c r="AN14" s="9">
        <f>[4]UPC!X14</f>
        <v>497.10968734379315</v>
      </c>
      <c r="AO14" s="9">
        <f>[4]UPC!Y14</f>
        <v>415.30032137725476</v>
      </c>
      <c r="AP14" s="9">
        <f>[4]UPC!Z14</f>
        <v>506.17137703234226</v>
      </c>
      <c r="AQ14" s="9">
        <f>[4]UPC!AA14</f>
        <v>586.05192086459067</v>
      </c>
      <c r="AR14" s="9">
        <f>[4]UPC!AB14</f>
        <v>569.81825487821004</v>
      </c>
      <c r="AS14" s="9">
        <f>[4]UPC!AC14</f>
        <v>486.21478409371429</v>
      </c>
      <c r="AT14" s="9">
        <f>[4]UPC!AD14</f>
        <v>486.21478409371429</v>
      </c>
      <c r="AU14" s="9">
        <f>[4]UPC!AE14</f>
        <v>497.76413583013004</v>
      </c>
      <c r="AW14">
        <v>2034</v>
      </c>
      <c r="AX14" s="8">
        <f t="shared" ca="1" si="1"/>
        <v>731.60166077657107</v>
      </c>
      <c r="AY14" s="8">
        <f t="shared" ca="1" si="0"/>
        <v>898.19216524882199</v>
      </c>
      <c r="AZ14" s="8">
        <f t="shared" ca="1" si="0"/>
        <v>870.76680579693391</v>
      </c>
      <c r="BA14" s="8">
        <f t="shared" ca="1" si="0"/>
        <v>815.77456521508623</v>
      </c>
      <c r="BB14" s="8">
        <f t="shared" ca="1" si="0"/>
        <v>946.94357939192071</v>
      </c>
      <c r="BC14" s="8">
        <f t="shared" ca="1" si="0"/>
        <v>1177.2243689478046</v>
      </c>
      <c r="BD14" s="8">
        <f t="shared" ca="1" si="0"/>
        <v>1514.7488947423565</v>
      </c>
      <c r="BE14" s="8">
        <f t="shared" ca="1" si="0"/>
        <v>862.08031287232575</v>
      </c>
      <c r="BF14" s="8">
        <f t="shared" ca="1" si="0"/>
        <v>929.72155164818651</v>
      </c>
      <c r="BG14" s="8">
        <f t="shared" ca="1" si="0"/>
        <v>889.08028888937804</v>
      </c>
      <c r="BI14">
        <v>2034</v>
      </c>
      <c r="BJ14" s="2">
        <f t="shared" ca="1" si="2"/>
        <v>0</v>
      </c>
      <c r="BK14" s="2">
        <f t="shared" ca="1" si="3"/>
        <v>0.22770656957697524</v>
      </c>
      <c r="BL14" s="2">
        <f ca="1">(AZ14-$AX14)/$AX14</f>
        <v>0.19021983202258402</v>
      </c>
      <c r="BM14" s="2">
        <f ca="1">(BA14-$AX14)/$AX14</f>
        <v>0.11505291602149781</v>
      </c>
      <c r="BN14" s="2">
        <f ca="1">(BB14-$AX14)/$AX14</f>
        <v>0.29434312435372451</v>
      </c>
      <c r="BO14" s="2">
        <f ca="1">(BC14-$AX14)/$AX14</f>
        <v>0.60910565415914952</v>
      </c>
      <c r="BP14" s="2">
        <f ca="1">(BD14-$AX14)/$AX14</f>
        <v>1.0704557902923573</v>
      </c>
      <c r="BQ14" s="2">
        <f ca="1">(BE14-$AX14)/$AX14</f>
        <v>0.17834657723064201</v>
      </c>
      <c r="BR14" s="2">
        <f ca="1">(BF14-$AX14)/$AX14</f>
        <v>0.27080295397541565</v>
      </c>
      <c r="BS14" s="2">
        <f ca="1">(BG14-$AX14)/$AX14</f>
        <v>0.21525187346574445</v>
      </c>
      <c r="BT14" s="2"/>
      <c r="BU14" s="10">
        <v>2017</v>
      </c>
      <c r="BV14" s="11">
        <v>808.39890220156258</v>
      </c>
      <c r="BW14" s="10">
        <v>691.68919255620392</v>
      </c>
      <c r="BX14" s="11"/>
      <c r="BY14" s="10">
        <v>2034</v>
      </c>
      <c r="BZ14" s="11">
        <f ca="1"/>
        <v>929.72155164818651</v>
      </c>
      <c r="CA14" s="10">
        <v>486.21478409371429</v>
      </c>
      <c r="CB14" s="11"/>
      <c r="CC14">
        <v>2034</v>
      </c>
      <c r="CD14" s="8">
        <v>2156.4385970318058</v>
      </c>
      <c r="CE14" s="8">
        <v>2156.4385970318058</v>
      </c>
      <c r="CF14" s="8">
        <v>2156.4385970318058</v>
      </c>
      <c r="CG14" s="8">
        <v>2156.4385970318058</v>
      </c>
      <c r="CH14" s="8">
        <v>2156.4385970318058</v>
      </c>
      <c r="CI14" s="8">
        <v>2156.4385970318058</v>
      </c>
      <c r="CJ14" s="8">
        <v>3201.8352847635729</v>
      </c>
      <c r="CK14" s="8">
        <v>5295.2796047199299</v>
      </c>
      <c r="CL14" s="8">
        <v>2156.4385970318058</v>
      </c>
      <c r="CM14" s="8">
        <v>2156.4385970318058</v>
      </c>
      <c r="CN14" s="8"/>
      <c r="CO14">
        <v>2034</v>
      </c>
      <c r="CP14" s="9">
        <f>[4]UPC!AZ14</f>
        <v>2943.2463398913528</v>
      </c>
      <c r="CQ14" s="9">
        <f>[4]UPC!BA14</f>
        <v>2285.7170108086884</v>
      </c>
      <c r="CR14" s="9">
        <f>[4]UPC!BB14</f>
        <v>2348.7755532837232</v>
      </c>
      <c r="CS14" s="9">
        <f>[4]UPC!BC14</f>
        <v>1958.6204312010957</v>
      </c>
      <c r="CT14" s="9">
        <f>[4]UPC!BD14</f>
        <v>2123.7237576752432</v>
      </c>
      <c r="CU14" s="9">
        <f>[4]UPC!BE14</f>
        <v>2718.9081026724884</v>
      </c>
      <c r="CV14" s="9">
        <f>[4]UPC!BF14</f>
        <v>2702.9820657106497</v>
      </c>
      <c r="CW14" s="9">
        <f>[4]UPC!BG14</f>
        <v>2331.2142569986013</v>
      </c>
      <c r="CX14" s="9">
        <f>[4]UPC!BH14</f>
        <v>2331.2142569986013</v>
      </c>
      <c r="CY14" s="9">
        <f>[4]UPC!BI14</f>
        <v>2358.2376418603244</v>
      </c>
      <c r="DA14">
        <v>2034</v>
      </c>
      <c r="DB14" s="8">
        <f ca="1">(CD14+(CP14*0.1*(B14)))*1.053</f>
        <v>3378.2672812213705</v>
      </c>
      <c r="DC14" s="8">
        <f ca="1">(CE14+(CQ14*0.1*(C14+O14)))*1.053</f>
        <v>4045.2123460405164</v>
      </c>
      <c r="DD14" s="8">
        <f ca="1">(CF14+(CR14*0.1*(D14+P14)))*1.053</f>
        <v>3891.2163608720016</v>
      </c>
      <c r="DE14" s="8">
        <f ca="1">(CG14+(CS14*0.1*(E14+Q14)))*1.053</f>
        <v>3628.8774049047556</v>
      </c>
      <c r="DF14" s="8">
        <f ca="1">(CH14+(CT14*0.1*(F14+R14)))*1.053</f>
        <v>3807.0467749776558</v>
      </c>
      <c r="DG14" s="8">
        <f ca="1">(CI14+(CU14*0.1*(G14+S14)))*1.053</f>
        <v>3831.3269596436216</v>
      </c>
      <c r="DH14" s="8">
        <f ca="1">(CJ14+(CV14*0.1*(H14+T14)))*1.053</f>
        <v>4611.7511587487115</v>
      </c>
      <c r="DI14" s="8">
        <f ca="1">(CK14+(CW14*0.1*(I14+U14)))*1.053</f>
        <v>7178.691203136058</v>
      </c>
      <c r="DJ14" s="8">
        <f ca="1">(CL14+(CX14*0.1*(J14+V14)))*1.053</f>
        <v>4197.805537112491</v>
      </c>
      <c r="DK14" s="8">
        <f ca="1">(CM14+(CY14*0.1*(K14+W14)))*1.053</f>
        <v>3982.3684336425704</v>
      </c>
      <c r="DM14">
        <v>2034</v>
      </c>
      <c r="DN14" s="2">
        <f ca="1">(DB14-$DB14)/$DB14</f>
        <v>0</v>
      </c>
      <c r="DO14" s="2">
        <f ca="1">(DC14-$DB14)/$DB14</f>
        <v>0.19742223136886322</v>
      </c>
      <c r="DP14" s="2">
        <f ca="1">(DD14-$DB14)/$DB14</f>
        <v>0.15183792072993726</v>
      </c>
      <c r="DQ14" s="2">
        <f ca="1">(DE14-$DB14)/$DB14</f>
        <v>7.4183036101507102E-2</v>
      </c>
      <c r="DR14" s="2">
        <f ca="1">(DF14-$DB14)/$DB14</f>
        <v>0.12692290398090272</v>
      </c>
      <c r="DS14" s="2">
        <f ca="1">(DG14-$DB14)/$DB14</f>
        <v>0.13411007499041139</v>
      </c>
      <c r="DT14" s="2">
        <f ca="1">(DH14-$DB14)/$DB14</f>
        <v>0.36512323473748065</v>
      </c>
      <c r="DU14" s="2">
        <f ca="1">(DI14-$DB14)/$DB14</f>
        <v>1.1249624750060307</v>
      </c>
      <c r="DV14" s="2">
        <f ca="1">(DJ14-$DB14)/$DB14</f>
        <v>0.24259130130012291</v>
      </c>
      <c r="DW14" s="2">
        <f ca="1">(DK14-$DB14)/$DB14</f>
        <v>0.17881982156331772</v>
      </c>
    </row>
    <row r="15" spans="1:127" x14ac:dyDescent="0.3">
      <c r="A15">
        <v>2035</v>
      </c>
      <c r="B15" s="6">
        <f ca="1">'[6]WACOG Calc'!C62</f>
        <v>3.5839461624550752</v>
      </c>
      <c r="C15" s="6">
        <f ca="1">'[6]WACOG Calc'!D62</f>
        <v>3.5524950287718458</v>
      </c>
      <c r="D15" s="6">
        <f ca="1">'[6]WACOG Calc'!E62</f>
        <v>3.5548678815506913</v>
      </c>
      <c r="E15" s="6">
        <f ca="1">'[6]WACOG Calc'!F62</f>
        <v>3.4852168408508679</v>
      </c>
      <c r="F15" s="6">
        <f ca="1">'[6]WACOG Calc'!G62</f>
        <v>3.5285364301955675</v>
      </c>
      <c r="G15" s="6">
        <f ca="1">'[6]WACOG Calc'!H62</f>
        <v>3.4985802763702174</v>
      </c>
      <c r="H15" s="6">
        <f ca="1">'[6]WACOG Calc'!I62</f>
        <v>3.3701504017566677</v>
      </c>
      <c r="I15" s="6">
        <f ca="1">'[6]WACOG Calc'!J62</f>
        <v>3.559430903768162</v>
      </c>
      <c r="J15" s="6">
        <f ca="1">'[6]WACOG Calc'!K62</f>
        <v>3.5594309038306018</v>
      </c>
      <c r="K15" s="6">
        <f ca="1">'[6]WACOG Calc'!L62</f>
        <v>3.5636068996914942</v>
      </c>
      <c r="M15">
        <v>2035</v>
      </c>
      <c r="N15" s="7">
        <v>4.1148345855330488</v>
      </c>
      <c r="O15" s="7">
        <v>4.0923533658565301</v>
      </c>
      <c r="P15" s="7">
        <v>3.3293072486481607</v>
      </c>
      <c r="Q15" s="7">
        <v>3.3602907217566398</v>
      </c>
      <c r="R15" s="7">
        <v>3.6057591082921405</v>
      </c>
      <c r="S15" s="7">
        <v>2.17256851013041</v>
      </c>
      <c r="T15" s="7">
        <v>1.0795222707371379</v>
      </c>
      <c r="U15" s="7">
        <v>3.2335102142081142</v>
      </c>
      <c r="V15" s="7">
        <v>6.1568740244774176</v>
      </c>
      <c r="W15" s="7">
        <v>3.6013436391362932</v>
      </c>
      <c r="Y15">
        <v>2035</v>
      </c>
      <c r="Z15" s="8">
        <v>500.01493653358295</v>
      </c>
      <c r="AA15" s="8">
        <v>500.01493653358295</v>
      </c>
      <c r="AB15" s="8">
        <v>500.01493653358295</v>
      </c>
      <c r="AC15" s="8">
        <v>500.01493653358295</v>
      </c>
      <c r="AD15" s="8">
        <v>557.64614503144219</v>
      </c>
      <c r="AE15" s="8">
        <v>838.44854524604796</v>
      </c>
      <c r="AF15" s="8">
        <v>1339.2930964526176</v>
      </c>
      <c r="AG15" s="8">
        <v>500.01493653358295</v>
      </c>
      <c r="AH15" s="8">
        <v>500.01493653358295</v>
      </c>
      <c r="AI15" s="8">
        <v>500.01493653358295</v>
      </c>
      <c r="AJ15" s="8"/>
      <c r="AK15">
        <v>2035</v>
      </c>
      <c r="AL15" s="9">
        <f>[4]UPC!V15</f>
        <v>535.77528889476298</v>
      </c>
      <c r="AM15" s="9">
        <f>[4]UPC!W15</f>
        <v>464.65030385349854</v>
      </c>
      <c r="AN15" s="9">
        <f>[4]UPC!X15</f>
        <v>484.66450862612243</v>
      </c>
      <c r="AO15" s="9">
        <f>[4]UPC!Y15</f>
        <v>398.3962594800164</v>
      </c>
      <c r="AP15" s="9">
        <f>[4]UPC!Z15</f>
        <v>496.1443001008584</v>
      </c>
      <c r="AQ15" s="9">
        <f>[4]UPC!AA15</f>
        <v>583.80202566803655</v>
      </c>
      <c r="AR15" s="9">
        <f>[4]UPC!AB15</f>
        <v>565.72557023918739</v>
      </c>
      <c r="AS15" s="9">
        <f>[4]UPC!AC15</f>
        <v>473.49209299798815</v>
      </c>
      <c r="AT15" s="9">
        <f>[4]UPC!AD15</f>
        <v>473.49209299798815</v>
      </c>
      <c r="AU15" s="9">
        <f>[4]UPC!AE15</f>
        <v>486.73214601275612</v>
      </c>
      <c r="AW15">
        <v>2035</v>
      </c>
      <c r="AX15" s="8">
        <f t="shared" ca="1" si="1"/>
        <v>728.71171311716239</v>
      </c>
      <c r="AY15" s="8">
        <f t="shared" ca="1" si="0"/>
        <v>900.56040110389665</v>
      </c>
      <c r="AZ15" s="8">
        <f t="shared" ca="1" si="0"/>
        <v>877.85079523816489</v>
      </c>
      <c r="BA15" s="8">
        <f t="shared" ca="1" si="0"/>
        <v>813.69247930644281</v>
      </c>
      <c r="BB15" s="8">
        <f t="shared" ca="1" si="0"/>
        <v>959.92548973694954</v>
      </c>
      <c r="BC15" s="8">
        <f t="shared" ca="1" si="0"/>
        <v>1231.5165222784244</v>
      </c>
      <c r="BD15" s="8">
        <f t="shared" ca="1" si="0"/>
        <v>1675.3466477001637</v>
      </c>
      <c r="BE15" s="8">
        <f t="shared" ca="1" si="0"/>
        <v>865.20305963621308</v>
      </c>
      <c r="BF15" s="8">
        <f t="shared" ca="1" si="0"/>
        <v>1010.9582296915555</v>
      </c>
      <c r="BG15" s="8">
        <f t="shared" ca="1" si="0"/>
        <v>893.74018563849927</v>
      </c>
      <c r="BI15">
        <v>2035</v>
      </c>
      <c r="BJ15" s="2">
        <f t="shared" ca="1" si="2"/>
        <v>0</v>
      </c>
      <c r="BK15" s="2">
        <f t="shared" ca="1" si="3"/>
        <v>0.23582534065718305</v>
      </c>
      <c r="BL15" s="2">
        <f ca="1">(AZ15-$AX15)/$AX15</f>
        <v>0.20466129394714958</v>
      </c>
      <c r="BM15" s="2">
        <f ca="1">(BA15-$AX15)/$AX15</f>
        <v>0.11661781286012785</v>
      </c>
      <c r="BN15" s="2">
        <f ca="1">(BB15-$AX15)/$AX15</f>
        <v>0.31729114882858012</v>
      </c>
      <c r="BO15" s="2">
        <f ca="1">(BC15-$AX15)/$AX15</f>
        <v>0.68999139180904179</v>
      </c>
      <c r="BP15" s="2">
        <f ca="1">(BD15-$AX15)/$AX15</f>
        <v>1.2990527221439092</v>
      </c>
      <c r="BQ15" s="2">
        <f ca="1">(BE15-$AX15)/$AX15</f>
        <v>0.18730499875621678</v>
      </c>
      <c r="BR15" s="2">
        <f ca="1">(BF15-$AX15)/$AX15</f>
        <v>0.38732260164591792</v>
      </c>
      <c r="BS15" s="2">
        <f ca="1">(BG15-$AX15)/$AX15</f>
        <v>0.226466062711419</v>
      </c>
      <c r="BT15" s="2"/>
      <c r="BU15" s="10">
        <v>2018</v>
      </c>
      <c r="BV15" s="11">
        <v>656.59939316963823</v>
      </c>
      <c r="BW15" s="10">
        <v>602.10823903367248</v>
      </c>
      <c r="BX15" s="11"/>
      <c r="BY15" s="10">
        <v>2035</v>
      </c>
      <c r="BZ15" s="11">
        <f ca="1"/>
        <v>1010.9582296915555</v>
      </c>
      <c r="CA15" s="10">
        <v>473.49209299798815</v>
      </c>
      <c r="CB15" s="11"/>
      <c r="CC15">
        <v>2035</v>
      </c>
      <c r="CD15" s="8">
        <v>2171.4385970318058</v>
      </c>
      <c r="CE15" s="8">
        <v>2171.4385970318058</v>
      </c>
      <c r="CF15" s="8">
        <v>2171.4385970318058</v>
      </c>
      <c r="CG15" s="8">
        <v>2171.4385970318058</v>
      </c>
      <c r="CH15" s="8">
        <v>2171.4385970318058</v>
      </c>
      <c r="CI15" s="8">
        <v>2171.4385970318058</v>
      </c>
      <c r="CJ15" s="8">
        <v>3366.6594919656277</v>
      </c>
      <c r="CK15" s="8">
        <v>6052.2237046524788</v>
      </c>
      <c r="CL15" s="8">
        <v>2171.4385970318058</v>
      </c>
      <c r="CM15" s="8">
        <v>2171.4385970318058</v>
      </c>
      <c r="CN15" s="8"/>
      <c r="CO15">
        <v>2035</v>
      </c>
      <c r="CP15" s="9">
        <f>[4]UPC!AZ15</f>
        <v>2951.1841205234332</v>
      </c>
      <c r="CQ15" s="9">
        <f>[4]UPC!BA15</f>
        <v>2259.7268122254759</v>
      </c>
      <c r="CR15" s="9">
        <f>[4]UPC!BB15</f>
        <v>2325.7690267354942</v>
      </c>
      <c r="CS15" s="9">
        <f>[4]UPC!BC15</f>
        <v>1906.5746591340353</v>
      </c>
      <c r="CT15" s="9">
        <f>[4]UPC!BD15</f>
        <v>2083.6751913691019</v>
      </c>
      <c r="CU15" s="9">
        <f>[4]UPC!BE15</f>
        <v>2712.4723831122387</v>
      </c>
      <c r="CV15" s="9">
        <f>[4]UPC!BF15</f>
        <v>2698.483680954062</v>
      </c>
      <c r="CW15" s="9">
        <f>[4]UPC!BG15</f>
        <v>2304.1504844787228</v>
      </c>
      <c r="CX15" s="9">
        <f>[4]UPC!BH15</f>
        <v>2304.1504844787228</v>
      </c>
      <c r="CY15" s="9">
        <f>[4]UPC!BI15</f>
        <v>2335.9948322353507</v>
      </c>
      <c r="DA15">
        <v>2035</v>
      </c>
      <c r="DB15" s="8">
        <f ca="1">(CD15+(CP15*0.1*(B15)))*1.053</f>
        <v>3400.2708335375987</v>
      </c>
      <c r="DC15" s="8">
        <f ca="1">(CE15+(CQ15*0.1*(C15+O15)))*1.053</f>
        <v>4105.6106570800794</v>
      </c>
      <c r="DD15" s="8">
        <f ca="1">(CF15+(CR15*0.1*(D15+P15)))*1.053</f>
        <v>3972.4832787683472</v>
      </c>
      <c r="DE15" s="8">
        <f ca="1">(CG15+(CS15*0.1*(E15+Q15)))*1.053</f>
        <v>3660.8447650655007</v>
      </c>
      <c r="DF15" s="8">
        <f ca="1">(CH15+(CT15*0.1*(F15+R15)))*1.053</f>
        <v>3851.8677443123447</v>
      </c>
      <c r="DG15" s="8">
        <f ca="1">(CI15+(CU15*0.1*(G15+S15)))*1.053</f>
        <v>3906.3373117235233</v>
      </c>
      <c r="DH15" s="8">
        <f ca="1">(CJ15+(CV15*0.1*(H15+T15)))*1.053</f>
        <v>4809.4684104602366</v>
      </c>
      <c r="DI15" s="8">
        <f ca="1">(CK15+(CW15*0.1*(I15+U15)))*1.053</f>
        <v>8021.1427982116156</v>
      </c>
      <c r="DJ15" s="8">
        <f ca="1">(CL15+(CX15*0.1*(J15+V15)))*1.053</f>
        <v>4643.9632056167757</v>
      </c>
      <c r="DK15" s="8">
        <f ca="1">(CM15+(CY15*0.1*(K15+W15)))*1.053</f>
        <v>4048.9612092560465</v>
      </c>
      <c r="DM15">
        <v>2035</v>
      </c>
      <c r="DN15" s="2">
        <f ca="1">(DB15-$DB15)/$DB15</f>
        <v>0</v>
      </c>
      <c r="DO15" s="2">
        <f ca="1">(DC15-$DB15)/$DB15</f>
        <v>0.20743636553464009</v>
      </c>
      <c r="DP15" s="2">
        <f ca="1">(DD15-$DB15)/$DB15</f>
        <v>0.16828437299373175</v>
      </c>
      <c r="DQ15" s="2">
        <f ca="1">(DE15-$DB15)/$DB15</f>
        <v>7.6633287254005047E-2</v>
      </c>
      <c r="DR15" s="2">
        <f ca="1">(DF15-$DB15)/$DB15</f>
        <v>0.13281204141756858</v>
      </c>
      <c r="DS15" s="2">
        <f ca="1">(DG15-$DB15)/$DB15</f>
        <v>0.14883122638187599</v>
      </c>
      <c r="DT15" s="2">
        <f ca="1">(DH15-$DB15)/$DB15</f>
        <v>0.41443686280028658</v>
      </c>
      <c r="DU15" s="2">
        <f ca="1">(DI15-$DB15)/$DB15</f>
        <v>1.3589717381031441</v>
      </c>
      <c r="DV15" s="2">
        <f ca="1">(DJ15-$DB15)/$DB15</f>
        <v>0.36576273860669362</v>
      </c>
      <c r="DW15" s="2">
        <f ca="1">(DK15-$DB15)/$DB15</f>
        <v>0.19077609033970935</v>
      </c>
    </row>
    <row r="16" spans="1:127" x14ac:dyDescent="0.3">
      <c r="A16">
        <v>2036</v>
      </c>
      <c r="B16" s="6">
        <f ca="1">'[6]WACOG Calc'!C63</f>
        <v>3.6443598663450714</v>
      </c>
      <c r="C16" s="6">
        <f ca="1">'[6]WACOG Calc'!D63</f>
        <v>3.6076033760143806</v>
      </c>
      <c r="D16" s="6">
        <f ca="1">'[6]WACOG Calc'!E63</f>
        <v>3.6085413082541513</v>
      </c>
      <c r="E16" s="6">
        <f ca="1">'[6]WACOG Calc'!F63</f>
        <v>3.5363660679696296</v>
      </c>
      <c r="F16" s="6">
        <f ca="1">'[6]WACOG Calc'!G63</f>
        <v>3.5806777786885995</v>
      </c>
      <c r="G16" s="6">
        <f ca="1">'[6]WACOG Calc'!H63</f>
        <v>3.5441647036519144</v>
      </c>
      <c r="H16" s="6">
        <f ca="1">'[6]WACOG Calc'!I63</f>
        <v>3.3896761975453114</v>
      </c>
      <c r="I16" s="6">
        <f ca="1">'[6]WACOG Calc'!J63</f>
        <v>3.6142335889470414</v>
      </c>
      <c r="J16" s="6">
        <f ca="1">'[6]WACOG Calc'!K63</f>
        <v>3.614233588913307</v>
      </c>
      <c r="K16" s="6">
        <f ca="1">'[6]WACOG Calc'!L63</f>
        <v>3.6197373919121594</v>
      </c>
      <c r="M16">
        <v>2036</v>
      </c>
      <c r="N16" s="7">
        <v>5.1504225405199033</v>
      </c>
      <c r="O16" s="7">
        <v>4.3570246530882635</v>
      </c>
      <c r="P16" s="7">
        <v>3.7364534649011318</v>
      </c>
      <c r="Q16" s="7">
        <v>3.60563881611237</v>
      </c>
      <c r="R16" s="7">
        <v>3.8317312632160894</v>
      </c>
      <c r="S16" s="7">
        <v>2.3375328841732239</v>
      </c>
      <c r="T16" s="7">
        <v>1.1505444255871033</v>
      </c>
      <c r="U16" s="7">
        <v>3.2588316593474249</v>
      </c>
      <c r="V16" s="7">
        <v>6.8160711406204451</v>
      </c>
      <c r="W16" s="7">
        <v>3.882413745927455</v>
      </c>
      <c r="Y16">
        <v>2036</v>
      </c>
      <c r="Z16" s="8">
        <v>498.79833653358293</v>
      </c>
      <c r="AA16" s="8">
        <v>498.79833653358293</v>
      </c>
      <c r="AB16" s="8">
        <v>498.79833653358293</v>
      </c>
      <c r="AC16" s="8">
        <v>498.79833653358293</v>
      </c>
      <c r="AD16" s="8">
        <v>563.6726200328693</v>
      </c>
      <c r="AE16" s="8">
        <v>882.14612937396032</v>
      </c>
      <c r="AF16" s="8">
        <v>1529.8938102120394</v>
      </c>
      <c r="AG16" s="8">
        <v>498.79833653358293</v>
      </c>
      <c r="AH16" s="8">
        <v>498.79833653358293</v>
      </c>
      <c r="AI16" s="8">
        <v>498.79833653358293</v>
      </c>
      <c r="AJ16" s="8"/>
      <c r="AK16">
        <v>2036</v>
      </c>
      <c r="AL16" s="9">
        <f>[4]UPC!V16</f>
        <v>533.21252076764483</v>
      </c>
      <c r="AM16" s="9">
        <f>[4]UPC!W16</f>
        <v>455.01774728850592</v>
      </c>
      <c r="AN16" s="9">
        <f>[4]UPC!X16</f>
        <v>474.42696199518275</v>
      </c>
      <c r="AO16" s="9">
        <f>[4]UPC!Y16</f>
        <v>384.81426488846347</v>
      </c>
      <c r="AP16" s="9">
        <f>[4]UPC!Z16</f>
        <v>489.28468053496152</v>
      </c>
      <c r="AQ16" s="9">
        <f>[4]UPC!AA16</f>
        <v>585.01418874111653</v>
      </c>
      <c r="AR16" s="9">
        <f>[4]UPC!AB16</f>
        <v>564.702532058207</v>
      </c>
      <c r="AS16" s="9">
        <f>[4]UPC!AC16</f>
        <v>463.59140055259866</v>
      </c>
      <c r="AT16" s="9">
        <f>[4]UPC!AD16</f>
        <v>463.59140055259866</v>
      </c>
      <c r="AU16" s="9">
        <f>[4]UPC!AE16</f>
        <v>478.52542742910259</v>
      </c>
      <c r="AW16">
        <v>2036</v>
      </c>
      <c r="AX16" s="8">
        <f t="shared" ca="1" si="1"/>
        <v>729.8555365095591</v>
      </c>
      <c r="AY16" s="8">
        <f t="shared" ca="1" si="0"/>
        <v>906.84680839928444</v>
      </c>
      <c r="AZ16" s="8">
        <f t="shared" ca="1" si="0"/>
        <v>892.16972082704081</v>
      </c>
      <c r="BA16" s="8">
        <f t="shared" ca="1" si="0"/>
        <v>814.63541470392443</v>
      </c>
      <c r="BB16" s="8">
        <f t="shared" ca="1" si="0"/>
        <v>975.44701230822375</v>
      </c>
      <c r="BC16" s="8">
        <f t="shared" ca="1" si="0"/>
        <v>1291.2241741836299</v>
      </c>
      <c r="BD16" s="8">
        <f t="shared" ca="1" si="0"/>
        <v>1880.9541229863785</v>
      </c>
      <c r="BE16" s="8">
        <f t="shared" ca="1" si="0"/>
        <v>860.75140073058037</v>
      </c>
      <c r="BF16" s="8">
        <f t="shared" ca="1" si="0"/>
        <v>1034.4022239074586</v>
      </c>
      <c r="BG16" s="8">
        <f t="shared" ca="1" si="0"/>
        <v>903.25849778042959</v>
      </c>
      <c r="BI16">
        <v>2036</v>
      </c>
      <c r="BJ16" s="2">
        <f t="shared" ca="1" si="2"/>
        <v>0</v>
      </c>
      <c r="BK16" s="2">
        <f t="shared" ca="1" si="3"/>
        <v>0.24250178704701411</v>
      </c>
      <c r="BL16" s="2">
        <f ca="1">(AZ16-$AX16)/$AX16</f>
        <v>0.22239220804397616</v>
      </c>
      <c r="BM16" s="2">
        <f ca="1">(BA16-$AX16)/$AX16</f>
        <v>0.11615980691167223</v>
      </c>
      <c r="BN16" s="2">
        <f ca="1">(BB16-$AX16)/$AX16</f>
        <v>0.336493269576572</v>
      </c>
      <c r="BO16" s="2">
        <f ca="1">(BC16-$AX16)/$AX16</f>
        <v>0.76915034495558476</v>
      </c>
      <c r="BP16" s="2">
        <f ca="1">(BD16-$AX16)/$AX16</f>
        <v>1.5771594910162654</v>
      </c>
      <c r="BQ16" s="2">
        <f ca="1">(BE16-$AX16)/$AX16</f>
        <v>0.1793448945349021</v>
      </c>
      <c r="BR16" s="2">
        <f ca="1">(BF16-$AX16)/$AX16</f>
        <v>0.41726981870186963</v>
      </c>
      <c r="BS16" s="2">
        <f ca="1">(BG16-$AX16)/$AX16</f>
        <v>0.23758532010341116</v>
      </c>
      <c r="BT16" s="2"/>
      <c r="BU16" s="10">
        <v>2019</v>
      </c>
      <c r="BV16" s="11">
        <v>680.3485859851761</v>
      </c>
      <c r="BW16" s="10">
        <v>657.51837076888887</v>
      </c>
      <c r="BX16" s="11"/>
      <c r="BY16" s="10">
        <v>2036</v>
      </c>
      <c r="BZ16" s="11">
        <f ca="1"/>
        <v>1034.4022239074586</v>
      </c>
      <c r="CA16" s="10">
        <v>463.59140055259866</v>
      </c>
      <c r="CB16" s="11"/>
      <c r="CC16">
        <v>2036</v>
      </c>
      <c r="CD16" s="8">
        <v>2186.4385970318058</v>
      </c>
      <c r="CE16" s="8">
        <v>2186.4385970318058</v>
      </c>
      <c r="CF16" s="8">
        <v>2186.4385970318058</v>
      </c>
      <c r="CG16" s="8">
        <v>2186.4385970318058</v>
      </c>
      <c r="CH16" s="8">
        <v>2186.4385970318058</v>
      </c>
      <c r="CI16" s="8">
        <v>2186.4385970318058</v>
      </c>
      <c r="CJ16" s="8">
        <v>3547.7293229439106</v>
      </c>
      <c r="CK16" s="8">
        <v>7057.132977489895</v>
      </c>
      <c r="CL16" s="8">
        <v>2186.4385970318058</v>
      </c>
      <c r="CM16" s="8">
        <v>2186.4385970318058</v>
      </c>
      <c r="CN16" s="8"/>
      <c r="CO16">
        <v>2036</v>
      </c>
      <c r="CP16" s="9">
        <f>[4]UPC!AZ16</f>
        <v>2974.8876181737432</v>
      </c>
      <c r="CQ16" s="9">
        <f>[4]UPC!BA16</f>
        <v>2248.8145710878998</v>
      </c>
      <c r="CR16" s="9">
        <f>[4]UPC!BB16</f>
        <v>2316.0438968010994</v>
      </c>
      <c r="CS16" s="9">
        <f>[4]UPC!BC16</f>
        <v>1871.4534527837593</v>
      </c>
      <c r="CT16" s="9">
        <f>[4]UPC!BD16</f>
        <v>2059.4502045178888</v>
      </c>
      <c r="CU16" s="9">
        <f>[4]UPC!BE16</f>
        <v>2721.3296257619609</v>
      </c>
      <c r="CV16" s="9">
        <f>[4]UPC!BF16</f>
        <v>2709.7480360807849</v>
      </c>
      <c r="CW16" s="9">
        <f>[4]UPC!BG16</f>
        <v>2292.1680674390464</v>
      </c>
      <c r="CX16" s="9">
        <f>[4]UPC!BH16</f>
        <v>2292.1680674390464</v>
      </c>
      <c r="CY16" s="9">
        <f>[4]UPC!BI16</f>
        <v>2328.8896920117868</v>
      </c>
      <c r="DA16">
        <v>2036</v>
      </c>
      <c r="DB16" s="8">
        <f t="shared" ref="DB16:DB30" ca="1" si="4">(CD16+(CP16*0.1*(B16)))*1.053</f>
        <v>3443.9362204559829</v>
      </c>
      <c r="DC16" s="8">
        <f t="shared" ref="DC16:DC30" ca="1" si="5">(CE16+(CQ16*0.1*(C16+O16)))*1.053</f>
        <v>4188.3451484838524</v>
      </c>
      <c r="DD16" s="8">
        <f ca="1">(CF16+(CR16*0.1*(D16+P16)))*1.053</f>
        <v>4093.6129249916507</v>
      </c>
      <c r="DE16" s="8">
        <f ca="1">(CG16+(CS16*0.1*(E16+Q16)))*1.053</f>
        <v>3709.7522400964676</v>
      </c>
      <c r="DF16" s="8">
        <f ca="1">(CH16+(CT16*0.1*(F16+R16)))*1.053</f>
        <v>3909.7756571883779</v>
      </c>
      <c r="DG16" s="8">
        <f ca="1">(CI16+(CU16*0.1*(G16+S16)))*1.053</f>
        <v>3987.7556330728753</v>
      </c>
      <c r="DH16" s="8">
        <f ca="1">(CJ16+(CV16*0.1*(H16+T16)))*1.053</f>
        <v>5031.2494945101962</v>
      </c>
      <c r="DI16" s="8">
        <f ca="1">(CK16+(CW16*0.1*(I16+U16)))*1.053</f>
        <v>9090.0804636975154</v>
      </c>
      <c r="DJ16" s="8">
        <f ca="1">(CL16+(CX16*0.1*(J16+V16)))*1.053</f>
        <v>4819.8334467479508</v>
      </c>
      <c r="DK16" s="8">
        <f ca="1">(CM16+(CY16*0.1*(K16+W16)))*1.053</f>
        <v>4142.0880049574034</v>
      </c>
      <c r="DM16">
        <v>2036</v>
      </c>
      <c r="DN16" s="2">
        <f t="shared" ref="DN16:DN30" ca="1" si="6">(DB16-$DB16)/$DB16</f>
        <v>0</v>
      </c>
      <c r="DO16" s="2">
        <f t="shared" ref="DO16:DW17" ca="1" si="7">(DC16-$DB16)/$DB16</f>
        <v>0.21615061382562667</v>
      </c>
      <c r="DP16" s="2">
        <f t="shared" ca="1" si="7"/>
        <v>0.18864365160910254</v>
      </c>
      <c r="DQ16" s="2">
        <f t="shared" ca="1" si="7"/>
        <v>7.7183781180851896E-2</v>
      </c>
      <c r="DR16" s="2">
        <f t="shared" ca="1" si="7"/>
        <v>0.1352636654434666</v>
      </c>
      <c r="DS16" s="2">
        <f t="shared" ca="1" si="7"/>
        <v>0.15790635418471535</v>
      </c>
      <c r="DT16" s="2">
        <f t="shared" ca="1" si="7"/>
        <v>0.46090089143522245</v>
      </c>
      <c r="DU16" s="2">
        <f t="shared" ca="1" si="7"/>
        <v>1.6394450657085553</v>
      </c>
      <c r="DV16" s="2">
        <f t="shared" ca="1" si="7"/>
        <v>0.39951298114045697</v>
      </c>
      <c r="DW16" s="2">
        <f t="shared" ca="1" si="7"/>
        <v>0.20271913874438244</v>
      </c>
    </row>
    <row r="17" spans="1:127" x14ac:dyDescent="0.3">
      <c r="A17">
        <v>2037</v>
      </c>
      <c r="B17" s="6">
        <f ca="1">'[6]WACOG Calc'!C64</f>
        <v>3.6693730545684771</v>
      </c>
      <c r="C17" s="6">
        <f ca="1">'[6]WACOG Calc'!D64</f>
        <v>3.6302435290696269</v>
      </c>
      <c r="D17" s="6">
        <f ca="1">'[6]WACOG Calc'!E64</f>
        <v>3.630446615382251</v>
      </c>
      <c r="E17" s="6">
        <f ca="1">'[6]WACOG Calc'!F64</f>
        <v>3.5468948328441838</v>
      </c>
      <c r="F17" s="6">
        <f ca="1">'[6]WACOG Calc'!G64</f>
        <v>3.5955730119406417</v>
      </c>
      <c r="G17" s="6">
        <f ca="1">'[6]WACOG Calc'!H64</f>
        <v>3.5568881684963229</v>
      </c>
      <c r="H17" s="6">
        <f ca="1">'[6]WACOG Calc'!I64</f>
        <v>3.3786095964175846</v>
      </c>
      <c r="I17" s="6">
        <f ca="1">'[6]WACOG Calc'!J64</f>
        <v>3.6372417030299138</v>
      </c>
      <c r="J17" s="6">
        <f ca="1">'[6]WACOG Calc'!K64</f>
        <v>3.637241703097585</v>
      </c>
      <c r="K17" s="6">
        <f ca="1">'[6]WACOG Calc'!L64</f>
        <v>3.6441779841577309</v>
      </c>
      <c r="M17">
        <v>2037</v>
      </c>
      <c r="N17" s="7">
        <v>5.3298640837245381</v>
      </c>
      <c r="O17" s="7">
        <v>4.5018976741585224</v>
      </c>
      <c r="P17" s="7">
        <v>4.0845011607407251</v>
      </c>
      <c r="Q17" s="7">
        <v>3.758315644082578</v>
      </c>
      <c r="R17" s="7">
        <v>3.9705923183576455</v>
      </c>
      <c r="S17" s="7">
        <v>2.4498229682661035</v>
      </c>
      <c r="T17" s="7">
        <v>1.2477068267966471</v>
      </c>
      <c r="U17" s="7">
        <v>3.3816369319217365</v>
      </c>
      <c r="V17" s="7">
        <v>6.9957979583348999</v>
      </c>
      <c r="W17" s="7">
        <v>4.0480199637334131</v>
      </c>
      <c r="Y17">
        <v>2037</v>
      </c>
      <c r="Z17" s="8">
        <v>497.58173653358295</v>
      </c>
      <c r="AA17" s="8">
        <v>497.58173653358295</v>
      </c>
      <c r="AB17" s="8">
        <v>497.58173653358295</v>
      </c>
      <c r="AC17" s="8">
        <v>497.58173653358295</v>
      </c>
      <c r="AD17" s="8">
        <v>569.62559897397887</v>
      </c>
      <c r="AE17" s="8">
        <v>930.20782340485562</v>
      </c>
      <c r="AF17" s="8">
        <v>1782.2251136857285</v>
      </c>
      <c r="AG17" s="8">
        <v>497.58173653358295</v>
      </c>
      <c r="AH17" s="8">
        <v>497.58173653358295</v>
      </c>
      <c r="AI17" s="8">
        <v>497.58173653358295</v>
      </c>
      <c r="AJ17" s="8"/>
      <c r="AK17">
        <v>2037</v>
      </c>
      <c r="AL17" s="9">
        <f>[4]UPC!V17</f>
        <v>524.26832926594852</v>
      </c>
      <c r="AM17" s="9">
        <f>[4]UPC!W17</f>
        <v>439.26264146324439</v>
      </c>
      <c r="AN17" s="9">
        <f>[4]UPC!X17</f>
        <v>457.6059771231113</v>
      </c>
      <c r="AO17" s="9">
        <f>[4]UPC!Y17</f>
        <v>365.29254362776464</v>
      </c>
      <c r="AP17" s="9">
        <f>[4]UPC!Z17</f>
        <v>476.11844420311542</v>
      </c>
      <c r="AQ17" s="9">
        <f>[4]UPC!AA17</f>
        <v>579.04056451674967</v>
      </c>
      <c r="AR17" s="9">
        <f>[4]UPC!AB17</f>
        <v>556.28237956073451</v>
      </c>
      <c r="AS17" s="9">
        <f>[4]UPC!AC17</f>
        <v>447.56312401142628</v>
      </c>
      <c r="AT17" s="9">
        <f>[4]UPC!AD17</f>
        <v>447.56312401142628</v>
      </c>
      <c r="AU17" s="9">
        <f>[4]UPC!AE17</f>
        <v>463.81993986552436</v>
      </c>
      <c r="AW17">
        <v>2037</v>
      </c>
      <c r="AX17" s="8">
        <f t="shared" ca="1" si="1"/>
        <v>726.52297787516557</v>
      </c>
      <c r="AY17" s="8">
        <f t="shared" ca="1" si="0"/>
        <v>900.10052401418625</v>
      </c>
      <c r="AZ17" s="8">
        <f t="shared" ca="1" si="0"/>
        <v>895.70534306691229</v>
      </c>
      <c r="BA17" s="8">
        <f t="shared" ca="1" si="0"/>
        <v>804.95071651445971</v>
      </c>
      <c r="BB17" s="8">
        <f t="shared" ca="1" si="0"/>
        <v>979.14751387203626</v>
      </c>
      <c r="BC17" s="8">
        <f t="shared" ca="1" si="0"/>
        <v>1345.7558646571649</v>
      </c>
      <c r="BD17" s="8">
        <f t="shared" ca="1" si="0"/>
        <v>2147.6766285968083</v>
      </c>
      <c r="BE17" s="8">
        <f t="shared" ca="1" si="0"/>
        <v>854.74206708071927</v>
      </c>
      <c r="BF17" s="8">
        <f t="shared" ca="1" si="0"/>
        <v>1025.0716826082978</v>
      </c>
      <c r="BG17" s="8">
        <f t="shared" ca="1" si="0"/>
        <v>899.64235991733119</v>
      </c>
      <c r="BI17">
        <v>2037</v>
      </c>
      <c r="BJ17" s="2">
        <f t="shared" ca="1" si="2"/>
        <v>0</v>
      </c>
      <c r="BK17" s="2">
        <f t="shared" ca="1" si="3"/>
        <v>0.23891542514825395</v>
      </c>
      <c r="BL17" s="2">
        <f ca="1">(AZ17-$AX17)/$AX17</f>
        <v>0.23286581476961407</v>
      </c>
      <c r="BM17" s="2">
        <f ca="1">(BA17-$AX17)/$AX17</f>
        <v>0.107949426277843</v>
      </c>
      <c r="BN17" s="2">
        <f ca="1">(BB17-$AX17)/$AX17</f>
        <v>0.34771720054293698</v>
      </c>
      <c r="BO17" s="2">
        <f ca="1">(BC17-$AX17)/$AX17</f>
        <v>0.85232388463892295</v>
      </c>
      <c r="BP17" s="2">
        <f ca="1">(BD17-$AX17)/$AX17</f>
        <v>1.9561028267516569</v>
      </c>
      <c r="BQ17" s="2">
        <f ca="1">(BE17-$AX17)/$AX17</f>
        <v>0.17648318513001646</v>
      </c>
      <c r="BR17" s="2">
        <f ca="1">(BF17-$AX17)/$AX17</f>
        <v>0.41092809701117289</v>
      </c>
      <c r="BS17" s="2">
        <f ca="1">(BG17-$AX17)/$AX17</f>
        <v>0.23828479939957492</v>
      </c>
      <c r="BT17" s="2"/>
      <c r="BU17" s="10">
        <v>2020</v>
      </c>
      <c r="BV17" s="11">
        <v>665.9295822951367</v>
      </c>
      <c r="BW17" s="10">
        <v>615</v>
      </c>
      <c r="BX17" s="11"/>
      <c r="BY17" s="10">
        <v>2037</v>
      </c>
      <c r="BZ17" s="11">
        <f ca="1"/>
        <v>1025.0716826082978</v>
      </c>
      <c r="CA17" s="10">
        <v>447.56312401142628</v>
      </c>
      <c r="CB17" s="11"/>
      <c r="CC17">
        <v>2037</v>
      </c>
      <c r="CD17" s="8">
        <v>2201.4385970318058</v>
      </c>
      <c r="CE17" s="8">
        <v>2201.4385970318058</v>
      </c>
      <c r="CF17" s="8">
        <v>2201.4385970318058</v>
      </c>
      <c r="CG17" s="8">
        <v>2201.4385970318058</v>
      </c>
      <c r="CH17" s="8">
        <v>2201.4385970318058</v>
      </c>
      <c r="CI17" s="8">
        <v>2201.4385970318058</v>
      </c>
      <c r="CJ17" s="8">
        <v>3747.5751571877327</v>
      </c>
      <c r="CK17" s="8">
        <v>8455.7030460621554</v>
      </c>
      <c r="CL17" s="8">
        <v>2201.4385970318058</v>
      </c>
      <c r="CM17" s="8">
        <v>2201.4385970318058</v>
      </c>
      <c r="CN17" s="8"/>
      <c r="CO17">
        <v>2037</v>
      </c>
      <c r="CP17" s="9">
        <f>[4]UPC!AZ17</f>
        <v>2963.8514807049473</v>
      </c>
      <c r="CQ17" s="9">
        <f>[4]UPC!BA17</f>
        <v>2208.8986840200487</v>
      </c>
      <c r="CR17" s="9">
        <f>[4]UPC!BB17</f>
        <v>2276.0253219325709</v>
      </c>
      <c r="CS17" s="9">
        <f>[4]UPC!BC17</f>
        <v>1809.0736555194612</v>
      </c>
      <c r="CT17" s="9">
        <f>[4]UPC!BD17</f>
        <v>2011.9906316133199</v>
      </c>
      <c r="CU17" s="9">
        <f>[4]UPC!BE17</f>
        <v>2698.9376012075081</v>
      </c>
      <c r="CV17" s="9">
        <f>[4]UPC!BF17</f>
        <v>2690.3212387617332</v>
      </c>
      <c r="CW17" s="9">
        <f>[4]UPC!BG17</f>
        <v>2251.1172571525549</v>
      </c>
      <c r="CX17" s="9">
        <f>[4]UPC!BH17</f>
        <v>2251.1172571525549</v>
      </c>
      <c r="CY17" s="9">
        <f>[4]UPC!BI17</f>
        <v>2291.5363506389035</v>
      </c>
      <c r="DA17">
        <v>2037</v>
      </c>
      <c r="DB17" s="8">
        <f t="shared" ca="1" si="4"/>
        <v>3463.3025456121732</v>
      </c>
      <c r="DC17" s="8">
        <f t="shared" ca="1" si="5"/>
        <v>4209.6267456930809</v>
      </c>
      <c r="DD17" s="8">
        <f ca="1">(CF17+(CR17*0.1*(D17+P17)))*1.053</f>
        <v>4167.1213996867873</v>
      </c>
      <c r="DE17" s="8">
        <f ca="1">(CG17+(CS17*0.1*(E17+Q17)))*1.053</f>
        <v>3709.7242431135023</v>
      </c>
      <c r="DF17" s="8">
        <f ca="1">(CH17+(CT17*0.1*(F17+R17)))*1.053</f>
        <v>3921.1024037917841</v>
      </c>
      <c r="DG17" s="8">
        <f ca="1">(CI17+(CU17*0.1*(G17+S17)))*1.053</f>
        <v>4025.2109116314718</v>
      </c>
      <c r="DH17" s="8">
        <f ca="1">(CJ17+(CV17*0.1*(H17+T17)))*1.053</f>
        <v>5256.7896434314371</v>
      </c>
      <c r="DI17" s="8">
        <f ca="1">(CK17+(CW17*0.1*(I17+U17)))*1.053</f>
        <v>10567.628879354648</v>
      </c>
      <c r="DJ17" s="8">
        <f ca="1">(CL17+(CX17*0.1*(J17+V17)))*1.053</f>
        <v>4838.5987115708567</v>
      </c>
      <c r="DK17" s="8">
        <f ca="1">(CM17+(CY17*0.1*(K17+W17)))*1.053</f>
        <v>4174.2328054984282</v>
      </c>
      <c r="DM17">
        <v>2037</v>
      </c>
      <c r="DN17" s="2">
        <f t="shared" ca="1" si="6"/>
        <v>0</v>
      </c>
      <c r="DO17" s="2">
        <f t="shared" ca="1" si="7"/>
        <v>0.21549494745310724</v>
      </c>
      <c r="DP17" s="2">
        <f t="shared" ca="1" si="7"/>
        <v>0.20322187992681048</v>
      </c>
      <c r="DQ17" s="2">
        <f t="shared" ca="1" si="7"/>
        <v>7.115222948498473E-2</v>
      </c>
      <c r="DR17" s="2">
        <f t="shared" ca="1" si="7"/>
        <v>0.13218592720396891</v>
      </c>
      <c r="DS17" s="2">
        <f t="shared" ca="1" si="7"/>
        <v>0.16224639881121786</v>
      </c>
      <c r="DT17" s="2">
        <f t="shared" ca="1" si="7"/>
        <v>0.51785458365210402</v>
      </c>
      <c r="DU17" s="2">
        <f t="shared" ca="1" si="7"/>
        <v>2.0513155406371566</v>
      </c>
      <c r="DV17" s="2">
        <f t="shared" ca="1" si="7"/>
        <v>0.39710540671680944</v>
      </c>
      <c r="DW17" s="2">
        <f t="shared" ca="1" si="7"/>
        <v>0.20527523960820784</v>
      </c>
    </row>
    <row r="18" spans="1:127" x14ac:dyDescent="0.3">
      <c r="A18">
        <v>2038</v>
      </c>
      <c r="B18" s="6">
        <f ca="1">'[6]WACOG Calc'!C65</f>
        <v>3.6913669387607637</v>
      </c>
      <c r="C18" s="6">
        <f ca="1">'[6]WACOG Calc'!D65</f>
        <v>3.6777971853943403</v>
      </c>
      <c r="D18" s="6">
        <f ca="1">'[6]WACOG Calc'!E65</f>
        <v>3.6768987549594927</v>
      </c>
      <c r="E18" s="6">
        <f ca="1">'[6]WACOG Calc'!F65</f>
        <v>3.5921133544448733</v>
      </c>
      <c r="F18" s="6">
        <f ca="1">'[6]WACOG Calc'!G65</f>
        <v>3.6429748265822033</v>
      </c>
      <c r="G18" s="6">
        <f ca="1">'[6]WACOG Calc'!H65</f>
        <v>3.5992180775086782</v>
      </c>
      <c r="H18" s="6">
        <f ca="1">'[6]WACOG Calc'!I65</f>
        <v>3.4207746062668902</v>
      </c>
      <c r="I18" s="6">
        <f ca="1">'[6]WACOG Calc'!J65</f>
        <v>3.6842547217797397</v>
      </c>
      <c r="J18" s="6">
        <f ca="1">'[6]WACOG Calc'!K65</f>
        <v>3.6842547217843937</v>
      </c>
      <c r="K18" s="6">
        <f ca="1">'[6]WACOG Calc'!L65</f>
        <v>3.691772247117278</v>
      </c>
      <c r="M18">
        <v>2038</v>
      </c>
      <c r="N18" s="7">
        <v>5.5115856543276625</v>
      </c>
      <c r="O18" s="7">
        <v>5.308104559663021</v>
      </c>
      <c r="P18" s="7">
        <v>4.4297221141963661</v>
      </c>
      <c r="Q18" s="7">
        <v>4.1879114939267472</v>
      </c>
      <c r="R18" s="7">
        <v>4.4775432729951969</v>
      </c>
      <c r="S18" s="7">
        <v>2.5833988835277908</v>
      </c>
      <c r="T18" s="7">
        <v>1.3515394495060697</v>
      </c>
      <c r="U18" s="7">
        <v>3.5147966274016063</v>
      </c>
      <c r="V18" s="7">
        <v>7.1625981913832444</v>
      </c>
      <c r="W18" s="7">
        <v>4.2178390266186598</v>
      </c>
      <c r="Y18">
        <v>2038</v>
      </c>
      <c r="Z18" s="8">
        <v>496.36513653358293</v>
      </c>
      <c r="AA18" s="8">
        <v>496.36513653358293</v>
      </c>
      <c r="AB18" s="8">
        <v>496.36513653358293</v>
      </c>
      <c r="AC18" s="8">
        <v>496.36513653358293</v>
      </c>
      <c r="AD18" s="8">
        <v>575.53994492251127</v>
      </c>
      <c r="AE18" s="8">
        <v>983.40262439057562</v>
      </c>
      <c r="AF18" s="8">
        <v>2132.2662155287362</v>
      </c>
      <c r="AG18" s="8">
        <v>496.36513653358293</v>
      </c>
      <c r="AH18" s="8">
        <v>496.36513653358293</v>
      </c>
      <c r="AI18" s="8">
        <v>496.36513653358293</v>
      </c>
      <c r="AJ18" s="8"/>
      <c r="AK18">
        <v>2038</v>
      </c>
      <c r="AL18" s="9">
        <f>[4]UPC!V18</f>
        <v>518.80922764480044</v>
      </c>
      <c r="AM18" s="9">
        <f>[4]UPC!W18</f>
        <v>427.21209565597377</v>
      </c>
      <c r="AN18" s="9">
        <f>[4]UPC!X18</f>
        <v>444.13151921559461</v>
      </c>
      <c r="AO18" s="9">
        <f>[4]UPC!Y18</f>
        <v>349.66095041771473</v>
      </c>
      <c r="AP18" s="9">
        <f>[4]UPC!Z18</f>
        <v>466.55043742643596</v>
      </c>
      <c r="AQ18" s="9">
        <f>[4]UPC!AA18</f>
        <v>576.66807225117191</v>
      </c>
      <c r="AR18" s="9">
        <f>[4]UPC!AB18</f>
        <v>550.88231891864291</v>
      </c>
      <c r="AS18" s="9">
        <f>[4]UPC!AC18</f>
        <v>435.25904341877703</v>
      </c>
      <c r="AT18" s="9">
        <f>[4]UPC!AD18</f>
        <v>435.25904341877703</v>
      </c>
      <c r="AU18" s="9">
        <f>[4]UPC!AE18</f>
        <v>452.74346827566075</v>
      </c>
      <c r="AW18">
        <v>2038</v>
      </c>
      <c r="AX18" s="8">
        <f t="shared" ca="1" si="1"/>
        <v>724.33412253646088</v>
      </c>
      <c r="AY18" s="8">
        <f t="shared" ref="AY18:AY30" ca="1" si="8">(AA18+(AM18*0.1*(C18+O18)))*1.053</f>
        <v>926.90717571040807</v>
      </c>
      <c r="AZ18" s="8">
        <f t="shared" ref="AZ18:AZ30" ca="1" si="9">(AB18+(AN18*0.1*(D18+P18)))*1.053</f>
        <v>901.79522396647826</v>
      </c>
      <c r="BA18" s="8">
        <f t="shared" ref="BA18:BA30" ca="1" si="10">(AC18+(AO18*0.1*(E18+Q18)))*1.053</f>
        <v>809.12754272397035</v>
      </c>
      <c r="BB18" s="8">
        <f t="shared" ref="BB18:BB30" ca="1" si="11">(AD18+(AP18*0.1*(F18+R18)))*1.053</f>
        <v>1004.9864348909988</v>
      </c>
      <c r="BC18" s="8">
        <f t="shared" ref="BC18:BC30" ca="1" si="12">(AE18+(AQ18*0.1*(G18+S18)))*1.053</f>
        <v>1410.9509282853639</v>
      </c>
      <c r="BD18" s="8">
        <f t="shared" ref="BD18:BD30" ca="1" si="13">(AF18+(AR18*0.1*(H18+T18)))*1.053</f>
        <v>2522.1082805153401</v>
      </c>
      <c r="BE18" s="8">
        <f t="shared" ref="BE18:BE30" ca="1" si="14">(AG18+(AS18*0.1*(I18+U18)))*1.053</f>
        <v>852.62500582656253</v>
      </c>
      <c r="BF18" s="8">
        <f t="shared" ref="BF18:BF30" ca="1" si="15">(AH18+(AT18*0.1*(J18+V18)))*1.053</f>
        <v>1019.8138824411893</v>
      </c>
      <c r="BG18" s="8">
        <f t="shared" ref="BG18:BG30" ca="1" si="16">(AI18+(AU18*0.1*(K18+W18)))*1.053</f>
        <v>899.7544045043627</v>
      </c>
      <c r="BI18">
        <v>2038</v>
      </c>
      <c r="BJ18" s="2">
        <f t="shared" ca="1" si="2"/>
        <v>0</v>
      </c>
      <c r="BK18" s="2">
        <f t="shared" ca="1" si="3"/>
        <v>0.27966796934069643</v>
      </c>
      <c r="BL18" s="2">
        <f t="shared" ref="BL18:BL30" ca="1" si="17">(AZ18-$AX18)/$AX18</f>
        <v>0.24499895270512331</v>
      </c>
      <c r="BM18" s="2">
        <f t="shared" ref="BM18:BM30" ca="1" si="18">(BA18-$AX18)/$AX18</f>
        <v>0.11706395922724352</v>
      </c>
      <c r="BN18" s="2">
        <f t="shared" ref="BN18:BN30" ca="1" si="19">(BB18-$AX18)/$AX18</f>
        <v>0.38746250331511989</v>
      </c>
      <c r="BO18" s="2">
        <f t="shared" ref="BO18:BO30" ca="1" si="20">(BC18-$AX18)/$AX18</f>
        <v>0.94792828942604557</v>
      </c>
      <c r="BP18" s="2">
        <f t="shared" ref="BP18:BP30" ca="1" si="21">(BD18-$AX18)/$AX18</f>
        <v>2.4819680614844768</v>
      </c>
      <c r="BQ18" s="2">
        <f t="shared" ref="BQ18:BQ30" ca="1" si="22">(BE18-$AX18)/$AX18</f>
        <v>0.1771156146018012</v>
      </c>
      <c r="BR18" s="2">
        <f t="shared" ref="BR18:BR30" ca="1" si="23">(BF18-$AX18)/$AX18</f>
        <v>0.4079329562302304</v>
      </c>
      <c r="BS18" s="2">
        <f t="shared" ref="BS18:BS30" ca="1" si="24">(BG18-$AX18)/$AX18</f>
        <v>0.24218144156127569</v>
      </c>
      <c r="BT18" s="2"/>
      <c r="BU18" s="10">
        <v>2021</v>
      </c>
      <c r="BV18" s="11"/>
      <c r="BW18" s="11"/>
      <c r="BX18" s="11"/>
      <c r="BY18" s="10">
        <v>2038</v>
      </c>
      <c r="BZ18" s="11">
        <f ca="1"/>
        <v>1019.8138824411893</v>
      </c>
      <c r="CA18" s="10">
        <v>435.25904341877703</v>
      </c>
      <c r="CB18" s="11"/>
      <c r="CC18">
        <v>2038</v>
      </c>
      <c r="CD18" s="8">
        <v>2216.4385970318058</v>
      </c>
      <c r="CE18" s="8">
        <v>2216.4385970318058</v>
      </c>
      <c r="CF18" s="8">
        <v>2216.4385970318058</v>
      </c>
      <c r="CG18" s="8">
        <v>2216.4385970318058</v>
      </c>
      <c r="CH18" s="8">
        <v>2216.4385970318058</v>
      </c>
      <c r="CI18" s="8">
        <v>2216.4385970318058</v>
      </c>
      <c r="CJ18" s="8">
        <v>3969.2863348935198</v>
      </c>
      <c r="CK18" s="8">
        <v>10535.619690959698</v>
      </c>
      <c r="CL18" s="8">
        <v>2216.4385970318058</v>
      </c>
      <c r="CM18" s="8">
        <v>2216.4385970318058</v>
      </c>
      <c r="CN18" s="8"/>
      <c r="CO18">
        <v>2038</v>
      </c>
      <c r="CP18" s="9">
        <f>[4]UPC!AZ18</f>
        <v>2968.6231442062317</v>
      </c>
      <c r="CQ18" s="9">
        <f>[4]UPC!BA18</f>
        <v>2181.9936186385112</v>
      </c>
      <c r="CR18" s="9">
        <f>[4]UPC!BB18</f>
        <v>2247.4810889083788</v>
      </c>
      <c r="CS18" s="9">
        <f>[4]UPC!BC18</f>
        <v>1762.0277256929337</v>
      </c>
      <c r="CT18" s="9">
        <f>[4]UPC!BD18</f>
        <v>1977.9762297749428</v>
      </c>
      <c r="CU18" s="9">
        <f>[4]UPC!BE18</f>
        <v>2692.4174983921102</v>
      </c>
      <c r="CV18" s="9">
        <f>[4]UPC!BF18</f>
        <v>2687.5203216181512</v>
      </c>
      <c r="CW18" s="9">
        <f>[4]UPC!BG18</f>
        <v>2223.1168969227369</v>
      </c>
      <c r="CX18" s="9">
        <f>[4]UPC!BH18</f>
        <v>2223.1168969227369</v>
      </c>
      <c r="CY18" s="9">
        <f>[4]UPC!BI18</f>
        <v>2267.2556513034829</v>
      </c>
      <c r="DA18">
        <v>2038</v>
      </c>
      <c r="DB18" s="8">
        <f t="shared" ca="1" si="4"/>
        <v>3487.816445330046</v>
      </c>
      <c r="DC18" s="8">
        <f t="shared" ca="1" si="5"/>
        <v>4398.5459246240416</v>
      </c>
      <c r="DD18" s="8">
        <f t="shared" ref="DD18:DD30" ca="1" si="25">(CF18+(CR18*0.1*(D18+P18)))*1.053</f>
        <v>4252.4207811336737</v>
      </c>
      <c r="DE18" s="8">
        <f t="shared" ref="DE18:DE30" ca="1" si="26">(CG18+(CS18*0.1*(E18+Q18)))*1.053</f>
        <v>3777.4274749094443</v>
      </c>
      <c r="DF18" s="8">
        <f t="shared" ref="DF18:DF30" ca="1" si="27">(CH18+(CT18*0.1*(F18+R18)))*1.053</f>
        <v>4025.2586365210527</v>
      </c>
      <c r="DG18" s="8">
        <f t="shared" ref="DG18:DG30" ca="1" si="28">(CI18+(CU18*0.1*(G18+S18)))*1.053</f>
        <v>4086.7532381358128</v>
      </c>
      <c r="DH18" s="8">
        <f t="shared" ref="DH18:DH30" ca="1" si="29">(CJ18+(CV18*0.1*(H18+T18)))*1.053</f>
        <v>5530.2037735782314</v>
      </c>
      <c r="DI18" s="8">
        <f t="shared" ref="DI18:DI30" ca="1" si="30">(CK18+(CW18*0.1*(I18+U18)))*1.053</f>
        <v>12779.263767488261</v>
      </c>
      <c r="DJ18" s="8">
        <f t="shared" ref="DJ18:DJ30" ca="1" si="31">(CL18+(CX18*0.1*(J18+V18)))*1.053</f>
        <v>4873.0952981897526</v>
      </c>
      <c r="DK18" s="8">
        <f t="shared" ref="DK18:DK30" ca="1" si="32">(CM18+(CY18*0.1*(K18+W18)))*1.053</f>
        <v>4222.2664162316005</v>
      </c>
      <c r="DM18">
        <v>2038</v>
      </c>
      <c r="DN18" s="2">
        <f t="shared" ca="1" si="6"/>
        <v>0</v>
      </c>
      <c r="DO18" s="2">
        <f t="shared" ref="DO18:DO30" ca="1" si="33">(DC18-$DB18)/$DB18</f>
        <v>0.26111737632105086</v>
      </c>
      <c r="DP18" s="2">
        <f t="shared" ref="DP18:DP30" ca="1" si="34">(DD18-$DB18)/$DB18</f>
        <v>0.21922149510688327</v>
      </c>
      <c r="DQ18" s="2">
        <f t="shared" ref="DQ18:DQ30" ca="1" si="35">(DE18-$DB18)/$DB18</f>
        <v>8.303505477393118E-2</v>
      </c>
      <c r="DR18" s="2">
        <f t="shared" ref="DR18:DR30" ca="1" si="36">(DF18-$DB18)/$DB18</f>
        <v>0.15409130601199097</v>
      </c>
      <c r="DS18" s="2">
        <f t="shared" ref="DS18:DS30" ca="1" si="37">(DG18-$DB18)/$DB18</f>
        <v>0.17172256688212573</v>
      </c>
      <c r="DT18" s="2">
        <f t="shared" ref="DT18:DT30" ca="1" si="38">(DH18-$DB18)/$DB18</f>
        <v>0.58557764155932179</v>
      </c>
      <c r="DU18" s="2">
        <f t="shared" ref="DU18:DU30" ca="1" si="39">(DI18-$DB18)/$DB18</f>
        <v>2.6639725650123718</v>
      </c>
      <c r="DV18" s="2">
        <f t="shared" ref="DV18:DV30" ca="1" si="40">(DJ18-$DB18)/$DB18</f>
        <v>0.39717653568452627</v>
      </c>
      <c r="DW18" s="2">
        <f t="shared" ref="DW18:DW30" ca="1" si="41">(DK18-$DB18)/$DB18</f>
        <v>0.21057586671022613</v>
      </c>
    </row>
    <row r="19" spans="1:127" x14ac:dyDescent="0.3">
      <c r="A19">
        <v>2039</v>
      </c>
      <c r="B19" s="6">
        <f ca="1">'[6]WACOG Calc'!C66</f>
        <v>3.7708942216689927</v>
      </c>
      <c r="C19" s="6">
        <f ca="1">'[6]WACOG Calc'!D66</f>
        <v>3.7522485656750741</v>
      </c>
      <c r="D19" s="6">
        <f ca="1">'[6]WACOG Calc'!E66</f>
        <v>3.7500807654465431</v>
      </c>
      <c r="E19" s="6">
        <f ca="1">'[6]WACOG Calc'!F66</f>
        <v>3.6635342671312476</v>
      </c>
      <c r="F19" s="6">
        <f ca="1">'[6]WACOG Calc'!G66</f>
        <v>3.7161757254011638</v>
      </c>
      <c r="G19" s="6">
        <f ca="1">'[6]WACOG Calc'!H66</f>
        <v>3.667307554817576</v>
      </c>
      <c r="H19" s="6">
        <f ca="1">'[6]WACOG Calc'!I66</f>
        <v>3.4787879827793655</v>
      </c>
      <c r="I19" s="6">
        <f ca="1">'[6]WACOG Calc'!J66</f>
        <v>3.7587766331561037</v>
      </c>
      <c r="J19" s="6">
        <f ca="1">'[6]WACOG Calc'!K66</f>
        <v>3.7587766331748491</v>
      </c>
      <c r="K19" s="6">
        <f ca="1">'[6]WACOG Calc'!L66</f>
        <v>3.7666941066810478</v>
      </c>
      <c r="M19">
        <v>2039</v>
      </c>
      <c r="N19" s="7">
        <v>5.6959376232653067</v>
      </c>
      <c r="O19" s="7">
        <v>5.4796162485097426</v>
      </c>
      <c r="P19" s="7">
        <v>4.7896742776675154</v>
      </c>
      <c r="Q19" s="7">
        <v>4.3863827598582761</v>
      </c>
      <c r="R19" s="7">
        <v>4.6482947404414476</v>
      </c>
      <c r="S19" s="7">
        <v>2.7388528481597834</v>
      </c>
      <c r="T19" s="7">
        <v>1.4732233608623466</v>
      </c>
      <c r="U19" s="7">
        <v>3.6706100285945613</v>
      </c>
      <c r="V19" s="7">
        <v>7.3510917937816806</v>
      </c>
      <c r="W19" s="7">
        <v>4.4084444054733263</v>
      </c>
      <c r="Y19">
        <v>2039</v>
      </c>
      <c r="Z19" s="8">
        <v>495.14853653358296</v>
      </c>
      <c r="AA19" s="8">
        <v>495.14853653358296</v>
      </c>
      <c r="AB19" s="8">
        <v>495.14853653358296</v>
      </c>
      <c r="AC19" s="8">
        <v>495.14853653358296</v>
      </c>
      <c r="AD19" s="8">
        <v>581.41798028559026</v>
      </c>
      <c r="AE19" s="8">
        <v>1042.6289451215011</v>
      </c>
      <c r="AF19" s="8">
        <v>2650.776730037483</v>
      </c>
      <c r="AG19" s="8">
        <v>495.14853653358296</v>
      </c>
      <c r="AH19" s="8">
        <v>495.14853653358296</v>
      </c>
      <c r="AI19" s="8">
        <v>495.14853653358296</v>
      </c>
      <c r="AJ19" s="8"/>
      <c r="AK19">
        <v>2039</v>
      </c>
      <c r="AL19" s="9">
        <f>[4]UPC!V19</f>
        <v>513.47743823737699</v>
      </c>
      <c r="AM19" s="9">
        <f>[4]UPC!W19</f>
        <v>415.83343814260542</v>
      </c>
      <c r="AN19" s="9">
        <f>[4]UPC!X19</f>
        <v>431.12146825017555</v>
      </c>
      <c r="AO19" s="9">
        <f>[4]UPC!Y19</f>
        <v>334.73764111086246</v>
      </c>
      <c r="AP19" s="9">
        <f>[4]UPC!Z19</f>
        <v>457.27797359505126</v>
      </c>
      <c r="AQ19" s="9">
        <f>[4]UPC!AA19</f>
        <v>574.26055833220698</v>
      </c>
      <c r="AR19" s="9">
        <f>[4]UPC!AB19</f>
        <v>544.80736532826222</v>
      </c>
      <c r="AS19" s="9">
        <f>[4]UPC!AC19</f>
        <v>423.64678479927807</v>
      </c>
      <c r="AT19" s="9">
        <f>[4]UPC!AD19</f>
        <v>423.64678479927807</v>
      </c>
      <c r="AU19" s="9">
        <f>[4]UPC!AE19</f>
        <v>442.18164814777674</v>
      </c>
      <c r="AW19">
        <v>2039</v>
      </c>
      <c r="AX19" s="8">
        <f t="shared" ca="1" si="1"/>
        <v>725.28054570601068</v>
      </c>
      <c r="AY19" s="8">
        <f t="shared" ca="1" si="8"/>
        <v>925.62948344148072</v>
      </c>
      <c r="AZ19" s="8">
        <f t="shared" ca="1" si="9"/>
        <v>909.07144242150639</v>
      </c>
      <c r="BA19" s="8">
        <f t="shared" ca="1" si="10"/>
        <v>805.1338668999158</v>
      </c>
      <c r="BB19" s="8">
        <f t="shared" ca="1" si="11"/>
        <v>1014.9938506778686</v>
      </c>
      <c r="BC19" s="8">
        <f t="shared" ca="1" si="12"/>
        <v>1485.2664720147172</v>
      </c>
      <c r="BD19" s="8">
        <f t="shared" ca="1" si="13"/>
        <v>3075.3559509919673</v>
      </c>
      <c r="BE19" s="8">
        <f t="shared" ca="1" si="14"/>
        <v>852.81639579108491</v>
      </c>
      <c r="BF19" s="8">
        <f t="shared" ca="1" si="15"/>
        <v>1017.0027110368802</v>
      </c>
      <c r="BG19" s="8">
        <f t="shared" ca="1" si="16"/>
        <v>902.03998105598737</v>
      </c>
      <c r="BI19">
        <v>2039</v>
      </c>
      <c r="BJ19" s="2">
        <f t="shared" ca="1" si="2"/>
        <v>0</v>
      </c>
      <c r="BK19" s="2">
        <f t="shared" ca="1" si="3"/>
        <v>0.27623647004131918</v>
      </c>
      <c r="BL19" s="2">
        <f t="shared" ca="1" si="17"/>
        <v>0.25340662699919508</v>
      </c>
      <c r="BM19" s="2">
        <f t="shared" ca="1" si="18"/>
        <v>0.11009990777592608</v>
      </c>
      <c r="BN19" s="2">
        <f t="shared" ca="1" si="19"/>
        <v>0.39944998757665834</v>
      </c>
      <c r="BO19" s="2">
        <f t="shared" ca="1" si="20"/>
        <v>1.0478509740929458</v>
      </c>
      <c r="BP19" s="2">
        <f t="shared" ca="1" si="21"/>
        <v>3.2402294797502393</v>
      </c>
      <c r="BQ19" s="2">
        <f t="shared" ca="1" si="22"/>
        <v>0.1758434730397006</v>
      </c>
      <c r="BR19" s="2">
        <f t="shared" ca="1" si="23"/>
        <v>0.40221975766204798</v>
      </c>
      <c r="BS19" s="2">
        <f t="shared" ca="1" si="24"/>
        <v>0.24371181110050807</v>
      </c>
      <c r="BT19" s="2"/>
      <c r="BU19" s="2"/>
      <c r="BV19" s="2"/>
      <c r="BW19" s="2"/>
      <c r="BX19" s="2"/>
      <c r="BY19" s="10">
        <v>2039</v>
      </c>
      <c r="BZ19" s="11">
        <f ca="1"/>
        <v>1017.0027110368802</v>
      </c>
      <c r="CA19" s="10">
        <v>423.64678479927807</v>
      </c>
      <c r="CB19" s="11"/>
      <c r="CC19">
        <v>2039</v>
      </c>
      <c r="CD19" s="8">
        <v>2231.4385970318058</v>
      </c>
      <c r="CE19" s="8">
        <v>2231.4385970318058</v>
      </c>
      <c r="CF19" s="8">
        <v>2231.4385970318058</v>
      </c>
      <c r="CG19" s="8">
        <v>2231.4385970318058</v>
      </c>
      <c r="CH19" s="8">
        <v>2231.4385970318058</v>
      </c>
      <c r="CI19" s="8">
        <v>2231.4385970318058</v>
      </c>
      <c r="CJ19" s="8">
        <v>4217.2899184244252</v>
      </c>
      <c r="CK19" s="8">
        <v>13956.829224789562</v>
      </c>
      <c r="CL19" s="8">
        <v>2231.4385970318058</v>
      </c>
      <c r="CM19" s="8">
        <v>2231.4385970318058</v>
      </c>
      <c r="CN19" s="8"/>
      <c r="CO19">
        <v>2039</v>
      </c>
      <c r="CP19" s="9">
        <f>[4]UPC!AZ19</f>
        <v>2972.4558914498639</v>
      </c>
      <c r="CQ19" s="9">
        <f>[4]UPC!BA19</f>
        <v>2158.0382720481398</v>
      </c>
      <c r="CR19" s="9">
        <f>[4]UPC!BB19</f>
        <v>2221.7457342509483</v>
      </c>
      <c r="CS19" s="9">
        <f>[4]UPC!BC19</f>
        <v>1718.7279380874145</v>
      </c>
      <c r="CT19" s="9">
        <f>[4]UPC!BD19</f>
        <v>1945.3899532287578</v>
      </c>
      <c r="CU19" s="9">
        <f>[4]UPC!BE19</f>
        <v>2685.9774846471569</v>
      </c>
      <c r="CV19" s="9">
        <f>[4]UPC!BF19</f>
        <v>2685.7494123079755</v>
      </c>
      <c r="CW19" s="9">
        <f>[4]UPC!BG19</f>
        <v>2198.1968553664324</v>
      </c>
      <c r="CX19" s="9">
        <f>[4]UPC!BH19</f>
        <v>2198.1968553664324</v>
      </c>
      <c r="CY19" s="9">
        <f>[4]UPC!BI19</f>
        <v>2245.829562474567</v>
      </c>
      <c r="DA19">
        <v>2039</v>
      </c>
      <c r="DB19" s="8">
        <f t="shared" ca="1" si="4"/>
        <v>3529.9932459476577</v>
      </c>
      <c r="DC19" s="8">
        <f t="shared" ca="1" si="5"/>
        <v>4447.5670050473764</v>
      </c>
      <c r="DD19" s="8">
        <f t="shared" ca="1" si="25"/>
        <v>4347.5790475276699</v>
      </c>
      <c r="DE19" s="8">
        <f t="shared" ca="1" si="26"/>
        <v>3806.5953436876725</v>
      </c>
      <c r="DF19" s="8">
        <f t="shared" ca="1" si="27"/>
        <v>4063.162954591523</v>
      </c>
      <c r="DG19" s="8">
        <f t="shared" ca="1" si="28"/>
        <v>4161.5811570268334</v>
      </c>
      <c r="DH19" s="8">
        <f t="shared" ca="1" si="29"/>
        <v>5841.2817059401541</v>
      </c>
      <c r="DI19" s="8">
        <f t="shared" ca="1" si="30"/>
        <v>16416.222261724528</v>
      </c>
      <c r="DJ19" s="8">
        <f t="shared" ca="1" si="31"/>
        <v>4921.3075191918115</v>
      </c>
      <c r="DK19" s="8">
        <f t="shared" ca="1" si="32"/>
        <v>4283.0094465305347</v>
      </c>
      <c r="DM19">
        <v>2039</v>
      </c>
      <c r="DN19" s="2">
        <f t="shared" ca="1" si="6"/>
        <v>0</v>
      </c>
      <c r="DO19" s="2">
        <f t="shared" ca="1" si="33"/>
        <v>0.25993640643734089</v>
      </c>
      <c r="DP19" s="2">
        <f t="shared" ca="1" si="34"/>
        <v>0.23161115181129027</v>
      </c>
      <c r="DQ19" s="2">
        <f t="shared" ca="1" si="35"/>
        <v>7.8357684694594532E-2</v>
      </c>
      <c r="DR19" s="2">
        <f t="shared" ca="1" si="36"/>
        <v>0.15103986650850693</v>
      </c>
      <c r="DS19" s="2">
        <f t="shared" ca="1" si="37"/>
        <v>0.17892043045810996</v>
      </c>
      <c r="DT19" s="2">
        <f t="shared" ca="1" si="38"/>
        <v>0.65475719044102898</v>
      </c>
      <c r="DU19" s="2">
        <f t="shared" ca="1" si="39"/>
        <v>3.6504967907714647</v>
      </c>
      <c r="DV19" s="2">
        <f t="shared" ca="1" si="40"/>
        <v>0.39414077487013527</v>
      </c>
      <c r="DW19" s="2">
        <f t="shared" ca="1" si="41"/>
        <v>0.21331944514265583</v>
      </c>
    </row>
    <row r="20" spans="1:127" x14ac:dyDescent="0.3">
      <c r="A20">
        <v>2040</v>
      </c>
      <c r="B20" s="6">
        <f ca="1">'[6]WACOG Calc'!C67</f>
        <v>3.9774988820562851</v>
      </c>
      <c r="C20" s="6">
        <f ca="1">'[6]WACOG Calc'!D67</f>
        <v>3.9465795547343978</v>
      </c>
      <c r="D20" s="6">
        <f ca="1">'[6]WACOG Calc'!E67</f>
        <v>3.9398616853366497</v>
      </c>
      <c r="E20" s="6">
        <f ca="1">'[6]WACOG Calc'!F67</f>
        <v>3.8519584780295224</v>
      </c>
      <c r="F20" s="6">
        <f ca="1">'[6]WACOG Calc'!G67</f>
        <v>3.9054419504073348</v>
      </c>
      <c r="G20" s="6">
        <f ca="1">'[6]WACOG Calc'!H67</f>
        <v>3.8457142998643183</v>
      </c>
      <c r="H20" s="6">
        <f ca="1">'[6]WACOG Calc'!I67</f>
        <v>3.6368114618504688</v>
      </c>
      <c r="I20" s="6">
        <f ca="1">'[6]WACOG Calc'!J67</f>
        <v>3.9525347897047305</v>
      </c>
      <c r="J20" s="6">
        <f ca="1">'[6]WACOG Calc'!K67</f>
        <v>3.9525347896991141</v>
      </c>
      <c r="K20" s="6">
        <f ca="1">'[6]WACOG Calc'!L67</f>
        <v>3.9612203296690587</v>
      </c>
      <c r="M20">
        <v>2040</v>
      </c>
      <c r="N20" s="7">
        <v>5.879283806474314</v>
      </c>
      <c r="O20" s="7">
        <v>5.6578472413314476</v>
      </c>
      <c r="P20" s="7">
        <v>5.0797280619474225</v>
      </c>
      <c r="Q20" s="7">
        <v>4.5985576593159747</v>
      </c>
      <c r="R20" s="7">
        <v>4.8295846562129139</v>
      </c>
      <c r="S20" s="7">
        <v>2.8992473370376697</v>
      </c>
      <c r="T20" s="7">
        <v>1.6072459175406426</v>
      </c>
      <c r="U20" s="7">
        <v>3.7590002487273155</v>
      </c>
      <c r="V20" s="7">
        <v>7.5357112076099328</v>
      </c>
      <c r="W20" s="7">
        <v>4.6123297885713601</v>
      </c>
      <c r="Y20">
        <v>2040</v>
      </c>
      <c r="Z20" s="8">
        <v>493.93193653358293</v>
      </c>
      <c r="AA20" s="8">
        <v>493.93193653358293</v>
      </c>
      <c r="AB20" s="8">
        <v>493.93193653358293</v>
      </c>
      <c r="AC20" s="8">
        <v>493.93193653358293</v>
      </c>
      <c r="AD20" s="8">
        <v>587.26161512431042</v>
      </c>
      <c r="AE20" s="8">
        <v>1109.0055529125661</v>
      </c>
      <c r="AF20" s="8">
        <v>3498.2789415930192</v>
      </c>
      <c r="AG20" s="8">
        <v>493.93193653358293</v>
      </c>
      <c r="AH20" s="8">
        <v>493.93193653358293</v>
      </c>
      <c r="AI20" s="8">
        <v>493.93193653358293</v>
      </c>
      <c r="AJ20" s="8"/>
      <c r="AK20">
        <v>2040</v>
      </c>
      <c r="AL20" s="9">
        <f>[4]UPC!V20</f>
        <v>511.26570300774637</v>
      </c>
      <c r="AM20" s="9">
        <f>[4]UPC!W20</f>
        <v>406.62983826815594</v>
      </c>
      <c r="AN20" s="9">
        <f>[4]UPC!X20</f>
        <v>420.58307635830795</v>
      </c>
      <c r="AO20" s="9">
        <f>[4]UPC!Y20</f>
        <v>320.13000976418692</v>
      </c>
      <c r="AP20" s="9">
        <f>[4]UPC!Z20</f>
        <v>450.37034841640445</v>
      </c>
      <c r="AQ20" s="9">
        <f>[4]UPC!AA20</f>
        <v>575.33525643722169</v>
      </c>
      <c r="AR20" s="9">
        <f>[4]UPC!AB20</f>
        <v>541.21545056179889</v>
      </c>
      <c r="AS20" s="9">
        <f>[4]UPC!AC20</f>
        <v>414.36675414951043</v>
      </c>
      <c r="AT20" s="9">
        <f>[4]UPC!AD20</f>
        <v>414.36675414951043</v>
      </c>
      <c r="AU20" s="9">
        <f>[4]UPC!AE20</f>
        <v>433.81911987563899</v>
      </c>
      <c r="AW20">
        <v>2040</v>
      </c>
      <c r="AX20" s="8">
        <f t="shared" ca="1" si="1"/>
        <v>734.24406682394522</v>
      </c>
      <c r="AY20" s="8">
        <f t="shared" ca="1" si="8"/>
        <v>931.35384717225838</v>
      </c>
      <c r="AZ20" s="8">
        <f t="shared" ca="1" si="9"/>
        <v>919.56448956815541</v>
      </c>
      <c r="BA20" s="8">
        <f t="shared" ca="1" si="10"/>
        <v>804.97460873781847</v>
      </c>
      <c r="BB20" s="8">
        <f t="shared" ca="1" si="11"/>
        <v>1032.636362325037</v>
      </c>
      <c r="BC20" s="8">
        <f t="shared" ca="1" si="12"/>
        <v>1576.411525954594</v>
      </c>
      <c r="BD20" s="8">
        <f t="shared" ca="1" si="13"/>
        <v>3982.5464870833607</v>
      </c>
      <c r="BE20" s="8">
        <f t="shared" ca="1" si="14"/>
        <v>856.58634334833562</v>
      </c>
      <c r="BF20" s="8">
        <f t="shared" ca="1" si="15"/>
        <v>1021.3748898327815</v>
      </c>
      <c r="BG20" s="8">
        <f t="shared" ca="1" si="16"/>
        <v>911.7599866428119</v>
      </c>
      <c r="BI20">
        <v>2040</v>
      </c>
      <c r="BJ20" s="2">
        <f t="shared" ca="1" si="2"/>
        <v>0</v>
      </c>
      <c r="BK20" s="2">
        <f t="shared" ca="1" si="3"/>
        <v>0.26845267024210839</v>
      </c>
      <c r="BL20" s="2">
        <f t="shared" ca="1" si="17"/>
        <v>0.25239621417144625</v>
      </c>
      <c r="BM20" s="2">
        <f t="shared" ca="1" si="18"/>
        <v>9.6331104478414267E-2</v>
      </c>
      <c r="BN20" s="2">
        <f t="shared" ca="1" si="19"/>
        <v>0.40639388043245755</v>
      </c>
      <c r="BO20" s="2">
        <f t="shared" ca="1" si="20"/>
        <v>1.1469857193038526</v>
      </c>
      <c r="BP20" s="2">
        <f t="shared" ca="1" si="21"/>
        <v>4.4240090823073466</v>
      </c>
      <c r="BQ20" s="2">
        <f t="shared" ca="1" si="22"/>
        <v>0.16662344587079278</v>
      </c>
      <c r="BR20" s="2">
        <f t="shared" ca="1" si="23"/>
        <v>0.39105637482486272</v>
      </c>
      <c r="BS20" s="2">
        <f t="shared" ca="1" si="24"/>
        <v>0.24176691081309193</v>
      </c>
      <c r="BT20" s="2"/>
      <c r="BU20" s="2" t="s">
        <v>17</v>
      </c>
      <c r="BV20" s="2"/>
      <c r="BW20" s="2"/>
      <c r="BX20" s="2"/>
      <c r="BY20" s="10">
        <v>2040</v>
      </c>
      <c r="BZ20" s="11">
        <f ca="1"/>
        <v>1021.3748898327815</v>
      </c>
      <c r="CA20" s="10">
        <v>414.36675414951043</v>
      </c>
      <c r="CB20" s="11"/>
      <c r="CC20">
        <v>2040</v>
      </c>
      <c r="CD20" s="8">
        <v>2246.4385970318058</v>
      </c>
      <c r="CE20" s="8">
        <v>2246.4385970318058</v>
      </c>
      <c r="CF20" s="8">
        <v>2246.4385970318058</v>
      </c>
      <c r="CG20" s="8">
        <v>2246.4385970318058</v>
      </c>
      <c r="CH20" s="8">
        <v>2246.4385970318058</v>
      </c>
      <c r="CI20" s="8">
        <v>2246.4385970318058</v>
      </c>
      <c r="CJ20" s="8">
        <v>4496.4713652529454</v>
      </c>
      <c r="CK20" s="8">
        <v>13985.582583141773</v>
      </c>
      <c r="CL20" s="8">
        <v>2246.4385970318058</v>
      </c>
      <c r="CM20" s="8">
        <v>2246.4385970318058</v>
      </c>
      <c r="CN20" s="8"/>
      <c r="CO20">
        <v>2040</v>
      </c>
      <c r="CP20" s="9">
        <f>[4]UPC!AZ20</f>
        <v>2992.8774390720064</v>
      </c>
      <c r="CQ20" s="9">
        <f>[4]UPC!BA20</f>
        <v>2147.1042440383835</v>
      </c>
      <c r="CR20" s="9">
        <f>[4]UPC!BB20</f>
        <v>2211.6116494373414</v>
      </c>
      <c r="CS20" s="9">
        <f>[4]UPC!BC20</f>
        <v>1679.0548309685419</v>
      </c>
      <c r="CT20" s="9">
        <f>[4]UPC!BD20</f>
        <v>1923.1858758573901</v>
      </c>
      <c r="CU20" s="9">
        <f>[4]UPC!BE20</f>
        <v>2694.9679130299091</v>
      </c>
      <c r="CV20" s="9">
        <f>[4]UPC!BF20</f>
        <v>2700.8626193773648</v>
      </c>
      <c r="CW20" s="9">
        <f>[4]UPC!BG20</f>
        <v>2187.1855447601397</v>
      </c>
      <c r="CX20" s="9">
        <f>[4]UPC!BH20</f>
        <v>2187.1855447601397</v>
      </c>
      <c r="CY20" s="9">
        <f>[4]UPC!BI20</f>
        <v>2238.3672371902971</v>
      </c>
      <c r="DA20">
        <v>2040</v>
      </c>
      <c r="DB20" s="8">
        <f t="shared" ca="1" si="4"/>
        <v>3619.0085928191438</v>
      </c>
      <c r="DC20" s="8">
        <f t="shared" ca="1" si="5"/>
        <v>4536.9654355509474</v>
      </c>
      <c r="DD20" s="8">
        <f t="shared" ca="1" si="25"/>
        <v>4466.0063162170645</v>
      </c>
      <c r="DE20" s="8">
        <f t="shared" ca="1" si="26"/>
        <v>3859.5889008395634</v>
      </c>
      <c r="DF20" s="8">
        <f t="shared" ca="1" si="27"/>
        <v>4134.4429450975285</v>
      </c>
      <c r="DG20" s="8">
        <f t="shared" ca="1" si="28"/>
        <v>4279.5858737675098</v>
      </c>
      <c r="DH20" s="8">
        <f t="shared" ca="1" si="29"/>
        <v>6226.1986389123967</v>
      </c>
      <c r="DI20" s="8">
        <f t="shared" ca="1" si="30"/>
        <v>16502.867013654315</v>
      </c>
      <c r="DJ20" s="8">
        <f t="shared" ca="1" si="31"/>
        <v>5011.3651062445833</v>
      </c>
      <c r="DK20" s="8">
        <f t="shared" ca="1" si="32"/>
        <v>4386.2862063450411</v>
      </c>
      <c r="DM20">
        <v>2040</v>
      </c>
      <c r="DN20" s="2">
        <f t="shared" ca="1" si="6"/>
        <v>0</v>
      </c>
      <c r="DO20" s="2">
        <f t="shared" ca="1" si="33"/>
        <v>0.2536487049390318</v>
      </c>
      <c r="DP20" s="2">
        <f t="shared" ca="1" si="34"/>
        <v>0.2340413684229814</v>
      </c>
      <c r="DQ20" s="2">
        <f t="shared" ca="1" si="35"/>
        <v>6.6476854599842705E-2</v>
      </c>
      <c r="DR20" s="2">
        <f t="shared" ca="1" si="36"/>
        <v>0.14242418581185806</v>
      </c>
      <c r="DS20" s="2">
        <f t="shared" ca="1" si="37"/>
        <v>0.18252990121634058</v>
      </c>
      <c r="DT20" s="2">
        <f t="shared" ca="1" si="38"/>
        <v>0.72041554454069368</v>
      </c>
      <c r="DU20" s="2">
        <f t="shared" ca="1" si="39"/>
        <v>3.5600519010646705</v>
      </c>
      <c r="DV20" s="2">
        <f t="shared" ca="1" si="40"/>
        <v>0.38473423804192142</v>
      </c>
      <c r="DW20" s="2">
        <f t="shared" ca="1" si="41"/>
        <v>0.21201320578468194</v>
      </c>
    </row>
    <row r="21" spans="1:127" x14ac:dyDescent="0.3">
      <c r="A21">
        <v>2041</v>
      </c>
      <c r="B21" s="6">
        <f ca="1">'[6]WACOG Calc'!C68</f>
        <v>4.0656028225976177</v>
      </c>
      <c r="C21" s="6">
        <f ca="1">'[6]WACOG Calc'!D68</f>
        <v>4.0353142940278097</v>
      </c>
      <c r="D21" s="6">
        <f ca="1">'[6]WACOG Calc'!E68</f>
        <v>4.0253063473642063</v>
      </c>
      <c r="E21" s="6">
        <f ca="1">'[6]WACOG Calc'!F68</f>
        <v>3.9381892319914629</v>
      </c>
      <c r="F21" s="6">
        <f ca="1">'[6]WACOG Calc'!G68</f>
        <v>3.9943416547984647</v>
      </c>
      <c r="G21" s="6">
        <f ca="1">'[6]WACOG Calc'!H68</f>
        <v>3.9307865199006957</v>
      </c>
      <c r="H21" s="6">
        <f ca="1">'[6]WACOG Calc'!I68</f>
        <v>3.7136714735098275</v>
      </c>
      <c r="I21" s="6">
        <f ca="1">'[6]WACOG Calc'!J68</f>
        <v>4.0415770987456101</v>
      </c>
      <c r="J21" s="6">
        <f ca="1">'[6]WACOG Calc'!K68</f>
        <v>4.0415770987385971</v>
      </c>
      <c r="K21" s="6">
        <f ca="1">'[6]WACOG Calc'!L68</f>
        <v>4.0508486773403325</v>
      </c>
      <c r="M21">
        <v>2041</v>
      </c>
      <c r="N21" s="7">
        <v>6.6065827795684262</v>
      </c>
      <c r="O21" s="7">
        <v>6.0820343102739631</v>
      </c>
      <c r="P21" s="7">
        <v>5.2399211424115801</v>
      </c>
      <c r="Q21" s="7">
        <v>5.1411541350299013</v>
      </c>
      <c r="R21" s="7">
        <v>5.3785006342741779</v>
      </c>
      <c r="S21" s="7">
        <v>3.1629532787930819</v>
      </c>
      <c r="T21" s="7">
        <v>1.7919513845478592</v>
      </c>
      <c r="U21" s="7">
        <v>3.9772244307506028</v>
      </c>
      <c r="V21" s="7">
        <v>8.5676337715903017</v>
      </c>
      <c r="W21" s="7">
        <v>5.2792615716253586</v>
      </c>
      <c r="Y21">
        <v>2041</v>
      </c>
      <c r="Z21" s="8">
        <v>492.71533653358296</v>
      </c>
      <c r="AA21" s="8">
        <v>492.71533653358296</v>
      </c>
      <c r="AB21" s="8">
        <v>492.71533653358296</v>
      </c>
      <c r="AC21" s="8">
        <v>492.71533653358296</v>
      </c>
      <c r="AD21" s="8">
        <v>593.04241358545596</v>
      </c>
      <c r="AE21" s="8">
        <v>1183.895351222244</v>
      </c>
      <c r="AF21" s="8">
        <v>3503.6149275500115</v>
      </c>
      <c r="AG21" s="8">
        <v>492.71533653358296</v>
      </c>
      <c r="AH21" s="8">
        <v>492.71533653358296</v>
      </c>
      <c r="AI21" s="8">
        <v>492.71533653358296</v>
      </c>
      <c r="AJ21" s="8"/>
      <c r="AK21">
        <v>2041</v>
      </c>
      <c r="AL21" s="9">
        <f>[4]UPC!V21</f>
        <v>502.98213655839754</v>
      </c>
      <c r="AM21" s="9">
        <f>[4]UPC!W21</f>
        <v>393.73088187980005</v>
      </c>
      <c r="AN21" s="9">
        <f>[4]UPC!X21</f>
        <v>405.54915711259787</v>
      </c>
      <c r="AO21" s="9">
        <f>[4]UPC!Y21</f>
        <v>304.70347614578264</v>
      </c>
      <c r="AP21" s="9">
        <f>[4]UPC!Z21</f>
        <v>439.04280077929684</v>
      </c>
      <c r="AQ21" s="9">
        <f>[4]UPC!AA21</f>
        <v>569.41913242716043</v>
      </c>
      <c r="AR21" s="9">
        <f>[4]UPC!AB21</f>
        <v>529.77861459811731</v>
      </c>
      <c r="AS21" s="9">
        <f>[4]UPC!AC21</f>
        <v>401.17602739748452</v>
      </c>
      <c r="AT21" s="9">
        <f>[4]UPC!AD21</f>
        <v>401.17602739748452</v>
      </c>
      <c r="AU21" s="9">
        <f>[4]UPC!AE21</f>
        <v>421.20241582437939</v>
      </c>
      <c r="AW21">
        <v>2041</v>
      </c>
      <c r="AX21" s="8">
        <f t="shared" ca="1" si="1"/>
        <v>734.15991442943539</v>
      </c>
      <c r="AY21" s="8">
        <f t="shared" ca="1" si="8"/>
        <v>938.29312491333565</v>
      </c>
      <c r="AZ21" s="8">
        <f t="shared" ca="1" si="9"/>
        <v>914.49454681772261</v>
      </c>
      <c r="BA21" s="8">
        <f t="shared" ca="1" si="10"/>
        <v>810.14248754589789</v>
      </c>
      <c r="BB21" s="8">
        <f t="shared" ca="1" si="11"/>
        <v>1057.7914728194364</v>
      </c>
      <c r="BC21" s="8">
        <f t="shared" ca="1" si="12"/>
        <v>1671.9812701783781</v>
      </c>
      <c r="BD21" s="8">
        <f t="shared" ca="1" si="13"/>
        <v>3996.4414783605948</v>
      </c>
      <c r="BE21" s="8">
        <f t="shared" ca="1" si="14"/>
        <v>857.5741835721675</v>
      </c>
      <c r="BF21" s="8">
        <f t="shared" ca="1" si="15"/>
        <v>1051.4906814929868</v>
      </c>
      <c r="BG21" s="8">
        <f t="shared" ca="1" si="16"/>
        <v>932.64403142397032</v>
      </c>
      <c r="BI21">
        <v>2041</v>
      </c>
      <c r="BJ21" s="2">
        <f t="shared" ca="1" si="2"/>
        <v>0</v>
      </c>
      <c r="BK21" s="2">
        <f t="shared" ca="1" si="3"/>
        <v>0.27805006303367269</v>
      </c>
      <c r="BL21" s="2">
        <f t="shared" ca="1" si="17"/>
        <v>0.2456339945070922</v>
      </c>
      <c r="BM21" s="2">
        <f t="shared" ca="1" si="18"/>
        <v>0.10349594362627879</v>
      </c>
      <c r="BN21" s="2">
        <f t="shared" ca="1" si="19"/>
        <v>0.44081888976670253</v>
      </c>
      <c r="BO21" s="2">
        <f t="shared" ca="1" si="20"/>
        <v>1.2774074657532701</v>
      </c>
      <c r="BP21" s="2">
        <f t="shared" ca="1" si="21"/>
        <v>4.4435571866743713</v>
      </c>
      <c r="BQ21" s="2">
        <f t="shared" ca="1" si="22"/>
        <v>0.16810270721283599</v>
      </c>
      <c r="BR21" s="2">
        <f t="shared" ca="1" si="23"/>
        <v>0.43223657520197128</v>
      </c>
      <c r="BS21" s="2">
        <f t="shared" ca="1" si="24"/>
        <v>0.27035542678571628</v>
      </c>
      <c r="BT21" s="2"/>
      <c r="BU21" s="10">
        <f>IF(Graphs!$B$1="Scenario 1- Balanced Decarbonization",1,IF(Graphs!$B$1="Scenario 2- Carbon Neutral",2,IF(Graphs!$B$1="Scenario 3- Dual-Fuel Heating",3,IF(Graphs!$B$1="Scenario 4- New Gas Customer Moratorium",4,IF(Graphs!$B$1="Scenario 5- Aggressive Building Electrification",5,IF(Graphs!$B$1="Scenario 6- Full Building Electrification",6,IF(Graphs!$B$1="Scenario 7- RNG and H2 Support",7,IF(Graphs!$B$1="Scenario 8- Limited RNG",8,9))))))))</f>
        <v>8</v>
      </c>
      <c r="BV21" s="2"/>
      <c r="BW21" s="2"/>
      <c r="BX21" s="2"/>
      <c r="BY21" s="10">
        <v>2041</v>
      </c>
      <c r="BZ21" s="11">
        <f ca="1"/>
        <v>1051.4906814929868</v>
      </c>
      <c r="CA21" s="10">
        <v>401.17602739748452</v>
      </c>
      <c r="CB21" s="11"/>
      <c r="CC21">
        <v>2041</v>
      </c>
      <c r="CD21" s="8">
        <v>2261.4385970318058</v>
      </c>
      <c r="CE21" s="8">
        <v>2261.4385970318058</v>
      </c>
      <c r="CF21" s="8">
        <v>2261.4385970318058</v>
      </c>
      <c r="CG21" s="8">
        <v>2261.4385970318058</v>
      </c>
      <c r="CH21" s="8">
        <v>2261.4385970318058</v>
      </c>
      <c r="CI21" s="8">
        <v>2261.4385970318058</v>
      </c>
      <c r="CJ21" s="8">
        <v>4812.3975776364232</v>
      </c>
      <c r="CK21" s="8">
        <v>14014.21369256519</v>
      </c>
      <c r="CL21" s="8">
        <v>2261.4385970318058</v>
      </c>
      <c r="CM21" s="8">
        <v>2261.4385970318058</v>
      </c>
      <c r="CN21" s="8"/>
      <c r="CO21">
        <v>2041</v>
      </c>
      <c r="CP21" s="9">
        <f>[4]UPC!AZ21</f>
        <v>2980.0540006766923</v>
      </c>
      <c r="CQ21" s="9">
        <f>[4]UPC!BA21</f>
        <v>2118.7838657305056</v>
      </c>
      <c r="CR21" s="9">
        <f>[4]UPC!BB21</f>
        <v>2181.0981352202484</v>
      </c>
      <c r="CS21" s="9">
        <f>[4]UPC!BC21</f>
        <v>1635.7835217049417</v>
      </c>
      <c r="CT21" s="9">
        <f>[4]UPC!BD21</f>
        <v>1884.3428432069834</v>
      </c>
      <c r="CU21" s="9">
        <f>[4]UPC!BE21</f>
        <v>2673.4737837962525</v>
      </c>
      <c r="CV21" s="9">
        <f>[4]UPC!BF21</f>
        <v>2687.0916118097275</v>
      </c>
      <c r="CW21" s="9">
        <f>[4]UPC!BG21</f>
        <v>2157.737859846844</v>
      </c>
      <c r="CX21" s="9">
        <f>[4]UPC!BH21</f>
        <v>2157.737859846844</v>
      </c>
      <c r="CY21" s="9">
        <f>[4]UPC!BI21</f>
        <v>2211.7295330425372</v>
      </c>
      <c r="DA21">
        <v>2041</v>
      </c>
      <c r="DB21" s="8">
        <f t="shared" ca="1" si="4"/>
        <v>3657.0797329091556</v>
      </c>
      <c r="DC21" s="8">
        <f t="shared" ca="1" si="5"/>
        <v>4638.5556587809142</v>
      </c>
      <c r="DD21" s="8">
        <f t="shared" ca="1" si="25"/>
        <v>4509.2362458304351</v>
      </c>
      <c r="DE21" s="8">
        <f t="shared" ca="1" si="26"/>
        <v>3945.1936228606278</v>
      </c>
      <c r="DF21" s="8">
        <f t="shared" ca="1" si="27"/>
        <v>4241.0664073926564</v>
      </c>
      <c r="DG21" s="8">
        <f t="shared" ca="1" si="28"/>
        <v>4378.3016958811468</v>
      </c>
      <c r="DH21" s="8">
        <f t="shared" ca="1" si="29"/>
        <v>6625.2747481168999</v>
      </c>
      <c r="DI21" s="8">
        <f t="shared" ca="1" si="30"/>
        <v>16578.917283099516</v>
      </c>
      <c r="DJ21" s="8">
        <f t="shared" ca="1" si="31"/>
        <v>5246.2310803364107</v>
      </c>
      <c r="DK21" s="8">
        <f t="shared" ca="1" si="32"/>
        <v>4554.2319871286745</v>
      </c>
      <c r="DM21">
        <v>2041</v>
      </c>
      <c r="DN21" s="2">
        <f t="shared" ca="1" si="6"/>
        <v>0</v>
      </c>
      <c r="DO21" s="2">
        <f t="shared" ca="1" si="33"/>
        <v>0.268376955809768</v>
      </c>
      <c r="DP21" s="2">
        <f t="shared" ca="1" si="34"/>
        <v>0.23301556847474061</v>
      </c>
      <c r="DQ21" s="2">
        <f t="shared" ca="1" si="35"/>
        <v>7.8782501611547207E-2</v>
      </c>
      <c r="DR21" s="2">
        <f t="shared" ca="1" si="36"/>
        <v>0.15968661258007288</v>
      </c>
      <c r="DS21" s="2">
        <f t="shared" ca="1" si="37"/>
        <v>0.19721253449354501</v>
      </c>
      <c r="DT21" s="2">
        <f t="shared" ca="1" si="38"/>
        <v>0.81162983363411301</v>
      </c>
      <c r="DU21" s="2">
        <f t="shared" ca="1" si="39"/>
        <v>3.5333759430810168</v>
      </c>
      <c r="DV21" s="2">
        <f t="shared" ca="1" si="40"/>
        <v>0.4345410719725018</v>
      </c>
      <c r="DW21" s="2">
        <f t="shared" ca="1" si="41"/>
        <v>0.24531930385500425</v>
      </c>
    </row>
    <row r="22" spans="1:127" x14ac:dyDescent="0.3">
      <c r="A22">
        <v>2042</v>
      </c>
      <c r="B22" s="6">
        <f ca="1">'[6]WACOG Calc'!C69</f>
        <v>4.0862996979427164</v>
      </c>
      <c r="C22" s="6">
        <f ca="1">'[6]WACOG Calc'!D69</f>
        <v>4.050301626310806</v>
      </c>
      <c r="D22" s="6">
        <f ca="1">'[6]WACOG Calc'!E69</f>
        <v>4.0388178200702454</v>
      </c>
      <c r="E22" s="6">
        <f ca="1">'[6]WACOG Calc'!F69</f>
        <v>3.9426671501188828</v>
      </c>
      <c r="F22" s="6">
        <f ca="1">'[6]WACOG Calc'!G69</f>
        <v>4.0065660028635657</v>
      </c>
      <c r="G22" s="6">
        <f ca="1">'[6]WACOG Calc'!H69</f>
        <v>3.9368884553694725</v>
      </c>
      <c r="H22" s="6">
        <f ca="1">'[6]WACOG Calc'!I69</f>
        <v>3.6747959230689853</v>
      </c>
      <c r="I22" s="6">
        <f ca="1">'[6]WACOG Calc'!J69</f>
        <v>4.056796848106778</v>
      </c>
      <c r="J22" s="6">
        <f ca="1">'[6]WACOG Calc'!K69</f>
        <v>4.0567968482037848</v>
      </c>
      <c r="K22" s="6">
        <f ca="1">'[6]WACOG Calc'!L69</f>
        <v>4.0674208141921637</v>
      </c>
      <c r="M22">
        <v>2042</v>
      </c>
      <c r="N22" s="7">
        <v>6.7920427769887137</v>
      </c>
      <c r="O22" s="7">
        <v>6.2239489040491671</v>
      </c>
      <c r="P22" s="7">
        <v>5.5098178881611899</v>
      </c>
      <c r="Q22" s="7">
        <v>5.3173246786803876</v>
      </c>
      <c r="R22" s="7">
        <v>5.5952014038824496</v>
      </c>
      <c r="S22" s="7">
        <v>3.3633197925688201</v>
      </c>
      <c r="T22" s="7">
        <v>2.006798154634466</v>
      </c>
      <c r="U22" s="7">
        <v>4.102604177293693</v>
      </c>
      <c r="V22" s="7">
        <v>8.7245654456302919</v>
      </c>
      <c r="W22" s="7">
        <v>5.4390153426732972</v>
      </c>
      <c r="Y22">
        <v>2042</v>
      </c>
      <c r="Z22" s="8">
        <v>491.49873653358293</v>
      </c>
      <c r="AA22" s="8">
        <v>491.49873653358293</v>
      </c>
      <c r="AB22" s="8">
        <v>491.49873653358293</v>
      </c>
      <c r="AC22" s="8">
        <v>491.49873653358293</v>
      </c>
      <c r="AD22" s="8">
        <v>598.7607849837002</v>
      </c>
      <c r="AE22" s="8">
        <v>1269.0948425174395</v>
      </c>
      <c r="AF22" s="8">
        <v>3508.5201196929079</v>
      </c>
      <c r="AG22" s="8">
        <v>491.49873653358293</v>
      </c>
      <c r="AH22" s="8">
        <v>491.49873653358293</v>
      </c>
      <c r="AI22" s="8">
        <v>491.49873653358293</v>
      </c>
      <c r="AJ22" s="8"/>
      <c r="AK22">
        <v>2042</v>
      </c>
      <c r="AL22" s="9">
        <f>[4]UPC!V22</f>
        <v>497.87630810630833</v>
      </c>
      <c r="AM22" s="9">
        <f>[4]UPC!W22</f>
        <v>384.34959889908447</v>
      </c>
      <c r="AN22" s="9">
        <f>[4]UPC!X22</f>
        <v>394.38773579606914</v>
      </c>
      <c r="AO22" s="9">
        <f>[4]UPC!Y22</f>
        <v>291.7373114010345</v>
      </c>
      <c r="AP22" s="9">
        <f>[4]UPC!Z22</f>
        <v>430.68208990809211</v>
      </c>
      <c r="AQ22" s="9">
        <f>[4]UPC!AA22</f>
        <v>566.92729554456378</v>
      </c>
      <c r="AR22" s="9">
        <f>[4]UPC!AB22</f>
        <v>519.97692479206626</v>
      </c>
      <c r="AS22" s="9">
        <f>[4]UPC!AC22</f>
        <v>391.60362627948928</v>
      </c>
      <c r="AT22" s="9">
        <f>[4]UPC!AD22</f>
        <v>391.60362627948928</v>
      </c>
      <c r="AU22" s="9">
        <f>[4]UPC!AE22</f>
        <v>412.16192245290125</v>
      </c>
      <c r="AW22">
        <v>2042</v>
      </c>
      <c r="AX22" s="8">
        <f t="shared" ca="1" si="1"/>
        <v>731.77805089199364</v>
      </c>
      <c r="AY22" s="8">
        <f t="shared" ca="1" si="8"/>
        <v>933.36776817588145</v>
      </c>
      <c r="AZ22" s="8">
        <f t="shared" ca="1" si="9"/>
        <v>914.09373479057956</v>
      </c>
      <c r="BA22" s="8">
        <f t="shared" ca="1" si="10"/>
        <v>802.01455267737367</v>
      </c>
      <c r="BB22" s="8">
        <f t="shared" ca="1" si="11"/>
        <v>1065.9431709865223</v>
      </c>
      <c r="BC22" s="8">
        <f t="shared" ca="1" si="12"/>
        <v>1772.1606438526946</v>
      </c>
      <c r="BD22" s="8">
        <f t="shared" ca="1" si="13"/>
        <v>4005.559246107875</v>
      </c>
      <c r="BE22" s="8">
        <f t="shared" ca="1" si="14"/>
        <v>854.00810300942521</v>
      </c>
      <c r="BF22" s="8">
        <f t="shared" ca="1" si="15"/>
        <v>1044.5986593378025</v>
      </c>
      <c r="BG22" s="8">
        <f t="shared" ca="1" si="16"/>
        <v>930.13368208988072</v>
      </c>
      <c r="BI22">
        <v>2042</v>
      </c>
      <c r="BJ22" s="2">
        <f t="shared" ca="1" si="2"/>
        <v>0</v>
      </c>
      <c r="BK22" s="2">
        <f t="shared" ca="1" si="3"/>
        <v>0.27547931649242829</v>
      </c>
      <c r="BL22" s="2">
        <f t="shared" ca="1" si="17"/>
        <v>0.24914068367636064</v>
      </c>
      <c r="BM22" s="2">
        <f t="shared" ca="1" si="18"/>
        <v>9.5980607370999907E-2</v>
      </c>
      <c r="BN22" s="2">
        <f t="shared" ca="1" si="19"/>
        <v>0.45664818682003566</v>
      </c>
      <c r="BO22" s="2">
        <f t="shared" ca="1" si="20"/>
        <v>1.4217187734621677</v>
      </c>
      <c r="BP22" s="2">
        <f t="shared" ca="1" si="21"/>
        <v>4.4737351594863197</v>
      </c>
      <c r="BQ22" s="2">
        <f t="shared" ca="1" si="22"/>
        <v>0.16703159102468357</v>
      </c>
      <c r="BR22" s="2">
        <f t="shared" ca="1" si="23"/>
        <v>0.42748017389220577</v>
      </c>
      <c r="BS22" s="2">
        <f t="shared" ca="1" si="24"/>
        <v>0.27105982607172141</v>
      </c>
      <c r="BT22" s="2"/>
      <c r="BU22" s="2"/>
      <c r="BV22" s="2"/>
      <c r="BW22" s="2"/>
      <c r="BX22" s="2"/>
      <c r="BY22" s="10">
        <v>2042</v>
      </c>
      <c r="BZ22" s="11">
        <f ca="1"/>
        <v>1044.5986593378025</v>
      </c>
      <c r="CA22" s="10">
        <v>391.60362627948928</v>
      </c>
      <c r="CB22" s="11"/>
      <c r="CC22">
        <v>2042</v>
      </c>
      <c r="CD22" s="8">
        <v>2276.4385970318058</v>
      </c>
      <c r="CE22" s="8">
        <v>2276.4385970318058</v>
      </c>
      <c r="CF22" s="8">
        <v>2276.4385970318058</v>
      </c>
      <c r="CG22" s="8">
        <v>2276.4385970318058</v>
      </c>
      <c r="CH22" s="8">
        <v>2276.4385970318058</v>
      </c>
      <c r="CI22" s="8">
        <v>2276.4385970318058</v>
      </c>
      <c r="CJ22" s="8">
        <v>5172.8546093726554</v>
      </c>
      <c r="CK22" s="8">
        <v>14042.667980433831</v>
      </c>
      <c r="CL22" s="8">
        <v>2276.4385970318058</v>
      </c>
      <c r="CM22" s="8">
        <v>2276.4385970318058</v>
      </c>
      <c r="CN22" s="8"/>
      <c r="CO22">
        <v>2042</v>
      </c>
      <c r="CP22" s="9">
        <f>[4]UPC!AZ22</f>
        <v>2983.6432845236181</v>
      </c>
      <c r="CQ22" s="9">
        <f>[4]UPC!BA22</f>
        <v>2104.9504531004923</v>
      </c>
      <c r="CR22" s="9">
        <f>[4]UPC!BB22</f>
        <v>2166.4456989093719</v>
      </c>
      <c r="CS22" s="9">
        <f>[4]UPC!BC22</f>
        <v>1602.5806053241643</v>
      </c>
      <c r="CT22" s="9">
        <f>[4]UPC!BD22</f>
        <v>1858.5101479320333</v>
      </c>
      <c r="CU22" s="9">
        <f>[4]UPC!BE22</f>
        <v>2667.2845799941474</v>
      </c>
      <c r="CV22" s="9">
        <f>[4]UPC!BF22</f>
        <v>2691.3582647591088</v>
      </c>
      <c r="CW22" s="9">
        <f>[4]UPC!BG22</f>
        <v>2143.2125693185826</v>
      </c>
      <c r="CX22" s="9">
        <f>[4]UPC!BH22</f>
        <v>2143.2125693185826</v>
      </c>
      <c r="CY22" s="9">
        <f>[4]UPC!BI22</f>
        <v>2200.2365052913206</v>
      </c>
      <c r="DA22">
        <v>2042</v>
      </c>
      <c r="DB22" s="8">
        <f t="shared" ca="1" si="4"/>
        <v>3680.9138293635424</v>
      </c>
      <c r="DC22" s="8">
        <f t="shared" ca="1" si="5"/>
        <v>4674.3906516279021</v>
      </c>
      <c r="DD22" s="8">
        <f t="shared" ca="1" si="25"/>
        <v>4575.3889027604528</v>
      </c>
      <c r="DE22" s="8">
        <f t="shared" ca="1" si="26"/>
        <v>3959.7295552484443</v>
      </c>
      <c r="DF22" s="8">
        <f t="shared" ca="1" si="27"/>
        <v>4276.1664644932016</v>
      </c>
      <c r="DG22" s="8">
        <f t="shared" ca="1" si="28"/>
        <v>4447.4633160411822</v>
      </c>
      <c r="DH22" s="8">
        <f t="shared" ca="1" si="29"/>
        <v>7057.1798089163422</v>
      </c>
      <c r="DI22" s="8">
        <f t="shared" ca="1" si="30"/>
        <v>16628.345320401215</v>
      </c>
      <c r="DJ22" s="8">
        <f t="shared" ca="1" si="31"/>
        <v>5281.5913092926166</v>
      </c>
      <c r="DK22" s="8">
        <f t="shared" ca="1" si="32"/>
        <v>4599.5875911282128</v>
      </c>
      <c r="DM22">
        <v>2042</v>
      </c>
      <c r="DN22" s="2">
        <f t="shared" ca="1" si="6"/>
        <v>0</v>
      </c>
      <c r="DO22" s="2">
        <f t="shared" ca="1" si="33"/>
        <v>0.26989950548126235</v>
      </c>
      <c r="DP22" s="2">
        <f t="shared" ca="1" si="34"/>
        <v>0.24300353522580881</v>
      </c>
      <c r="DQ22" s="2">
        <f t="shared" ca="1" si="35"/>
        <v>7.5746333331881133E-2</v>
      </c>
      <c r="DR22" s="2">
        <f t="shared" ca="1" si="36"/>
        <v>0.16171327630144031</v>
      </c>
      <c r="DS22" s="2">
        <f t="shared" ca="1" si="37"/>
        <v>0.20824977769451941</v>
      </c>
      <c r="DT22" s="2">
        <f t="shared" ca="1" si="38"/>
        <v>0.91723581047171143</v>
      </c>
      <c r="DU22" s="2">
        <f t="shared" ca="1" si="39"/>
        <v>3.5174503102335271</v>
      </c>
      <c r="DV22" s="2">
        <f t="shared" ca="1" si="40"/>
        <v>0.43485872099479261</v>
      </c>
      <c r="DW22" s="2">
        <f t="shared" ca="1" si="41"/>
        <v>0.24957763325948762</v>
      </c>
    </row>
    <row r="23" spans="1:127" x14ac:dyDescent="0.3">
      <c r="A23">
        <v>2043</v>
      </c>
      <c r="B23" s="6">
        <f ca="1">'[6]WACOG Calc'!C70</f>
        <v>4.0551099828426675</v>
      </c>
      <c r="C23" s="6">
        <f ca="1">'[6]WACOG Calc'!D70</f>
        <v>4.0142092699353515</v>
      </c>
      <c r="D23" s="6">
        <f ca="1">'[6]WACOG Calc'!E70</f>
        <v>4.0028781361893131</v>
      </c>
      <c r="E23" s="6">
        <f ca="1">'[6]WACOG Calc'!F70</f>
        <v>3.8980709236047906</v>
      </c>
      <c r="F23" s="6">
        <f ca="1">'[6]WACOG Calc'!G70</f>
        <v>3.9690714779283374</v>
      </c>
      <c r="G23" s="6">
        <f ca="1">'[6]WACOG Calc'!H70</f>
        <v>3.8886971426475867</v>
      </c>
      <c r="H23" s="6">
        <f ca="1">'[6]WACOG Calc'!I70</f>
        <v>3.5976862719205824</v>
      </c>
      <c r="I23" s="6">
        <f ca="1">'[6]WACOG Calc'!J70</f>
        <v>4.0220427757261756</v>
      </c>
      <c r="J23" s="6">
        <f ca="1">'[6]WACOG Calc'!K70</f>
        <v>4.0220427757785133</v>
      </c>
      <c r="K23" s="6">
        <f ca="1">'[6]WACOG Calc'!L70</f>
        <v>4.0341502993365976</v>
      </c>
      <c r="M23">
        <v>2043</v>
      </c>
      <c r="N23" s="7">
        <v>6.9804912169324176</v>
      </c>
      <c r="O23" s="7">
        <v>6.4665549815815142</v>
      </c>
      <c r="P23" s="7">
        <v>5.8644369882375287</v>
      </c>
      <c r="Q23" s="7">
        <v>5.5740101469749472</v>
      </c>
      <c r="R23" s="7">
        <v>5.8320242818795798</v>
      </c>
      <c r="S23" s="7">
        <v>3.5769022625353428</v>
      </c>
      <c r="T23" s="7">
        <v>2.2784101086333832</v>
      </c>
      <c r="U23" s="7">
        <v>4.3279686480578308</v>
      </c>
      <c r="V23" s="7">
        <v>8.9811403985978089</v>
      </c>
      <c r="W23" s="7">
        <v>5.6668380256784223</v>
      </c>
      <c r="Y23">
        <v>2043</v>
      </c>
      <c r="Z23" s="8">
        <v>490.28213653358296</v>
      </c>
      <c r="AA23" s="8">
        <v>490.28213653358296</v>
      </c>
      <c r="AB23" s="8">
        <v>490.28213653358296</v>
      </c>
      <c r="AC23" s="8">
        <v>490.28213653358296</v>
      </c>
      <c r="AD23" s="8">
        <v>604.44714960757824</v>
      </c>
      <c r="AE23" s="8">
        <v>1366.9978415675128</v>
      </c>
      <c r="AF23" s="8">
        <v>3513.003884710432</v>
      </c>
      <c r="AG23" s="8">
        <v>490.28213653358296</v>
      </c>
      <c r="AH23" s="8">
        <v>490.28213653358296</v>
      </c>
      <c r="AI23" s="8">
        <v>490.28213653358296</v>
      </c>
      <c r="AJ23" s="8"/>
      <c r="AK23">
        <v>2043</v>
      </c>
      <c r="AL23" s="9">
        <f>[4]UPC!V23</f>
        <v>492.78627518434189</v>
      </c>
      <c r="AM23" s="9">
        <f>[4]UPC!W23</f>
        <v>375.20727027301348</v>
      </c>
      <c r="AN23" s="9">
        <f>[4]UPC!X23</f>
        <v>384.02053211369372</v>
      </c>
      <c r="AO23" s="9">
        <f>[4]UPC!Y23</f>
        <v>277.8084292492448</v>
      </c>
      <c r="AP23" s="9">
        <f>[4]UPC!Z23</f>
        <v>422.03175999447751</v>
      </c>
      <c r="AQ23" s="9">
        <f>[4]UPC!AA23</f>
        <v>564.29185520104215</v>
      </c>
      <c r="AR23" s="9">
        <f>[4]UPC!AB23</f>
        <v>507.62491917752442</v>
      </c>
      <c r="AS23" s="9">
        <f>[4]UPC!AC23</f>
        <v>382.36046770113387</v>
      </c>
      <c r="AT23" s="9">
        <f>[4]UPC!AD23</f>
        <v>382.36046770113387</v>
      </c>
      <c r="AU23" s="9">
        <f>[4]UPC!AE23</f>
        <v>403.34342690492542</v>
      </c>
      <c r="AW23">
        <v>2043</v>
      </c>
      <c r="AX23" s="8">
        <f t="shared" ca="1" si="1"/>
        <v>726.68834764336248</v>
      </c>
      <c r="AY23" s="8">
        <f t="shared" ca="1" si="8"/>
        <v>930.35501669801465</v>
      </c>
      <c r="AZ23" s="8">
        <f t="shared" ca="1" si="9"/>
        <v>915.27528373591645</v>
      </c>
      <c r="BA23" s="8">
        <f t="shared" ca="1" si="10"/>
        <v>793.35603317266714</v>
      </c>
      <c r="BB23" s="8">
        <f t="shared" ca="1" si="11"/>
        <v>1072.0429984503412</v>
      </c>
      <c r="BC23" s="8">
        <f t="shared" ca="1" si="12"/>
        <v>1883.0541387986921</v>
      </c>
      <c r="BD23" s="8">
        <f t="shared" ca="1" si="13"/>
        <v>4013.2875062622575</v>
      </c>
      <c r="BE23" s="8">
        <f t="shared" ca="1" si="14"/>
        <v>852.45990274918086</v>
      </c>
      <c r="BF23" s="8">
        <f t="shared" ca="1" si="15"/>
        <v>1039.8084967465049</v>
      </c>
      <c r="BG23" s="8">
        <f t="shared" ca="1" si="16"/>
        <v>928.28807564698002</v>
      </c>
      <c r="BI23">
        <v>2043</v>
      </c>
      <c r="BJ23" s="2">
        <f t="shared" ca="1" si="2"/>
        <v>0</v>
      </c>
      <c r="BK23" s="2">
        <f t="shared" ca="1" si="3"/>
        <v>0.28026687054380273</v>
      </c>
      <c r="BL23" s="2">
        <f t="shared" ca="1" si="17"/>
        <v>0.25951556358945083</v>
      </c>
      <c r="BM23" s="2">
        <f t="shared" ca="1" si="18"/>
        <v>9.1741784143789834E-2</v>
      </c>
      <c r="BN23" s="2">
        <f t="shared" ca="1" si="19"/>
        <v>0.47524451427762365</v>
      </c>
      <c r="BO23" s="2">
        <f t="shared" ca="1" si="20"/>
        <v>1.5912815925911066</v>
      </c>
      <c r="BP23" s="2">
        <f t="shared" ca="1" si="21"/>
        <v>4.5227079383855235</v>
      </c>
      <c r="BQ23" s="2">
        <f t="shared" ca="1" si="22"/>
        <v>0.17307495780508014</v>
      </c>
      <c r="BR23" s="2">
        <f t="shared" ca="1" si="23"/>
        <v>0.43088643174007896</v>
      </c>
      <c r="BS23" s="2">
        <f t="shared" ca="1" si="24"/>
        <v>0.27742254111738812</v>
      </c>
      <c r="BT23" s="2"/>
      <c r="BU23" s="2"/>
      <c r="BV23" s="2"/>
      <c r="BW23" s="2"/>
      <c r="BX23" s="2"/>
      <c r="BY23" s="10">
        <v>2043</v>
      </c>
      <c r="BZ23" s="11">
        <f ca="1"/>
        <v>1039.8084967465049</v>
      </c>
      <c r="CA23" s="10">
        <v>382.36046770113387</v>
      </c>
      <c r="CB23" s="11"/>
      <c r="CC23">
        <v>2043</v>
      </c>
      <c r="CD23" s="8">
        <v>2291.4385970318058</v>
      </c>
      <c r="CE23" s="8">
        <v>2291.4385970318058</v>
      </c>
      <c r="CF23" s="8">
        <v>2291.4385970318058</v>
      </c>
      <c r="CG23" s="8">
        <v>2291.4385970318058</v>
      </c>
      <c r="CH23" s="8">
        <v>2291.4385970318058</v>
      </c>
      <c r="CI23" s="8">
        <v>2291.4385970318058</v>
      </c>
      <c r="CJ23" s="8">
        <v>5588.0027904251992</v>
      </c>
      <c r="CK23" s="8">
        <v>14070.892025390496</v>
      </c>
      <c r="CL23" s="8">
        <v>2291.4385970318058</v>
      </c>
      <c r="CM23" s="8">
        <v>2291.4385970318058</v>
      </c>
      <c r="CN23" s="8"/>
      <c r="CO23">
        <v>2043</v>
      </c>
      <c r="CP23" s="9">
        <f>[4]UPC!AZ23</f>
        <v>2986.6612410725402</v>
      </c>
      <c r="CQ23" s="9">
        <f>[4]UPC!BA23</f>
        <v>2091.307249554085</v>
      </c>
      <c r="CR23" s="9">
        <f>[4]UPC!BB23</f>
        <v>2153.9249799527079</v>
      </c>
      <c r="CS23" s="9">
        <f>[4]UPC!BC23</f>
        <v>1564.1521442209107</v>
      </c>
      <c r="CT23" s="9">
        <f>[4]UPC!BD23</f>
        <v>1832.7552282412612</v>
      </c>
      <c r="CU23" s="9">
        <f>[4]UPC!BE23</f>
        <v>2660.6639659754069</v>
      </c>
      <c r="CV23" s="9">
        <f>[4]UPC!BF23</f>
        <v>2699.2122813165256</v>
      </c>
      <c r="CW23" s="9">
        <f>[4]UPC!BG23</f>
        <v>2129.2692778686701</v>
      </c>
      <c r="CX23" s="9">
        <f>[4]UPC!BH23</f>
        <v>2129.2692778686701</v>
      </c>
      <c r="CY23" s="9">
        <f>[4]UPC!BI23</f>
        <v>2189.0197708270366</v>
      </c>
      <c r="DA23">
        <v>2043</v>
      </c>
      <c r="DB23" s="8">
        <f t="shared" ca="1" si="4"/>
        <v>3688.1983950931694</v>
      </c>
      <c r="DC23" s="8">
        <f t="shared" ca="1" si="5"/>
        <v>4720.9027094592839</v>
      </c>
      <c r="DD23" s="8">
        <f t="shared" ca="1" si="25"/>
        <v>4650.8738154486155</v>
      </c>
      <c r="DE23" s="8">
        <f t="shared" ca="1" si="26"/>
        <v>3972.9860467115936</v>
      </c>
      <c r="DF23" s="8">
        <f t="shared" ca="1" si="27"/>
        <v>4304.389742632904</v>
      </c>
      <c r="DG23" s="8">
        <f t="shared" ca="1" si="28"/>
        <v>4504.5062668576784</v>
      </c>
      <c r="DH23" s="8">
        <f t="shared" ca="1" si="29"/>
        <v>7554.312497014751</v>
      </c>
      <c r="DI23" s="8">
        <f t="shared" ca="1" si="30"/>
        <v>16688.822522998697</v>
      </c>
      <c r="DJ23" s="8">
        <f t="shared" ca="1" si="31"/>
        <v>5328.3552632171231</v>
      </c>
      <c r="DK23" s="8">
        <f t="shared" ca="1" si="32"/>
        <v>4648.9993394486119</v>
      </c>
      <c r="DM23">
        <v>2043</v>
      </c>
      <c r="DN23" s="2">
        <f t="shared" ca="1" si="6"/>
        <v>0</v>
      </c>
      <c r="DO23" s="2">
        <f t="shared" ca="1" si="33"/>
        <v>0.28000237615743195</v>
      </c>
      <c r="DP23" s="2">
        <f t="shared" ca="1" si="34"/>
        <v>0.2610150857492381</v>
      </c>
      <c r="DQ23" s="2">
        <f t="shared" ca="1" si="35"/>
        <v>7.7215925259690385E-2</v>
      </c>
      <c r="DR23" s="2">
        <f t="shared" ca="1" si="36"/>
        <v>0.16707109583896684</v>
      </c>
      <c r="DS23" s="2">
        <f t="shared" ca="1" si="37"/>
        <v>0.22132970743941982</v>
      </c>
      <c r="DT23" s="2">
        <f t="shared" ca="1" si="38"/>
        <v>1.0482391910004389</v>
      </c>
      <c r="DU23" s="2">
        <f t="shared" ca="1" si="39"/>
        <v>3.524925379611286</v>
      </c>
      <c r="DV23" s="2">
        <f t="shared" ca="1" si="40"/>
        <v>0.44470407836683656</v>
      </c>
      <c r="DW23" s="2">
        <f t="shared" ca="1" si="41"/>
        <v>0.26050684953220127</v>
      </c>
    </row>
    <row r="24" spans="1:127" x14ac:dyDescent="0.3">
      <c r="A24">
        <v>2044</v>
      </c>
      <c r="B24" s="6">
        <f ca="1">'[6]WACOG Calc'!C71</f>
        <v>4.2603572813758426</v>
      </c>
      <c r="C24" s="6">
        <f ca="1">'[6]WACOG Calc'!D71</f>
        <v>4.2128591811741734</v>
      </c>
      <c r="D24" s="6">
        <f ca="1">'[6]WACOG Calc'!E71</f>
        <v>4.2005549395140545</v>
      </c>
      <c r="E24" s="6">
        <f ca="1">'[6]WACOG Calc'!F71</f>
        <v>4.0895701751765321</v>
      </c>
      <c r="F24" s="6">
        <f ca="1">'[6]WACOG Calc'!G71</f>
        <v>4.1620732694661999</v>
      </c>
      <c r="G24" s="6">
        <f ca="1">'[6]WACOG Calc'!H71</f>
        <v>4.0812959528142665</v>
      </c>
      <c r="H24" s="6">
        <f ca="1">'[6]WACOG Calc'!I71</f>
        <v>3.8107794940566229</v>
      </c>
      <c r="I24" s="6">
        <f ca="1">'[6]WACOG Calc'!J71</f>
        <v>4.2222931680153177</v>
      </c>
      <c r="J24" s="6">
        <f ca="1">'[6]WACOG Calc'!K71</f>
        <v>4.2222931679908982</v>
      </c>
      <c r="K24" s="6">
        <f ca="1">'[6]WACOG Calc'!L71</f>
        <v>4.2360061900379415</v>
      </c>
      <c r="M24">
        <v>2044</v>
      </c>
      <c r="N24" s="7">
        <v>7.2192693025118162</v>
      </c>
      <c r="O24" s="7">
        <v>6.8515059397060449</v>
      </c>
      <c r="P24" s="7">
        <v>6.4850573753264653</v>
      </c>
      <c r="Q24" s="7">
        <v>5.9256013453094507</v>
      </c>
      <c r="R24" s="7">
        <v>6.1862997043602368</v>
      </c>
      <c r="S24" s="7">
        <v>3.9908366132212048</v>
      </c>
      <c r="T24" s="7">
        <v>2.6145948473280725</v>
      </c>
      <c r="U24" s="7">
        <v>4.5308746615126214</v>
      </c>
      <c r="V24" s="7">
        <v>9.2527524663719838</v>
      </c>
      <c r="W24" s="7">
        <v>5.9539333830759382</v>
      </c>
      <c r="Y24">
        <v>2044</v>
      </c>
      <c r="Z24" s="8">
        <v>489.06553653358293</v>
      </c>
      <c r="AA24" s="8">
        <v>489.06553653358293</v>
      </c>
      <c r="AB24" s="8">
        <v>489.06553653358293</v>
      </c>
      <c r="AC24" s="8">
        <v>489.06553653358293</v>
      </c>
      <c r="AD24" s="8">
        <v>610.10222910401876</v>
      </c>
      <c r="AE24" s="8">
        <v>1480.719299946757</v>
      </c>
      <c r="AF24" s="8">
        <v>3517.1834080589406</v>
      </c>
      <c r="AG24" s="8">
        <v>489.06553653358293</v>
      </c>
      <c r="AH24" s="8">
        <v>489.06553653358293</v>
      </c>
      <c r="AI24" s="8">
        <v>489.06553653358293</v>
      </c>
      <c r="AJ24" s="8"/>
      <c r="AK24">
        <v>2044</v>
      </c>
      <c r="AL24" s="9">
        <f>[4]UPC!V24</f>
        <v>490.86520526035451</v>
      </c>
      <c r="AM24" s="9">
        <f>[4]UPC!W24</f>
        <v>368.06408320088462</v>
      </c>
      <c r="AN24" s="9">
        <f>[4]UPC!X24</f>
        <v>375.9424408489599</v>
      </c>
      <c r="AO24" s="9">
        <f>[4]UPC!Y24</f>
        <v>264.92053107340462</v>
      </c>
      <c r="AP24" s="9">
        <f>[4]UPC!Z24</f>
        <v>415.79705163066325</v>
      </c>
      <c r="AQ24" s="9">
        <f>[4]UPC!AA24</f>
        <v>565.21886096603191</v>
      </c>
      <c r="AR24" s="9">
        <f>[4]UPC!AB24</f>
        <v>494.71301807638037</v>
      </c>
      <c r="AS24" s="9">
        <f>[4]UPC!AC24</f>
        <v>375.17940882661554</v>
      </c>
      <c r="AT24" s="9">
        <f>[4]UPC!AD24</f>
        <v>375.17940882661554</v>
      </c>
      <c r="AU24" s="9">
        <f>[4]UPC!AE24</f>
        <v>396.64190745835327</v>
      </c>
      <c r="AW24">
        <v>2044</v>
      </c>
      <c r="AX24" s="8">
        <f t="shared" ca="1" si="1"/>
        <v>735.19580921280908</v>
      </c>
      <c r="AY24" s="8">
        <f t="shared" ca="1" si="8"/>
        <v>943.80924605493306</v>
      </c>
      <c r="AZ24" s="8">
        <f t="shared" ca="1" si="9"/>
        <v>937.99455596126404</v>
      </c>
      <c r="BA24" s="8">
        <f t="shared" ca="1" si="10"/>
        <v>794.37055592709271</v>
      </c>
      <c r="BB24" s="8">
        <f t="shared" ca="1" si="11"/>
        <v>1095.5249061656436</v>
      </c>
      <c r="BC24" s="8">
        <f t="shared" ca="1" si="12"/>
        <v>2039.6309446431424</v>
      </c>
      <c r="BD24" s="8">
        <f t="shared" ca="1" si="13"/>
        <v>4038.3129585190541</v>
      </c>
      <c r="BE24" s="8">
        <f t="shared" ca="1" si="14"/>
        <v>860.79208729181187</v>
      </c>
      <c r="BF24" s="8">
        <f t="shared" ca="1" si="15"/>
        <v>1047.3364416426193</v>
      </c>
      <c r="BG24" s="8">
        <f t="shared" ca="1" si="16"/>
        <v>940.58302935296331</v>
      </c>
      <c r="BI24">
        <v>2044</v>
      </c>
      <c r="BJ24" s="2">
        <f t="shared" ca="1" si="2"/>
        <v>0</v>
      </c>
      <c r="BK24" s="2">
        <f t="shared" ca="1" si="3"/>
        <v>0.28375221162575875</v>
      </c>
      <c r="BL24" s="2">
        <f t="shared" ca="1" si="17"/>
        <v>0.2758431756644481</v>
      </c>
      <c r="BM24" s="2">
        <f t="shared" ca="1" si="18"/>
        <v>8.0488416790138365E-2</v>
      </c>
      <c r="BN24" s="2">
        <f t="shared" ca="1" si="19"/>
        <v>0.49011309971781142</v>
      </c>
      <c r="BO24" s="2">
        <f t="shared" ca="1" si="20"/>
        <v>1.7742690030116217</v>
      </c>
      <c r="BP24" s="2">
        <f t="shared" ca="1" si="21"/>
        <v>4.4928400133876822</v>
      </c>
      <c r="BQ24" s="2">
        <f t="shared" ca="1" si="22"/>
        <v>0.17083377857319615</v>
      </c>
      <c r="BR24" s="2">
        <f t="shared" ca="1" si="23"/>
        <v>0.42456802462465931</v>
      </c>
      <c r="BS24" s="2">
        <f t="shared" ca="1" si="24"/>
        <v>0.27936397020552528</v>
      </c>
      <c r="BT24" s="2"/>
      <c r="BU24" s="2"/>
      <c r="BV24" s="2"/>
      <c r="BW24" s="2"/>
      <c r="BX24" s="2"/>
      <c r="BY24" s="10">
        <v>2044</v>
      </c>
      <c r="BZ24" s="11">
        <f ca="1"/>
        <v>1047.3364416426193</v>
      </c>
      <c r="CA24" s="10">
        <v>375.17940882661554</v>
      </c>
      <c r="CB24" s="11"/>
      <c r="CC24">
        <v>2044</v>
      </c>
      <c r="CD24" s="8">
        <v>2306.4385970318058</v>
      </c>
      <c r="CE24" s="8">
        <v>2306.4385970318058</v>
      </c>
      <c r="CF24" s="8">
        <v>2306.4385970318058</v>
      </c>
      <c r="CG24" s="8">
        <v>2306.4385970318058</v>
      </c>
      <c r="CH24" s="8">
        <v>2306.4385970318058</v>
      </c>
      <c r="CI24" s="8">
        <v>2306.4385970318058</v>
      </c>
      <c r="CJ24" s="8">
        <v>6072.1341820049256</v>
      </c>
      <c r="CK24" s="8">
        <v>14100.247289102101</v>
      </c>
      <c r="CL24" s="8">
        <v>2306.4385970318058</v>
      </c>
      <c r="CM24" s="8">
        <v>2306.4385970318058</v>
      </c>
      <c r="CN24" s="8"/>
      <c r="CO24">
        <v>2044</v>
      </c>
      <c r="CP24" s="9">
        <f>[4]UPC!AZ24</f>
        <v>3006.8868322653448</v>
      </c>
      <c r="CQ24" s="9">
        <f>[4]UPC!BA24</f>
        <v>2088.2870670719531</v>
      </c>
      <c r="CR24" s="9">
        <f>[4]UPC!BB24</f>
        <v>2153.0176094282851</v>
      </c>
      <c r="CS24" s="9">
        <f>[4]UPC!BC24</f>
        <v>1530.8820461508449</v>
      </c>
      <c r="CT24" s="9">
        <f>[4]UPC!BD24</f>
        <v>1817.0613845156663</v>
      </c>
      <c r="CU24" s="9">
        <f>[4]UPC!BE24</f>
        <v>2670.0935546588853</v>
      </c>
      <c r="CV24" s="9">
        <f>[4]UPC!BF24</f>
        <v>2729.8221815628663</v>
      </c>
      <c r="CW24" s="9">
        <f>[4]UPC!BG24</f>
        <v>2126.2940220129335</v>
      </c>
      <c r="CX24" s="9">
        <f>[4]UPC!BH24</f>
        <v>2126.2940220129335</v>
      </c>
      <c r="CY24" s="9">
        <f>[4]UPC!BI24</f>
        <v>2189.0547629898838</v>
      </c>
      <c r="DA24">
        <v>2044</v>
      </c>
      <c r="DB24" s="8">
        <f t="shared" ca="1" si="4"/>
        <v>3777.6162483995804</v>
      </c>
      <c r="DC24" s="8">
        <f t="shared" ca="1" si="5"/>
        <v>4861.6964255167777</v>
      </c>
      <c r="DD24" s="8">
        <f t="shared" ca="1" si="25"/>
        <v>4851.2444416633189</v>
      </c>
      <c r="DE24" s="8">
        <f t="shared" ca="1" si="26"/>
        <v>4043.1443148879325</v>
      </c>
      <c r="DF24" s="8">
        <f t="shared" ca="1" si="27"/>
        <v>4408.7019682985674</v>
      </c>
      <c r="DG24" s="8">
        <f t="shared" ca="1" si="28"/>
        <v>4698.2475067925252</v>
      </c>
      <c r="DH24" s="8">
        <f t="shared" ca="1" si="29"/>
        <v>8240.9329196772414</v>
      </c>
      <c r="DI24" s="8">
        <f t="shared" ca="1" si="30"/>
        <v>16807.383823061515</v>
      </c>
      <c r="DJ24" s="8">
        <f t="shared" ca="1" si="31"/>
        <v>5445.7258581313145</v>
      </c>
      <c r="DK24" s="8">
        <f t="shared" ca="1" si="32"/>
        <v>4777.5369978975468</v>
      </c>
      <c r="DM24">
        <v>2044</v>
      </c>
      <c r="DN24" s="2">
        <f t="shared" ca="1" si="6"/>
        <v>0</v>
      </c>
      <c r="DO24" s="2">
        <f t="shared" ca="1" si="33"/>
        <v>0.28697467022397449</v>
      </c>
      <c r="DP24" s="2">
        <f t="shared" ca="1" si="34"/>
        <v>0.28420785031263834</v>
      </c>
      <c r="DQ24" s="2">
        <f t="shared" ca="1" si="35"/>
        <v>7.0289846566825145E-2</v>
      </c>
      <c r="DR24" s="2">
        <f t="shared" ca="1" si="36"/>
        <v>0.1670592454080935</v>
      </c>
      <c r="DS24" s="2">
        <f t="shared" ca="1" si="37"/>
        <v>0.24370692994106485</v>
      </c>
      <c r="DT24" s="2">
        <f t="shared" ca="1" si="38"/>
        <v>1.1815166967180915</v>
      </c>
      <c r="DU24" s="2">
        <f t="shared" ca="1" si="39"/>
        <v>3.4492036029816711</v>
      </c>
      <c r="DV24" s="2">
        <f t="shared" ca="1" si="40"/>
        <v>0.44157730696929393</v>
      </c>
      <c r="DW24" s="2">
        <f t="shared" ca="1" si="41"/>
        <v>0.26469622210080007</v>
      </c>
    </row>
    <row r="25" spans="1:127" x14ac:dyDescent="0.3">
      <c r="A25">
        <v>2045</v>
      </c>
      <c r="B25" s="6">
        <f ca="1">'[6]WACOG Calc'!C72</f>
        <v>4.361266263937603</v>
      </c>
      <c r="C25" s="6">
        <f ca="1">'[6]WACOG Calc'!D72</f>
        <v>4.3111906933630815</v>
      </c>
      <c r="D25" s="6">
        <f ca="1">'[6]WACOG Calc'!E72</f>
        <v>4.2972988216551604</v>
      </c>
      <c r="E25" s="6">
        <f ca="1">'[6]WACOG Calc'!F72</f>
        <v>4.1898558544861659</v>
      </c>
      <c r="F25" s="6">
        <f ca="1">'[6]WACOG Calc'!G72</f>
        <v>4.2588054329416494</v>
      </c>
      <c r="G25" s="6">
        <f ca="1">'[6]WACOG Calc'!H72</f>
        <v>4.1851255186607172</v>
      </c>
      <c r="H25" s="6">
        <f ca="1">'[6]WACOG Calc'!I72</f>
        <v>3.8699902899238041</v>
      </c>
      <c r="I25" s="6">
        <f ca="1">'[6]WACOG Calc'!J72</f>
        <v>4.3182871457929402</v>
      </c>
      <c r="J25" s="6">
        <f ca="1">'[6]WACOG Calc'!K72</f>
        <v>4.3182871457750798</v>
      </c>
      <c r="K25" s="6">
        <f ca="1">'[6]WACOG Calc'!L72</f>
        <v>4.3336338162789287</v>
      </c>
      <c r="M25">
        <v>2045</v>
      </c>
      <c r="N25" s="7">
        <v>7.5324314484904704</v>
      </c>
      <c r="O25" s="7">
        <v>7.1552894945499785</v>
      </c>
      <c r="P25" s="7">
        <v>6.9351985331370889</v>
      </c>
      <c r="Q25" s="7">
        <v>6.2441222938257495</v>
      </c>
      <c r="R25" s="7">
        <v>6.5139918594260671</v>
      </c>
      <c r="S25" s="7">
        <v>4.2361116865548203</v>
      </c>
      <c r="T25" s="7">
        <v>3.11002555617041</v>
      </c>
      <c r="U25" s="7">
        <v>4.626813377027184</v>
      </c>
      <c r="V25" s="7">
        <v>9.9781216443234992</v>
      </c>
      <c r="W25" s="7">
        <v>6.2679230346919272</v>
      </c>
      <c r="Y25">
        <v>2045</v>
      </c>
      <c r="Z25" s="8">
        <v>487.84893653358296</v>
      </c>
      <c r="AA25" s="8">
        <v>487.84893653358296</v>
      </c>
      <c r="AB25" s="8">
        <v>487.84893653358296</v>
      </c>
      <c r="AC25" s="8">
        <v>487.84893653358296</v>
      </c>
      <c r="AD25" s="8">
        <v>615.72654351411791</v>
      </c>
      <c r="AE25" s="8">
        <v>1614.4810395909726</v>
      </c>
      <c r="AF25" s="8">
        <v>3521.0664415706915</v>
      </c>
      <c r="AG25" s="8">
        <v>487.84893653358296</v>
      </c>
      <c r="AH25" s="8">
        <v>487.84893653358296</v>
      </c>
      <c r="AI25" s="8">
        <v>487.84893653358296</v>
      </c>
      <c r="AJ25" s="8"/>
      <c r="AK25">
        <v>2045</v>
      </c>
      <c r="AL25" s="9">
        <f>[4]UPC!V25</f>
        <v>483.01803819994808</v>
      </c>
      <c r="AM25" s="9">
        <f>[4]UPC!W25</f>
        <v>356.19786832950462</v>
      </c>
      <c r="AN25" s="9">
        <f>[4]UPC!X25</f>
        <v>363.21979625940173</v>
      </c>
      <c r="AO25" s="9">
        <f>[4]UPC!Y25</f>
        <v>248.38690142810415</v>
      </c>
      <c r="AP25" s="9">
        <f>[4]UPC!Z25</f>
        <v>404.30043905200625</v>
      </c>
      <c r="AQ25" s="9">
        <f>[4]UPC!AA25</f>
        <v>559.13692398868875</v>
      </c>
      <c r="AR25" s="9">
        <f>[4]UPC!AB25</f>
        <v>469.04874771671268</v>
      </c>
      <c r="AS25" s="9">
        <f>[4]UPC!AC25</f>
        <v>363.20458700243842</v>
      </c>
      <c r="AT25" s="9">
        <f>[4]UPC!AD25</f>
        <v>363.20458700243842</v>
      </c>
      <c r="AU25" s="9">
        <f>[4]UPC!AE25</f>
        <v>384.82351380881238</v>
      </c>
      <c r="AW25">
        <v>2045</v>
      </c>
      <c r="AX25" s="8">
        <f t="shared" ca="1" si="1"/>
        <v>735.52678011417481</v>
      </c>
      <c r="AY25" s="8">
        <f t="shared" ca="1" si="8"/>
        <v>943.78548992851449</v>
      </c>
      <c r="AZ25" s="8">
        <f t="shared" ca="1" si="9"/>
        <v>943.31475686272097</v>
      </c>
      <c r="BA25" s="8">
        <f t="shared" ca="1" si="10"/>
        <v>786.60709691232432</v>
      </c>
      <c r="BB25" s="8">
        <f t="shared" ca="1" si="11"/>
        <v>1106.9885852107686</v>
      </c>
      <c r="BC25" s="8">
        <f t="shared" ca="1" si="12"/>
        <v>2195.8667121352732</v>
      </c>
      <c r="BD25" s="8">
        <f t="shared" ca="1" si="13"/>
        <v>4052.4317609050304</v>
      </c>
      <c r="BE25" s="8">
        <f t="shared" ca="1" si="14"/>
        <v>855.81426244623742</v>
      </c>
      <c r="BF25" s="8">
        <f t="shared" ca="1" si="15"/>
        <v>1060.4774178186378</v>
      </c>
      <c r="BG25" s="8">
        <f t="shared" ca="1" si="16"/>
        <v>943.30032639725493</v>
      </c>
      <c r="BI25">
        <v>2045</v>
      </c>
      <c r="BJ25" s="2">
        <f t="shared" ca="1" si="2"/>
        <v>0</v>
      </c>
      <c r="BK25" s="2">
        <f t="shared" ca="1" si="3"/>
        <v>0.28314225320526326</v>
      </c>
      <c r="BL25" s="2">
        <f t="shared" ca="1" si="17"/>
        <v>0.28250225874344304</v>
      </c>
      <c r="BM25" s="2">
        <f t="shared" ca="1" si="18"/>
        <v>6.9447256278310332E-2</v>
      </c>
      <c r="BN25" s="2">
        <f t="shared" ca="1" si="19"/>
        <v>0.50502825340898172</v>
      </c>
      <c r="BO25" s="2">
        <f t="shared" ca="1" si="20"/>
        <v>1.985434074602167</v>
      </c>
      <c r="BP25" s="2">
        <f t="shared" ca="1" si="21"/>
        <v>4.5095638533731934</v>
      </c>
      <c r="BQ25" s="2">
        <f t="shared" ca="1" si="22"/>
        <v>0.16353922873262419</v>
      </c>
      <c r="BR25" s="2">
        <f t="shared" ca="1" si="23"/>
        <v>0.44179307469134077</v>
      </c>
      <c r="BS25" s="2">
        <f t="shared" ca="1" si="24"/>
        <v>0.28248263951834318</v>
      </c>
      <c r="BT25" s="2"/>
      <c r="BU25" s="2"/>
      <c r="BV25" s="2"/>
      <c r="BW25" s="2"/>
      <c r="BX25" s="2"/>
      <c r="BY25" s="10">
        <v>2045</v>
      </c>
      <c r="BZ25" s="11">
        <f ca="1"/>
        <v>1060.4774178186378</v>
      </c>
      <c r="CA25" s="10">
        <v>363.20458700243842</v>
      </c>
      <c r="CB25" s="11"/>
      <c r="CC25">
        <v>2045</v>
      </c>
      <c r="CD25" s="8">
        <v>2321.4385970318058</v>
      </c>
      <c r="CE25" s="8">
        <v>2321.4385970318058</v>
      </c>
      <c r="CF25" s="8">
        <v>2321.4385970318058</v>
      </c>
      <c r="CG25" s="8">
        <v>2321.4385970318058</v>
      </c>
      <c r="CH25" s="8">
        <v>2321.4385970318058</v>
      </c>
      <c r="CI25" s="8">
        <v>2321.4385970318058</v>
      </c>
      <c r="CJ25" s="8">
        <v>6643.851173370077</v>
      </c>
      <c r="CK25" s="8">
        <v>14130.710058273662</v>
      </c>
      <c r="CL25" s="8">
        <v>2321.4385970318058</v>
      </c>
      <c r="CM25" s="8">
        <v>2321.4385970318058</v>
      </c>
      <c r="CN25" s="8"/>
      <c r="CO25">
        <v>2045</v>
      </c>
      <c r="CP25" s="9">
        <f>[4]UPC!AZ25</f>
        <v>2993.2411499234131</v>
      </c>
      <c r="CQ25" s="9">
        <f>[4]UPC!BA25</f>
        <v>2061.4802579560592</v>
      </c>
      <c r="CR25" s="9">
        <f>[4]UPC!BB25</f>
        <v>2128.0165173323785</v>
      </c>
      <c r="CS25" s="9">
        <f>[4]UPC!BC25</f>
        <v>1478.8897890560977</v>
      </c>
      <c r="CT25" s="9">
        <f>[4]UPC!BD25</f>
        <v>1781.1413098255275</v>
      </c>
      <c r="CU25" s="9">
        <f>[4]UPC!BE25</f>
        <v>2648.7754564902807</v>
      </c>
      <c r="CV25" s="9">
        <f>[4]UPC!BF25</f>
        <v>2739.9643772255436</v>
      </c>
      <c r="CW25" s="9">
        <f>[4]UPC!BG25</f>
        <v>2099.1647621868965</v>
      </c>
      <c r="CX25" s="9">
        <f>[4]UPC!BH25</f>
        <v>2099.1647621868965</v>
      </c>
      <c r="CY25" s="9">
        <f>[4]UPC!BI25</f>
        <v>2163.6466644338147</v>
      </c>
      <c r="DA25">
        <v>2045</v>
      </c>
      <c r="DB25" s="8">
        <f t="shared" ca="1" si="4"/>
        <v>3819.0949121026201</v>
      </c>
      <c r="DC25" s="8">
        <f t="shared" ca="1" si="5"/>
        <v>4933.5480856760196</v>
      </c>
      <c r="DD25" s="8">
        <f t="shared" ca="1" si="25"/>
        <v>4961.4544143435251</v>
      </c>
      <c r="DE25" s="8">
        <f t="shared" ca="1" si="26"/>
        <v>4069.3279467884822</v>
      </c>
      <c r="DF25" s="8">
        <f t="shared" ca="1" si="27"/>
        <v>4464.9580043387714</v>
      </c>
      <c r="DG25" s="8">
        <f t="shared" ca="1" si="28"/>
        <v>4793.2931069592896</v>
      </c>
      <c r="DH25" s="8">
        <f t="shared" ca="1" si="29"/>
        <v>9009.8372349205565</v>
      </c>
      <c r="DI25" s="8">
        <f t="shared" ca="1" si="30"/>
        <v>16856.881043536661</v>
      </c>
      <c r="DJ25" s="8">
        <f t="shared" ca="1" si="31"/>
        <v>5604.5823415312534</v>
      </c>
      <c r="DK25" s="8">
        <f t="shared" ca="1" si="32"/>
        <v>4859.8486770429108</v>
      </c>
      <c r="DM25">
        <v>2045</v>
      </c>
      <c r="DN25" s="2">
        <f t="shared" ca="1" si="6"/>
        <v>0</v>
      </c>
      <c r="DO25" s="2">
        <f t="shared" ca="1" si="33"/>
        <v>0.2918108083781118</v>
      </c>
      <c r="DP25" s="2">
        <f t="shared" ca="1" si="34"/>
        <v>0.29911786130813223</v>
      </c>
      <c r="DQ25" s="2">
        <f t="shared" ca="1" si="35"/>
        <v>6.5521554306723198E-2</v>
      </c>
      <c r="DR25" s="2">
        <f t="shared" ca="1" si="36"/>
        <v>0.16911417681436158</v>
      </c>
      <c r="DS25" s="2">
        <f t="shared" ca="1" si="37"/>
        <v>0.25508614404147401</v>
      </c>
      <c r="DT25" s="2">
        <f t="shared" ca="1" si="38"/>
        <v>1.359155098860884</v>
      </c>
      <c r="DU25" s="2">
        <f t="shared" ca="1" si="39"/>
        <v>3.4138418739260996</v>
      </c>
      <c r="DV25" s="2">
        <f t="shared" ca="1" si="40"/>
        <v>0.46751585664196676</v>
      </c>
      <c r="DW25" s="2">
        <f t="shared" ca="1" si="41"/>
        <v>0.27251319720862843</v>
      </c>
    </row>
    <row r="26" spans="1:127" x14ac:dyDescent="0.3">
      <c r="A26">
        <v>2046</v>
      </c>
      <c r="B26" s="6">
        <f ca="1">'[6]WACOG Calc'!C73</f>
        <v>4.4064987112551979</v>
      </c>
      <c r="C26" s="6">
        <f ca="1">'[6]WACOG Calc'!D73</f>
        <v>4.352288148720068</v>
      </c>
      <c r="D26" s="6">
        <f ca="1">'[6]WACOG Calc'!E73</f>
        <v>4.3359938619759797</v>
      </c>
      <c r="E26" s="6">
        <f ca="1">'[6]WACOG Calc'!F73</f>
        <v>4.2296845518592372</v>
      </c>
      <c r="F26" s="6">
        <f ca="1">'[6]WACOG Calc'!G73</f>
        <v>4.2965526131007721</v>
      </c>
      <c r="G26" s="6">
        <f ca="1">'[6]WACOG Calc'!H73</f>
        <v>4.2099040279003344</v>
      </c>
      <c r="H26" s="6">
        <f ca="1">'[6]WACOG Calc'!I73</f>
        <v>3.9288948654356974</v>
      </c>
      <c r="I26" s="6">
        <f ca="1">'[6]WACOG Calc'!J73</f>
        <v>4.3592178027611101</v>
      </c>
      <c r="J26" s="6">
        <f ca="1">'[6]WACOG Calc'!K73</f>
        <v>4.3592178027890007</v>
      </c>
      <c r="K26" s="6">
        <f ca="1">'[6]WACOG Calc'!L73</f>
        <v>4.3753000146760277</v>
      </c>
      <c r="M26">
        <v>2046</v>
      </c>
      <c r="N26" s="7">
        <v>7.7240632232544177</v>
      </c>
      <c r="O26" s="7">
        <v>7.3970178184927011</v>
      </c>
      <c r="P26" s="7">
        <v>7.3011929700668441</v>
      </c>
      <c r="Q26" s="7">
        <v>6.5157056922416441</v>
      </c>
      <c r="R26" s="7">
        <v>6.767178090387838</v>
      </c>
      <c r="S26" s="7">
        <v>4.5144588314527461</v>
      </c>
      <c r="T26" s="7">
        <v>3.7386318233290337</v>
      </c>
      <c r="U26" s="7">
        <v>4.8081744592405551</v>
      </c>
      <c r="V26" s="7">
        <v>10.235021129549873</v>
      </c>
      <c r="W26" s="7">
        <v>6.4946734964960893</v>
      </c>
      <c r="Y26">
        <v>2046</v>
      </c>
      <c r="Z26" s="8">
        <v>486.63233653358293</v>
      </c>
      <c r="AA26" s="8">
        <v>486.63233653358293</v>
      </c>
      <c r="AB26" s="8">
        <v>486.63233653358293</v>
      </c>
      <c r="AC26" s="8">
        <v>486.63233653358293</v>
      </c>
      <c r="AD26" s="8">
        <v>621.3204378897716</v>
      </c>
      <c r="AE26" s="8">
        <v>1774.1516892952343</v>
      </c>
      <c r="AF26" s="8">
        <v>3524.6598783084933</v>
      </c>
      <c r="AG26" s="8">
        <v>486.63233653358293</v>
      </c>
      <c r="AH26" s="8">
        <v>486.63233653358293</v>
      </c>
      <c r="AI26" s="8">
        <v>486.63233653358293</v>
      </c>
      <c r="AJ26" s="8"/>
      <c r="AK26">
        <v>2046</v>
      </c>
      <c r="AL26" s="9">
        <f>[4]UPC!V26</f>
        <v>478.26222383922493</v>
      </c>
      <c r="AM26" s="9">
        <f>[4]UPC!W26</f>
        <v>347.39012287689252</v>
      </c>
      <c r="AN26" s="9">
        <f>[4]UPC!X26</f>
        <v>353.14172852874088</v>
      </c>
      <c r="AO26" s="9">
        <f>[4]UPC!Y26</f>
        <v>236.56503141331575</v>
      </c>
      <c r="AP26" s="9">
        <f>[4]UPC!Z26</f>
        <v>396.32282062343756</v>
      </c>
      <c r="AQ26" s="9">
        <f>[4]UPC!AA26</f>
        <v>556.51844418860799</v>
      </c>
      <c r="AR26" s="9">
        <f>[4]UPC!AB26</f>
        <v>454.65094108384551</v>
      </c>
      <c r="AS26" s="9">
        <f>[4]UPC!AC26</f>
        <v>354.2177211616148</v>
      </c>
      <c r="AT26" s="9">
        <f>[4]UPC!AD26</f>
        <v>354.2177211616148</v>
      </c>
      <c r="AU26" s="9">
        <f>[4]UPC!AE26</f>
        <v>376.15224645740562</v>
      </c>
      <c r="AW26">
        <v>2046</v>
      </c>
      <c r="AX26" s="8">
        <f t="shared" ca="1" si="1"/>
        <v>734.33958559566668</v>
      </c>
      <c r="AY26" s="8">
        <f t="shared" ca="1" si="8"/>
        <v>942.21557680812964</v>
      </c>
      <c r="AZ26" s="8">
        <f t="shared" ca="1" si="9"/>
        <v>945.16223192513462</v>
      </c>
      <c r="BA26" s="8">
        <f t="shared" ca="1" si="10"/>
        <v>780.09472141168249</v>
      </c>
      <c r="BB26" s="8">
        <f t="shared" ca="1" si="11"/>
        <v>1115.9708044832341</v>
      </c>
      <c r="BC26" s="8">
        <f t="shared" ca="1" si="12"/>
        <v>2379.4415382089146</v>
      </c>
      <c r="BD26" s="8">
        <f t="shared" ca="1" si="13"/>
        <v>4078.5477299336935</v>
      </c>
      <c r="BE26" s="8">
        <f t="shared" ca="1" si="14"/>
        <v>854.35956979296452</v>
      </c>
      <c r="BF26" s="8">
        <f t="shared" ca="1" si="15"/>
        <v>1056.7762077404984</v>
      </c>
      <c r="BG26" s="8">
        <f t="shared" ca="1" si="16"/>
        <v>942.97080014819858</v>
      </c>
      <c r="BI26">
        <v>2046</v>
      </c>
      <c r="BJ26" s="2">
        <f t="shared" ca="1" si="2"/>
        <v>0</v>
      </c>
      <c r="BK26" s="2">
        <f t="shared" ca="1" si="3"/>
        <v>0.283078830680008</v>
      </c>
      <c r="BL26" s="2">
        <f t="shared" ca="1" si="17"/>
        <v>0.28709149072830809</v>
      </c>
      <c r="BM26" s="2">
        <f t="shared" ca="1" si="18"/>
        <v>6.2307870518652601E-2</v>
      </c>
      <c r="BN26" s="2">
        <f t="shared" ca="1" si="19"/>
        <v>0.51969310435308158</v>
      </c>
      <c r="BO26" s="2">
        <f t="shared" ca="1" si="20"/>
        <v>2.2402468624632399</v>
      </c>
      <c r="BP26" s="2">
        <f t="shared" ca="1" si="21"/>
        <v>4.5540349586701634</v>
      </c>
      <c r="BQ26" s="2">
        <f t="shared" ca="1" si="22"/>
        <v>0.16343934952102912</v>
      </c>
      <c r="BR26" s="2">
        <f t="shared" ca="1" si="23"/>
        <v>0.43908380873037661</v>
      </c>
      <c r="BS26" s="2">
        <f t="shared" ca="1" si="24"/>
        <v>0.2841072695043379</v>
      </c>
      <c r="BT26" s="2"/>
      <c r="BU26" s="2"/>
      <c r="BV26" s="2"/>
      <c r="BW26" s="2"/>
      <c r="BX26" s="2"/>
      <c r="BY26" s="10">
        <v>2046</v>
      </c>
      <c r="BZ26" s="11">
        <f ca="1"/>
        <v>1056.7762077404984</v>
      </c>
      <c r="CA26" s="10">
        <v>354.2177211616148</v>
      </c>
      <c r="CB26" s="11"/>
      <c r="CC26">
        <v>2046</v>
      </c>
      <c r="CD26" s="8">
        <v>2336.4385970318058</v>
      </c>
      <c r="CE26" s="8">
        <v>2336.4385970318058</v>
      </c>
      <c r="CF26" s="8">
        <v>2336.4385970318058</v>
      </c>
      <c r="CG26" s="8">
        <v>2336.4385970318058</v>
      </c>
      <c r="CH26" s="8">
        <v>2336.4385970318058</v>
      </c>
      <c r="CI26" s="8">
        <v>2336.4385970318058</v>
      </c>
      <c r="CJ26" s="8">
        <v>7329.1097059772046</v>
      </c>
      <c r="CK26" s="8">
        <v>14162.257599799777</v>
      </c>
      <c r="CL26" s="8">
        <v>2336.4385970318058</v>
      </c>
      <c r="CM26" s="8">
        <v>2336.4385970318058</v>
      </c>
      <c r="CN26" s="8"/>
      <c r="CO26">
        <v>2046</v>
      </c>
      <c r="CP26" s="9">
        <f>[4]UPC!AZ26</f>
        <v>2996.2592979679066</v>
      </c>
      <c r="CQ26" s="9">
        <f>[4]UPC!BA26</f>
        <v>2051.1338668758208</v>
      </c>
      <c r="CR26" s="9">
        <f>[4]UPC!BB26</f>
        <v>2117.3764969971967</v>
      </c>
      <c r="CS26" s="9">
        <f>[4]UPC!BC26</f>
        <v>1450.1294412233865</v>
      </c>
      <c r="CT26" s="9">
        <f>[4]UPC!BD26</f>
        <v>1759.513474426918</v>
      </c>
      <c r="CU26" s="9">
        <f>[4]UPC!BE26</f>
        <v>2643.1194265445702</v>
      </c>
      <c r="CV26" s="9">
        <f>[4]UPC!BF26</f>
        <v>2884.741747375183</v>
      </c>
      <c r="CW26" s="9">
        <f>[4]UPC!BG26</f>
        <v>2088.1809392886134</v>
      </c>
      <c r="CX26" s="9">
        <f>[4]UPC!BH26</f>
        <v>2088.1809392886134</v>
      </c>
      <c r="CY26" s="9">
        <f>[4]UPC!BI26</f>
        <v>2155.0270762873233</v>
      </c>
      <c r="DA26">
        <v>2046</v>
      </c>
      <c r="DB26" s="8">
        <f t="shared" ca="1" si="4"/>
        <v>3850.5470836786239</v>
      </c>
      <c r="DC26" s="8">
        <f t="shared" ca="1" si="5"/>
        <v>4997.9365975607916</v>
      </c>
      <c r="DD26" s="8">
        <f t="shared" ca="1" si="25"/>
        <v>5054.8940528212279</v>
      </c>
      <c r="DE26" s="8">
        <f t="shared" ca="1" si="26"/>
        <v>4101.0762134921633</v>
      </c>
      <c r="DF26" s="8">
        <f t="shared" ca="1" si="27"/>
        <v>4510.1221189225535</v>
      </c>
      <c r="DG26" s="8">
        <f t="shared" ca="1" si="28"/>
        <v>4888.4386631287316</v>
      </c>
      <c r="DH26" s="8">
        <f t="shared" ca="1" si="29"/>
        <v>10046.66577620572</v>
      </c>
      <c r="DI26" s="8">
        <f t="shared" ca="1" si="30"/>
        <v>16928.633452096365</v>
      </c>
      <c r="DJ26" s="8">
        <f t="shared" ca="1" si="31"/>
        <v>5669.330680146124</v>
      </c>
      <c r="DK26" s="8">
        <f t="shared" ca="1" si="32"/>
        <v>4926.9315285307212</v>
      </c>
      <c r="DM26">
        <v>2046</v>
      </c>
      <c r="DN26" s="2">
        <f t="shared" ca="1" si="6"/>
        <v>0</v>
      </c>
      <c r="DO26" s="2">
        <f t="shared" ca="1" si="33"/>
        <v>0.29798090737433808</v>
      </c>
      <c r="DP26" s="2">
        <f t="shared" ca="1" si="34"/>
        <v>0.31277294965369695</v>
      </c>
      <c r="DQ26" s="2">
        <f t="shared" ca="1" si="35"/>
        <v>6.5063255783953722E-2</v>
      </c>
      <c r="DR26" s="2">
        <f t="shared" ca="1" si="36"/>
        <v>0.17129385017512988</v>
      </c>
      <c r="DS26" s="2">
        <f t="shared" ca="1" si="37"/>
        <v>0.2695439263291794</v>
      </c>
      <c r="DT26" s="2">
        <f t="shared" ca="1" si="38"/>
        <v>1.6091528185152402</v>
      </c>
      <c r="DU26" s="2">
        <f t="shared" ca="1" si="39"/>
        <v>3.3964229197071854</v>
      </c>
      <c r="DV26" s="2">
        <f t="shared" ca="1" si="40"/>
        <v>0.47234420380854641</v>
      </c>
      <c r="DW26" s="2">
        <f t="shared" ca="1" si="41"/>
        <v>0.27954065265545908</v>
      </c>
    </row>
    <row r="27" spans="1:127" x14ac:dyDescent="0.3">
      <c r="A27">
        <v>2047</v>
      </c>
      <c r="B27" s="6">
        <f ca="1">'[6]WACOG Calc'!C74</f>
        <v>4.5027513476427492</v>
      </c>
      <c r="C27" s="6">
        <f ca="1">'[6]WACOG Calc'!D74</f>
        <v>4.4447116529880786</v>
      </c>
      <c r="D27" s="6">
        <f ca="1">'[6]WACOG Calc'!E74</f>
        <v>4.4253241373285181</v>
      </c>
      <c r="E27" s="6">
        <f ca="1">'[6]WACOG Calc'!F74</f>
        <v>4.3057982364108174</v>
      </c>
      <c r="F27" s="6">
        <f ca="1">'[6]WACOG Calc'!G74</f>
        <v>4.3857722558733547</v>
      </c>
      <c r="G27" s="6">
        <f ca="1">'[6]WACOG Calc'!H74</f>
        <v>4.2656574260057427</v>
      </c>
      <c r="H27" s="6">
        <f ca="1">'[6]WACOG Calc'!I74</f>
        <v>4.0177667213342243</v>
      </c>
      <c r="I27" s="6">
        <f ca="1">'[6]WACOG Calc'!J74</f>
        <v>4.451960301848823</v>
      </c>
      <c r="J27" s="6">
        <f ca="1">'[6]WACOG Calc'!K74</f>
        <v>4.4519603018072118</v>
      </c>
      <c r="K27" s="6">
        <f ca="1">'[6]WACOG Calc'!L74</f>
        <v>4.4690162585062154</v>
      </c>
      <c r="M27">
        <v>2047</v>
      </c>
      <c r="N27" s="7">
        <v>7.9187439720722024</v>
      </c>
      <c r="O27" s="7">
        <v>7.6379426227246361</v>
      </c>
      <c r="P27" s="7">
        <v>7.6593635650483733</v>
      </c>
      <c r="Q27" s="7">
        <v>6.7895671226472611</v>
      </c>
      <c r="R27" s="7">
        <v>7.0269771414436084</v>
      </c>
      <c r="S27" s="7">
        <v>4.8180529044242135</v>
      </c>
      <c r="T27" s="7">
        <v>4.3463269902414954</v>
      </c>
      <c r="U27" s="7">
        <v>4.9757745897378118</v>
      </c>
      <c r="V27" s="7">
        <v>10.491440819872301</v>
      </c>
      <c r="W27" s="7">
        <v>6.7202886757148788</v>
      </c>
      <c r="Y27">
        <v>2047</v>
      </c>
      <c r="Z27" s="8">
        <v>485.41573653358296</v>
      </c>
      <c r="AA27" s="8">
        <v>485.41573653358296</v>
      </c>
      <c r="AB27" s="8">
        <v>485.41573653358296</v>
      </c>
      <c r="AC27" s="8">
        <v>485.41573653358296</v>
      </c>
      <c r="AD27" s="8">
        <v>626.88410528222221</v>
      </c>
      <c r="AE27" s="8">
        <v>1968.1367791440809</v>
      </c>
      <c r="AF27" s="8">
        <v>3527.9698751903002</v>
      </c>
      <c r="AG27" s="8">
        <v>485.41573653358296</v>
      </c>
      <c r="AH27" s="8">
        <v>485.41573653358296</v>
      </c>
      <c r="AI27" s="8">
        <v>485.41573653358296</v>
      </c>
      <c r="AJ27" s="8"/>
      <c r="AK27">
        <v>2047</v>
      </c>
      <c r="AL27" s="9">
        <f>[4]UPC!V27</f>
        <v>473.58443998825737</v>
      </c>
      <c r="AM27" s="9">
        <f>[4]UPC!W27</f>
        <v>338.78657596517485</v>
      </c>
      <c r="AN27" s="9">
        <f>[4]UPC!X27</f>
        <v>343.40793325638396</v>
      </c>
      <c r="AO27" s="9">
        <f>[4]UPC!Y27</f>
        <v>225.1498576552531</v>
      </c>
      <c r="AP27" s="9">
        <f>[4]UPC!Z27</f>
        <v>388.47327657804203</v>
      </c>
      <c r="AQ27" s="9">
        <f>[4]UPC!AA27</f>
        <v>553.88033853294166</v>
      </c>
      <c r="AR27" s="9">
        <f>[4]UPC!AB27</f>
        <v>495.67004099316915</v>
      </c>
      <c r="AS27" s="9">
        <f>[4]UPC!AC27</f>
        <v>345.43876176870162</v>
      </c>
      <c r="AT27" s="9">
        <f>[4]UPC!AD27</f>
        <v>345.43876176870162</v>
      </c>
      <c r="AU27" s="9">
        <f>[4]UPC!AE27</f>
        <v>367.65289332183539</v>
      </c>
      <c r="AW27">
        <v>2047</v>
      </c>
      <c r="AX27" s="8">
        <f t="shared" ca="1" si="1"/>
        <v>735.68796287735188</v>
      </c>
      <c r="AY27" s="8">
        <f t="shared" ca="1" si="8"/>
        <v>942.18211530822214</v>
      </c>
      <c r="AZ27" s="8">
        <f t="shared" ca="1" si="9"/>
        <v>948.13541479005858</v>
      </c>
      <c r="BA27" s="8">
        <f t="shared" ca="1" si="10"/>
        <v>774.19479932785043</v>
      </c>
      <c r="BB27" s="8">
        <f t="shared" ca="1" si="11"/>
        <v>1126.9615833878004</v>
      </c>
      <c r="BC27" s="8">
        <f t="shared" ca="1" si="12"/>
        <v>2602.2427130647438</v>
      </c>
      <c r="BD27" s="8">
        <f t="shared" ca="1" si="13"/>
        <v>4151.5082484304339</v>
      </c>
      <c r="BE27" s="8">
        <f t="shared" ca="1" si="14"/>
        <v>854.07381414952636</v>
      </c>
      <c r="BF27" s="8">
        <f t="shared" ca="1" si="15"/>
        <v>1054.7045274729185</v>
      </c>
      <c r="BG27" s="8">
        <f t="shared" ca="1" si="16"/>
        <v>944.32383966916154</v>
      </c>
      <c r="BI27">
        <v>2047</v>
      </c>
      <c r="BJ27" s="2">
        <f t="shared" ca="1" si="2"/>
        <v>0</v>
      </c>
      <c r="BK27" s="2">
        <f t="shared" ca="1" si="3"/>
        <v>0.28068170590048835</v>
      </c>
      <c r="BL27" s="2">
        <f t="shared" ca="1" si="17"/>
        <v>0.28877385879986767</v>
      </c>
      <c r="BM27" s="2">
        <f t="shared" ca="1" si="18"/>
        <v>5.2341262047967081E-2</v>
      </c>
      <c r="BN27" s="2">
        <f t="shared" ca="1" si="19"/>
        <v>0.53184725081016249</v>
      </c>
      <c r="BO27" s="2">
        <f t="shared" ca="1" si="20"/>
        <v>2.5371554848975686</v>
      </c>
      <c r="BP27" s="2">
        <f t="shared" ca="1" si="21"/>
        <v>4.6430286451792071</v>
      </c>
      <c r="BQ27" s="2">
        <f t="shared" ca="1" si="22"/>
        <v>0.16091856499752305</v>
      </c>
      <c r="BR27" s="2">
        <f t="shared" ca="1" si="23"/>
        <v>0.43363026268346128</v>
      </c>
      <c r="BS27" s="2">
        <f t="shared" ca="1" si="24"/>
        <v>0.28359289171432561</v>
      </c>
      <c r="BT27" s="2"/>
      <c r="BU27" s="2"/>
      <c r="BV27" s="2"/>
      <c r="BW27" s="2"/>
      <c r="BX27" s="2"/>
      <c r="BY27" s="10">
        <v>2047</v>
      </c>
      <c r="BZ27" s="11">
        <f ca="1"/>
        <v>1054.7045274729185</v>
      </c>
      <c r="CA27" s="10">
        <v>345.43876176870162</v>
      </c>
      <c r="CB27" s="11"/>
      <c r="CC27">
        <v>2047</v>
      </c>
      <c r="CD27" s="8">
        <v>2351.4385970318058</v>
      </c>
      <c r="CE27" s="8">
        <v>2351.4385970318058</v>
      </c>
      <c r="CF27" s="8">
        <v>2351.4385970318058</v>
      </c>
      <c r="CG27" s="8">
        <v>2351.4385970318058</v>
      </c>
      <c r="CH27" s="8">
        <v>2351.4385970318058</v>
      </c>
      <c r="CI27" s="8">
        <v>2351.4385970318058</v>
      </c>
      <c r="CJ27" s="8">
        <v>8165.2510544977804</v>
      </c>
      <c r="CK27" s="8">
        <v>14194.868110637446</v>
      </c>
      <c r="CL27" s="8">
        <v>2351.4385970318058</v>
      </c>
      <c r="CM27" s="8">
        <v>2351.4385970318058</v>
      </c>
      <c r="CN27" s="8"/>
      <c r="CO27">
        <v>2047</v>
      </c>
      <c r="CP27" s="9">
        <f>[4]UPC!AZ27</f>
        <v>2999.1722616191896</v>
      </c>
      <c r="CQ27" s="9">
        <f>[4]UPC!BA27</f>
        <v>2041.0936580035866</v>
      </c>
      <c r="CR27" s="9">
        <f>[4]UPC!BB27</f>
        <v>2106.9290734175015</v>
      </c>
      <c r="CS27" s="9">
        <f>[4]UPC!BC27</f>
        <v>1422.5151780738868</v>
      </c>
      <c r="CT27" s="9">
        <f>[4]UPC!BD27</f>
        <v>1738.5973425504444</v>
      </c>
      <c r="CU27" s="9">
        <f>[4]UPC!BE27</f>
        <v>2637.6882622413345</v>
      </c>
      <c r="CV27" s="9">
        <f>[4]UPC!BF27</f>
        <v>3360.1524332065519</v>
      </c>
      <c r="CW27" s="9">
        <f>[4]UPC!BG27</f>
        <v>2077.5027902644997</v>
      </c>
      <c r="CX27" s="9">
        <f>[4]UPC!BH27</f>
        <v>2077.5027902644997</v>
      </c>
      <c r="CY27" s="9">
        <f>[4]UPC!BI27</f>
        <v>2146.561015103156</v>
      </c>
      <c r="DA27">
        <v>2047</v>
      </c>
      <c r="DB27" s="8">
        <f t="shared" ca="1" si="4"/>
        <v>3898.0915297532856</v>
      </c>
      <c r="DC27" s="8">
        <f t="shared" ca="1" si="5"/>
        <v>5072.9554378494431</v>
      </c>
      <c r="DD27" s="8">
        <f t="shared" ca="1" si="25"/>
        <v>5157.1692022809102</v>
      </c>
      <c r="DE27" s="8">
        <f t="shared" ca="1" si="26"/>
        <v>4138.0490314645622</v>
      </c>
      <c r="DF27" s="8">
        <f t="shared" ca="1" si="27"/>
        <v>4565.4459516102952</v>
      </c>
      <c r="DG27" s="8">
        <f t="shared" ca="1" si="28"/>
        <v>4999.0524337077659</v>
      </c>
      <c r="DH27" s="8">
        <f t="shared" ca="1" si="29"/>
        <v>11557.426882171589</v>
      </c>
      <c r="DI27" s="8">
        <f t="shared" ca="1" si="30"/>
        <v>17009.617246194419</v>
      </c>
      <c r="DJ27" s="8">
        <f t="shared" ca="1" si="31"/>
        <v>5745.0988701971301</v>
      </c>
      <c r="DK27" s="8">
        <f t="shared" ca="1" si="32"/>
        <v>5005.2156049814012</v>
      </c>
      <c r="DM27">
        <v>2047</v>
      </c>
      <c r="DN27" s="2">
        <f t="shared" ca="1" si="6"/>
        <v>0</v>
      </c>
      <c r="DO27" s="2">
        <f t="shared" ca="1" si="33"/>
        <v>0.3013946437965031</v>
      </c>
      <c r="DP27" s="2">
        <f t="shared" ca="1" si="34"/>
        <v>0.32299848859816616</v>
      </c>
      <c r="DQ27" s="2">
        <f t="shared" ca="1" si="35"/>
        <v>6.1557687878730678E-2</v>
      </c>
      <c r="DR27" s="2">
        <f t="shared" ca="1" si="36"/>
        <v>0.17120029551980456</v>
      </c>
      <c r="DS27" s="2">
        <f t="shared" ca="1" si="37"/>
        <v>0.28243587805752762</v>
      </c>
      <c r="DT27" s="2">
        <f t="shared" ca="1" si="38"/>
        <v>1.9648936650040822</v>
      </c>
      <c r="DU27" s="2">
        <f t="shared" ca="1" si="39"/>
        <v>3.3635756411473943</v>
      </c>
      <c r="DV27" s="2">
        <f t="shared" ca="1" si="40"/>
        <v>0.47382349191804213</v>
      </c>
      <c r="DW27" s="2">
        <f t="shared" ca="1" si="41"/>
        <v>0.28401695208480304</v>
      </c>
    </row>
    <row r="28" spans="1:127" x14ac:dyDescent="0.3">
      <c r="A28">
        <v>2048</v>
      </c>
      <c r="B28" s="6">
        <f ca="1">'[6]WACOG Calc'!C75</f>
        <v>4.7042654840041109</v>
      </c>
      <c r="C28" s="6">
        <f ca="1">'[6]WACOG Calc'!D75</f>
        <v>4.6373431699786236</v>
      </c>
      <c r="D28" s="6">
        <f ca="1">'[6]WACOG Calc'!E75</f>
        <v>4.6133985564962572</v>
      </c>
      <c r="E28" s="6">
        <f ca="1">'[6]WACOG Calc'!F75</f>
        <v>4.5241727834859375</v>
      </c>
      <c r="F28" s="6">
        <f ca="1">'[6]WACOG Calc'!G75</f>
        <v>4.5709015941451243</v>
      </c>
      <c r="G28" s="6">
        <f ca="1">'[6]WACOG Calc'!H75</f>
        <v>4.5102561358589401</v>
      </c>
      <c r="H28" s="6">
        <f ca="1">'[6]WACOG Calc'!I75</f>
        <v>4.1980267025263966</v>
      </c>
      <c r="I28" s="6">
        <f ca="1">'[6]WACOG Calc'!J75</f>
        <v>4.6447615678293053</v>
      </c>
      <c r="J28" s="6">
        <f ca="1">'[6]WACOG Calc'!K75</f>
        <v>4.6447615678944638</v>
      </c>
      <c r="K28" s="6">
        <f ca="1">'[6]WACOG Calc'!L75</f>
        <v>4.6626366092030196</v>
      </c>
      <c r="M28">
        <v>2048</v>
      </c>
      <c r="N28" s="7">
        <v>8.0670130452409321</v>
      </c>
      <c r="O28" s="7">
        <v>7.8446317500168865</v>
      </c>
      <c r="P28" s="7">
        <v>7.9923645662648433</v>
      </c>
      <c r="Q28" s="7">
        <v>7.0336170723365026</v>
      </c>
      <c r="R28" s="7">
        <v>7.2474470891116516</v>
      </c>
      <c r="S28" s="7">
        <v>5.109655831019551</v>
      </c>
      <c r="T28" s="7">
        <v>4.8280661781021763</v>
      </c>
      <c r="U28" s="7">
        <v>5.1343228599455779</v>
      </c>
      <c r="V28" s="7">
        <v>10.777374790444039</v>
      </c>
      <c r="W28" s="7">
        <v>6.9174919408190609</v>
      </c>
      <c r="Y28">
        <v>2048</v>
      </c>
      <c r="Z28" s="8">
        <v>484.19913653358293</v>
      </c>
      <c r="AA28" s="8">
        <v>484.19913653358293</v>
      </c>
      <c r="AB28" s="8">
        <v>484.19913653358293</v>
      </c>
      <c r="AC28" s="8">
        <v>484.19913653358293</v>
      </c>
      <c r="AD28" s="8">
        <v>632.41760659710872</v>
      </c>
      <c r="AE28" s="8">
        <v>2208.9160431314308</v>
      </c>
      <c r="AF28" s="8">
        <v>3531.0019581027714</v>
      </c>
      <c r="AG28" s="8">
        <v>484.19913653358293</v>
      </c>
      <c r="AH28" s="8">
        <v>484.19913653358293</v>
      </c>
      <c r="AI28" s="8">
        <v>484.19913653358293</v>
      </c>
      <c r="AJ28" s="8"/>
      <c r="AK28">
        <v>2048</v>
      </c>
      <c r="AL28" s="9">
        <f>[4]UPC!V28</f>
        <v>471.99427289129466</v>
      </c>
      <c r="AM28" s="9">
        <f>[4]UPC!W28</f>
        <v>332.311140767003</v>
      </c>
      <c r="AN28" s="9">
        <f>[4]UPC!X28</f>
        <v>336.13559546351166</v>
      </c>
      <c r="AO28" s="9">
        <f>[4]UPC!Y28</f>
        <v>214.79928165510572</v>
      </c>
      <c r="AP28" s="9">
        <f>[4]UPC!Z28</f>
        <v>383.0076215401026</v>
      </c>
      <c r="AQ28" s="9">
        <f>[4]UPC!AA28</f>
        <v>554.67410690387578</v>
      </c>
      <c r="AR28" s="9">
        <f>[4]UPC!AB28</f>
        <v>497.05122551181711</v>
      </c>
      <c r="AS28" s="9">
        <f>[4]UPC!AC28</f>
        <v>338.85613258200101</v>
      </c>
      <c r="AT28" s="9">
        <f>[4]UPC!AD28</f>
        <v>338.85613258200101</v>
      </c>
      <c r="AU28" s="9">
        <f>[4]UPC!AE28</f>
        <v>361.43468778674179</v>
      </c>
      <c r="AW28">
        <v>2048</v>
      </c>
      <c r="AX28" s="8">
        <f t="shared" ca="1" si="1"/>
        <v>743.66837517391002</v>
      </c>
      <c r="AY28" s="8">
        <f t="shared" ca="1" si="8"/>
        <v>946.63548965959649</v>
      </c>
      <c r="AZ28" s="8">
        <f t="shared" ca="1" si="9"/>
        <v>956.04366229975949</v>
      </c>
      <c r="BA28" s="8">
        <f t="shared" ca="1" si="10"/>
        <v>771.27999290531761</v>
      </c>
      <c r="BB28" s="8">
        <f t="shared" ca="1" si="11"/>
        <v>1142.5780451017743</v>
      </c>
      <c r="BC28" s="8">
        <f t="shared" ca="1" si="12"/>
        <v>2887.8605565068478</v>
      </c>
      <c r="BD28" s="8">
        <f t="shared" ca="1" si="13"/>
        <v>4190.5661964700794</v>
      </c>
      <c r="BE28" s="8">
        <f t="shared" ca="1" si="14"/>
        <v>858.79458817448949</v>
      </c>
      <c r="BF28" s="8">
        <f t="shared" ca="1" si="15"/>
        <v>1060.1474320812038</v>
      </c>
      <c r="BG28" s="8">
        <f t="shared" ca="1" si="16"/>
        <v>950.59064424975952</v>
      </c>
      <c r="BI28">
        <v>2048</v>
      </c>
      <c r="BJ28" s="2">
        <f t="shared" ca="1" si="2"/>
        <v>0</v>
      </c>
      <c r="BK28" s="2">
        <f t="shared" ca="1" si="3"/>
        <v>0.27292691374461331</v>
      </c>
      <c r="BL28" s="2">
        <f t="shared" ca="1" si="17"/>
        <v>0.28557794605180647</v>
      </c>
      <c r="BM28" s="2">
        <f t="shared" ca="1" si="18"/>
        <v>3.7128938991052962E-2</v>
      </c>
      <c r="BN28" s="2">
        <f t="shared" ca="1" si="19"/>
        <v>0.53640800556374002</v>
      </c>
      <c r="BO28" s="2">
        <f t="shared" ca="1" si="20"/>
        <v>2.8832639021815458</v>
      </c>
      <c r="BP28" s="2">
        <f t="shared" ca="1" si="21"/>
        <v>4.634993145284815</v>
      </c>
      <c r="BQ28" s="2">
        <f t="shared" ca="1" si="22"/>
        <v>0.15480853676701892</v>
      </c>
      <c r="BR28" s="2">
        <f t="shared" ca="1" si="23"/>
        <v>0.42556476444663088</v>
      </c>
      <c r="BS28" s="2">
        <f t="shared" ca="1" si="24"/>
        <v>0.27824535234197617</v>
      </c>
      <c r="BT28" s="2"/>
      <c r="BU28" s="2"/>
      <c r="BV28" s="2"/>
      <c r="BW28" s="2"/>
      <c r="BX28" s="2"/>
      <c r="BY28" s="10">
        <v>2048</v>
      </c>
      <c r="BZ28" s="11">
        <f ca="1"/>
        <v>1060.1474320812038</v>
      </c>
      <c r="CA28" s="10">
        <v>338.85613258200101</v>
      </c>
      <c r="CB28" s="11"/>
      <c r="CC28">
        <v>2048</v>
      </c>
      <c r="CD28" s="8">
        <v>2366.4385970318058</v>
      </c>
      <c r="CE28" s="8">
        <v>2366.4385970318058</v>
      </c>
      <c r="CF28" s="8">
        <v>2366.4385970318058</v>
      </c>
      <c r="CG28" s="8">
        <v>2366.4385970318058</v>
      </c>
      <c r="CH28" s="8">
        <v>2366.4385970318058</v>
      </c>
      <c r="CI28" s="8">
        <v>2366.4385970318058</v>
      </c>
      <c r="CJ28" s="8">
        <v>9208.0129669975049</v>
      </c>
      <c r="CK28" s="8">
        <v>14228.520670723923</v>
      </c>
      <c r="CL28" s="8">
        <v>2366.4385970318058</v>
      </c>
      <c r="CM28" s="8">
        <v>2366.4385970318058</v>
      </c>
      <c r="CN28" s="8"/>
      <c r="CO28">
        <v>2048</v>
      </c>
      <c r="CP28" s="9">
        <f>[4]UPC!AZ28</f>
        <v>3018.9864595365661</v>
      </c>
      <c r="CQ28" s="9">
        <f>[4]UPC!BA28</f>
        <v>2041.8052979083661</v>
      </c>
      <c r="CR28" s="9">
        <f>[4]UPC!BB28</f>
        <v>2108.1716399424381</v>
      </c>
      <c r="CS28" s="9">
        <f>[4]UPC!BC28</f>
        <v>1401.6122985610391</v>
      </c>
      <c r="CT28" s="9">
        <f>[4]UPC!BD28</f>
        <v>1727.3155143966976</v>
      </c>
      <c r="CU28" s="9">
        <f>[4]UPC!BE28</f>
        <v>2647.9461584193796</v>
      </c>
      <c r="CV28" s="9">
        <f>[4]UPC!BF28</f>
        <v>3369.6787189829952</v>
      </c>
      <c r="CW28" s="9">
        <f>[4]UPC!BG28</f>
        <v>2077.9167497833059</v>
      </c>
      <c r="CX28" s="9">
        <f>[4]UPC!BH28</f>
        <v>2077.9167497833059</v>
      </c>
      <c r="CY28" s="9">
        <f>[4]UPC!BI28</f>
        <v>2149.5786507128673</v>
      </c>
      <c r="DA28">
        <v>2048</v>
      </c>
      <c r="DB28" s="8">
        <f t="shared" ca="1" si="4"/>
        <v>3987.3424256327062</v>
      </c>
      <c r="DC28" s="8">
        <f t="shared" ca="1" si="5"/>
        <v>5175.5106360311429</v>
      </c>
      <c r="DD28" s="8">
        <f t="shared" ca="1" si="25"/>
        <v>5290.2191694689664</v>
      </c>
      <c r="DE28" s="8">
        <f t="shared" ca="1" si="26"/>
        <v>4197.6714474373221</v>
      </c>
      <c r="DF28" s="8">
        <f t="shared" ca="1" si="27"/>
        <v>4641.4558364746508</v>
      </c>
      <c r="DG28" s="8">
        <f t="shared" ca="1" si="28"/>
        <v>5174.1676837435934</v>
      </c>
      <c r="DH28" s="8">
        <f t="shared" ca="1" si="29"/>
        <v>12898.74063919589</v>
      </c>
      <c r="DI28" s="8">
        <f t="shared" ca="1" si="30"/>
        <v>17122.341252923241</v>
      </c>
      <c r="DJ28" s="8">
        <f t="shared" ca="1" si="31"/>
        <v>5866.2947402369591</v>
      </c>
      <c r="DK28" s="8">
        <f t="shared" ca="1" si="32"/>
        <v>5113.0292576875745</v>
      </c>
      <c r="DM28">
        <v>2048</v>
      </c>
      <c r="DN28" s="2">
        <f t="shared" ca="1" si="6"/>
        <v>0</v>
      </c>
      <c r="DO28" s="2">
        <f t="shared" ca="1" si="33"/>
        <v>0.29798499440636822</v>
      </c>
      <c r="DP28" s="2">
        <f t="shared" ca="1" si="34"/>
        <v>0.32675316156964407</v>
      </c>
      <c r="DQ28" s="2">
        <f t="shared" ca="1" si="35"/>
        <v>5.2749174601236098E-2</v>
      </c>
      <c r="DR28" s="2">
        <f t="shared" ca="1" si="36"/>
        <v>0.16404746345259044</v>
      </c>
      <c r="DS28" s="2">
        <f t="shared" ca="1" si="37"/>
        <v>0.2976481905545304</v>
      </c>
      <c r="DT28" s="2">
        <f t="shared" ca="1" si="38"/>
        <v>2.2349217253768057</v>
      </c>
      <c r="DU28" s="2">
        <f t="shared" ca="1" si="39"/>
        <v>3.2941737691882058</v>
      </c>
      <c r="DV28" s="2">
        <f t="shared" ca="1" si="40"/>
        <v>0.47122923341756967</v>
      </c>
      <c r="DW28" s="2">
        <f t="shared" ca="1" si="41"/>
        <v>0.28231506399309203</v>
      </c>
    </row>
    <row r="29" spans="1:127" x14ac:dyDescent="0.3">
      <c r="A29">
        <v>2049</v>
      </c>
      <c r="B29" s="6">
        <f ca="1">'[6]WACOG Calc'!C76</f>
        <v>4.8534161872612875</v>
      </c>
      <c r="C29" s="6">
        <f ca="1">'[6]WACOG Calc'!D76</f>
        <v>4.7713619203691042</v>
      </c>
      <c r="D29" s="6">
        <f ca="1">'[6]WACOG Calc'!E76</f>
        <v>4.7446519924627761</v>
      </c>
      <c r="E29" s="6">
        <f ca="1">'[6]WACOG Calc'!F76</f>
        <v>4.6408489217550359</v>
      </c>
      <c r="F29" s="6">
        <f ca="1">'[6]WACOG Calc'!G76</f>
        <v>4.7011625589912649</v>
      </c>
      <c r="G29" s="6">
        <f ca="1">'[6]WACOG Calc'!H76</f>
        <v>4.5994608678601256</v>
      </c>
      <c r="H29" s="6">
        <f ca="1">'[6]WACOG Calc'!I76</f>
        <v>4.3538962743593581</v>
      </c>
      <c r="I29" s="6">
        <f ca="1">'[6]WACOG Calc'!J76</f>
        <v>4.7780782257386809</v>
      </c>
      <c r="J29" s="6">
        <f ca="1">'[6]WACOG Calc'!K76</f>
        <v>4.7780782257878132</v>
      </c>
      <c r="K29" s="6">
        <f ca="1">'[6]WACOG Calc'!L76</f>
        <v>4.7968896136586334</v>
      </c>
      <c r="M29">
        <v>2049</v>
      </c>
      <c r="N29" s="7">
        <v>8.2658978186397114</v>
      </c>
      <c r="O29" s="7">
        <v>8.120596108473368</v>
      </c>
      <c r="P29" s="7">
        <v>8.3649881751371531</v>
      </c>
      <c r="Q29" s="7">
        <v>7.3085045602759546</v>
      </c>
      <c r="R29" s="7">
        <v>7.5462000094849282</v>
      </c>
      <c r="S29" s="7">
        <v>5.4530996200947248</v>
      </c>
      <c r="T29" s="7">
        <v>5.5078479942308016</v>
      </c>
      <c r="U29" s="7">
        <v>5.3294050942248505</v>
      </c>
      <c r="V29" s="7">
        <v>11.110931633411054</v>
      </c>
      <c r="W29" s="7">
        <v>7.1421415492353191</v>
      </c>
      <c r="Y29">
        <v>2049</v>
      </c>
      <c r="Z29" s="8">
        <v>482.98253653358296</v>
      </c>
      <c r="AA29" s="8">
        <v>482.98253653358296</v>
      </c>
      <c r="AB29" s="8">
        <v>482.98253653358296</v>
      </c>
      <c r="AC29" s="8">
        <v>482.98253653358296</v>
      </c>
      <c r="AD29" s="8">
        <v>637.92088774322178</v>
      </c>
      <c r="AE29" s="8">
        <v>2515.8526898243294</v>
      </c>
      <c r="AF29" s="8">
        <v>3533.7611120038769</v>
      </c>
      <c r="AG29" s="8">
        <v>482.98253653358296</v>
      </c>
      <c r="AH29" s="8">
        <v>482.98253653358296</v>
      </c>
      <c r="AI29" s="8">
        <v>482.98253653358296</v>
      </c>
      <c r="AJ29" s="8"/>
      <c r="AK29">
        <v>2049</v>
      </c>
      <c r="AL29" s="9">
        <f>[4]UPC!V29</f>
        <v>464.76560082130271</v>
      </c>
      <c r="AM29" s="9">
        <f>[4]UPC!W29</f>
        <v>322.40968524301502</v>
      </c>
      <c r="AN29" s="9">
        <f>[4]UPC!X29</f>
        <v>324.93289202369641</v>
      </c>
      <c r="AO29" s="9">
        <f>[4]UPC!Y29</f>
        <v>203.31676460651838</v>
      </c>
      <c r="AP29" s="9">
        <f>[4]UPC!Z29</f>
        <v>373.85077542678169</v>
      </c>
      <c r="AQ29" s="9">
        <f>[4]UPC!AA29</f>
        <v>548.51363492244479</v>
      </c>
      <c r="AR29" s="9">
        <f>[4]UPC!AB29</f>
        <v>492.3187003842703</v>
      </c>
      <c r="AS29" s="9">
        <f>[4]UPC!AC29</f>
        <v>328.38771054321398</v>
      </c>
      <c r="AT29" s="9">
        <f>[4]UPC!AD29</f>
        <v>328.38771054321398</v>
      </c>
      <c r="AU29" s="9">
        <f>[4]UPC!AE29</f>
        <v>351.05125020273709</v>
      </c>
      <c r="AW29">
        <v>2049</v>
      </c>
      <c r="AX29" s="8">
        <f t="shared" ca="1" si="1"/>
        <v>746.1059147193298</v>
      </c>
      <c r="AY29" s="8">
        <f t="shared" ca="1" si="8"/>
        <v>946.25923228468878</v>
      </c>
      <c r="AZ29" s="8">
        <f t="shared" ca="1" si="9"/>
        <v>957.13263272784479</v>
      </c>
      <c r="BA29" s="8">
        <f t="shared" ca="1" si="10"/>
        <v>764.4073704927431</v>
      </c>
      <c r="BB29" s="8">
        <f t="shared" ca="1" si="11"/>
        <v>1153.8663298731251</v>
      </c>
      <c r="BC29" s="8">
        <f t="shared" ca="1" si="12"/>
        <v>3229.8135541532915</v>
      </c>
      <c r="BD29" s="8">
        <f t="shared" ca="1" si="13"/>
        <v>4232.2947050692374</v>
      </c>
      <c r="BE29" s="8">
        <f t="shared" ca="1" si="14"/>
        <v>858.0895601755393</v>
      </c>
      <c r="BF29" s="8">
        <f t="shared" ca="1" si="15"/>
        <v>1058.0102725393924</v>
      </c>
      <c r="BG29" s="8">
        <f t="shared" ca="1" si="16"/>
        <v>949.91521518869854</v>
      </c>
      <c r="BI29">
        <v>2049</v>
      </c>
      <c r="BJ29" s="2">
        <f t="shared" ca="1" si="2"/>
        <v>0</v>
      </c>
      <c r="BK29" s="2">
        <f t="shared" ca="1" si="3"/>
        <v>0.26826394700362705</v>
      </c>
      <c r="BL29" s="2">
        <f t="shared" ca="1" si="17"/>
        <v>0.2828374817104875</v>
      </c>
      <c r="BM29" s="2">
        <f t="shared" ca="1" si="18"/>
        <v>2.4529299945702666E-2</v>
      </c>
      <c r="BN29" s="2">
        <f t="shared" ca="1" si="19"/>
        <v>0.54651813785337255</v>
      </c>
      <c r="BO29" s="2">
        <f t="shared" ca="1" si="20"/>
        <v>3.3288941830306804</v>
      </c>
      <c r="BP29" s="2">
        <f t="shared" ca="1" si="21"/>
        <v>4.6725119337263825</v>
      </c>
      <c r="BQ29" s="2">
        <f t="shared" ca="1" si="22"/>
        <v>0.1500908158573378</v>
      </c>
      <c r="BR29" s="2">
        <f t="shared" ca="1" si="23"/>
        <v>0.41804300390433818</v>
      </c>
      <c r="BS29" s="2">
        <f t="shared" ca="1" si="24"/>
        <v>0.27316403267763634</v>
      </c>
      <c r="BT29" s="2"/>
      <c r="BU29" s="2"/>
      <c r="BV29" s="2"/>
      <c r="BW29" s="2"/>
      <c r="BX29" s="2"/>
      <c r="BY29" s="10">
        <v>2049</v>
      </c>
      <c r="BZ29" s="11">
        <f ca="1"/>
        <v>1058.0102725393924</v>
      </c>
      <c r="CA29" s="10">
        <v>328.38771054321398</v>
      </c>
      <c r="CB29" s="11"/>
      <c r="CC29">
        <v>2049</v>
      </c>
      <c r="CD29" s="8">
        <v>2381.4385970318058</v>
      </c>
      <c r="CE29" s="8">
        <v>2381.4385970318058</v>
      </c>
      <c r="CF29" s="8">
        <v>2381.4385970318058</v>
      </c>
      <c r="CG29" s="8">
        <v>2381.4385970318058</v>
      </c>
      <c r="CH29" s="8">
        <v>2381.4385970318058</v>
      </c>
      <c r="CI29" s="8">
        <v>2381.4385970318058</v>
      </c>
      <c r="CJ29" s="8">
        <v>10544.44954377232</v>
      </c>
      <c r="CK29" s="8">
        <v>14263.195198726055</v>
      </c>
      <c r="CL29" s="8">
        <v>2381.4385970318058</v>
      </c>
      <c r="CM29" s="8">
        <v>2381.4385970318058</v>
      </c>
      <c r="CN29" s="8"/>
      <c r="CO29">
        <v>2049</v>
      </c>
      <c r="CP29" s="9">
        <f>[4]UPC!AZ29</f>
        <v>3004.6759868742643</v>
      </c>
      <c r="CQ29" s="9">
        <f>[4]UPC!BA29</f>
        <v>2024.6507330974894</v>
      </c>
      <c r="CR29" s="9">
        <f>[4]UPC!BB29</f>
        <v>2088.4936020820028</v>
      </c>
      <c r="CS29" s="9">
        <f>[4]UPC!BC29</f>
        <v>1376.7879402670071</v>
      </c>
      <c r="CT29" s="9">
        <f>[4]UPC!BD29</f>
        <v>1700.9552875748559</v>
      </c>
      <c r="CU29" s="9">
        <f>[4]UPC!BE29</f>
        <v>2627.5981153549096</v>
      </c>
      <c r="CV29" s="9">
        <f>[4]UPC!BF29</f>
        <v>3342.2577357116138</v>
      </c>
      <c r="CW29" s="9">
        <f>[4]UPC!BG29</f>
        <v>2058.0329233441253</v>
      </c>
      <c r="CX29" s="9">
        <f>[4]UPC!BH29</f>
        <v>2058.0329233441253</v>
      </c>
      <c r="CY29" s="9">
        <f>[4]UPC!BI29</f>
        <v>2131.1117987244247</v>
      </c>
      <c r="DA29">
        <v>2049</v>
      </c>
      <c r="DB29" s="8">
        <f t="shared" ca="1" si="4"/>
        <v>4043.2387481740811</v>
      </c>
      <c r="DC29" s="8">
        <f t="shared" ca="1" si="5"/>
        <v>5256.1651451433263</v>
      </c>
      <c r="DD29" s="8">
        <f t="shared" ca="1" si="25"/>
        <v>5390.7056222002984</v>
      </c>
      <c r="DE29" s="8">
        <f t="shared" ca="1" si="26"/>
        <v>4240.0215660499289</v>
      </c>
      <c r="DF29" s="8">
        <f t="shared" ca="1" si="27"/>
        <v>4701.2872000784746</v>
      </c>
      <c r="DG29" s="8">
        <f t="shared" ca="1" si="28"/>
        <v>5289.0584135996305</v>
      </c>
      <c r="DH29" s="8">
        <f t="shared" ca="1" si="29"/>
        <v>14574.045079190082</v>
      </c>
      <c r="DI29" s="8">
        <f t="shared" ca="1" si="30"/>
        <v>17209.546015978762</v>
      </c>
      <c r="DJ29" s="8">
        <f t="shared" ca="1" si="31"/>
        <v>5950.9759423022833</v>
      </c>
      <c r="DK29" s="8">
        <f t="shared" ca="1" si="32"/>
        <v>5186.8459342685637</v>
      </c>
      <c r="DM29">
        <v>2049</v>
      </c>
      <c r="DN29" s="2">
        <f t="shared" ca="1" si="6"/>
        <v>0</v>
      </c>
      <c r="DO29" s="2">
        <f t="shared" ca="1" si="33"/>
        <v>0.2999888140459181</v>
      </c>
      <c r="DP29" s="2">
        <f t="shared" ca="1" si="34"/>
        <v>0.33326423640818409</v>
      </c>
      <c r="DQ29" s="2">
        <f t="shared" ca="1" si="35"/>
        <v>4.8669601310265063E-2</v>
      </c>
      <c r="DR29" s="2">
        <f t="shared" ca="1" si="36"/>
        <v>0.16275280607695178</v>
      </c>
      <c r="DS29" s="2">
        <f t="shared" ca="1" si="37"/>
        <v>0.30812419028882704</v>
      </c>
      <c r="DT29" s="2">
        <f t="shared" ca="1" si="38"/>
        <v>2.6045472421760136</v>
      </c>
      <c r="DU29" s="2">
        <f t="shared" ca="1" si="39"/>
        <v>3.2563764070945749</v>
      </c>
      <c r="DV29" s="2">
        <f t="shared" ca="1" si="40"/>
        <v>0.4718339215040746</v>
      </c>
      <c r="DW29" s="2">
        <f t="shared" ca="1" si="41"/>
        <v>0.28284433775050594</v>
      </c>
    </row>
    <row r="30" spans="1:127" x14ac:dyDescent="0.3">
      <c r="A30">
        <v>2050</v>
      </c>
      <c r="B30" s="6">
        <f ca="1">'[6]WACOG Calc'!C77</f>
        <v>5.0911993324354556</v>
      </c>
      <c r="C30" s="6">
        <f ca="1">'[6]WACOG Calc'!D77</f>
        <v>4.9907904981615623</v>
      </c>
      <c r="D30" s="6">
        <f ca="1">'[6]WACOG Calc'!E77</f>
        <v>4.977915972202525</v>
      </c>
      <c r="E30" s="6">
        <f ca="1">'[6]WACOG Calc'!F77</f>
        <v>4.9007414613828342</v>
      </c>
      <c r="F30" s="6">
        <f ca="1">'[6]WACOG Calc'!G77</f>
        <v>4.9573502339054833</v>
      </c>
      <c r="G30" s="6">
        <f ca="1">'[6]WACOG Calc'!H77</f>
        <v>4.8302817950352726</v>
      </c>
      <c r="H30" s="6">
        <f ca="1">'[6]WACOG Calc'!I77</f>
        <v>4.5976408275586529</v>
      </c>
      <c r="I30" s="6">
        <f ca="1">'[6]WACOG Calc'!J77</f>
        <v>4.9932412251712002</v>
      </c>
      <c r="J30" s="6">
        <f ca="1">'[6]WACOG Calc'!K77</f>
        <v>4.9932412252323921</v>
      </c>
      <c r="K30" s="6">
        <f ca="1">'[6]WACOG Calc'!L77</f>
        <v>5.0025412423016702</v>
      </c>
      <c r="M30">
        <v>2050</v>
      </c>
      <c r="N30" s="7">
        <v>8.425996619169446</v>
      </c>
      <c r="O30" s="7">
        <v>8.348658806066279</v>
      </c>
      <c r="P30" s="7">
        <v>8.7259281761199059</v>
      </c>
      <c r="Q30" s="7">
        <v>7.5651219277746087</v>
      </c>
      <c r="R30" s="7">
        <v>7.7886851807887014</v>
      </c>
      <c r="S30" s="7">
        <v>5.8154476822263153</v>
      </c>
      <c r="T30" s="7">
        <v>6.3508347319179164</v>
      </c>
      <c r="U30" s="7">
        <v>5.4970028479100019</v>
      </c>
      <c r="V30" s="7">
        <v>11.461516739221759</v>
      </c>
      <c r="W30" s="7">
        <v>7.3477210057086397</v>
      </c>
      <c r="Y30">
        <v>2050</v>
      </c>
      <c r="Z30" s="8">
        <v>481.76593653358293</v>
      </c>
      <c r="AA30" s="8">
        <v>481.76593653358293</v>
      </c>
      <c r="AB30" s="8">
        <v>481.76593653358293</v>
      </c>
      <c r="AC30" s="8">
        <v>481.76593653358293</v>
      </c>
      <c r="AD30" s="8">
        <v>643.39379444395411</v>
      </c>
      <c r="AE30" s="8">
        <v>2920.6988960571493</v>
      </c>
      <c r="AF30" s="8">
        <v>3536.2518581577665</v>
      </c>
      <c r="AG30" s="8">
        <v>481.76593653358293</v>
      </c>
      <c r="AH30" s="8">
        <v>481.76593653358293</v>
      </c>
      <c r="AI30" s="8">
        <v>481.76593653358293</v>
      </c>
      <c r="AJ30" s="8"/>
      <c r="AK30">
        <v>2050</v>
      </c>
      <c r="AL30" s="9">
        <f>[4]UPC!V30</f>
        <v>460.45141296098137</v>
      </c>
      <c r="AM30" s="9">
        <f>[4]UPC!W30</f>
        <v>315.16847403483018</v>
      </c>
      <c r="AN30" s="9">
        <f>[4]UPC!X30</f>
        <v>315.96558123021958</v>
      </c>
      <c r="AO30" s="9">
        <f>[4]UPC!Y30</f>
        <v>195.56506342565672</v>
      </c>
      <c r="AP30" s="9">
        <f>[4]UPC!Z30</f>
        <v>368.1511913732989</v>
      </c>
      <c r="AQ30" s="9">
        <f>[4]UPC!AA30</f>
        <v>545.71023407646078</v>
      </c>
      <c r="AR30" s="9">
        <f>[4]UPC!AB30</f>
        <v>490.59803894160336</v>
      </c>
      <c r="AS30" s="9">
        <f>[4]UPC!AC30</f>
        <v>319.67527301759316</v>
      </c>
      <c r="AT30" s="9">
        <f>[4]UPC!AD30</f>
        <v>319.67527301759316</v>
      </c>
      <c r="AU30" s="9">
        <f>[4]UPC!AE30</f>
        <v>342.5015536329592</v>
      </c>
      <c r="AW30">
        <v>2050</v>
      </c>
      <c r="AX30" s="8">
        <f t="shared" ca="1" si="1"/>
        <v>754.14904840776921</v>
      </c>
      <c r="AY30" s="8">
        <f t="shared" ca="1" si="8"/>
        <v>949.99904091060523</v>
      </c>
      <c r="AZ30" s="8">
        <f t="shared" ca="1" si="9"/>
        <v>963.24253764265586</v>
      </c>
      <c r="BA30" s="8">
        <f t="shared" ca="1" si="10"/>
        <v>764.00907063656507</v>
      </c>
      <c r="BB30" s="8">
        <f t="shared" ca="1" si="11"/>
        <v>1171.6105589230676</v>
      </c>
      <c r="BC30" s="8">
        <f t="shared" ca="1" si="12"/>
        <v>3687.2345527255284</v>
      </c>
      <c r="BD30" s="8">
        <f t="shared" ca="1" si="13"/>
        <v>4289.2711639141162</v>
      </c>
      <c r="BE30" s="8">
        <f t="shared" ca="1" si="14"/>
        <v>860.42009466004708</v>
      </c>
      <c r="BF30" s="8">
        <f t="shared" ca="1" si="15"/>
        <v>1061.1964056394365</v>
      </c>
      <c r="BG30" s="8">
        <f t="shared" ca="1" si="16"/>
        <v>952.71684718256972</v>
      </c>
      <c r="BI30">
        <v>2050</v>
      </c>
      <c r="BJ30" s="2">
        <f t="shared" ca="1" si="2"/>
        <v>0</v>
      </c>
      <c r="BK30" s="2">
        <f t="shared" ca="1" si="3"/>
        <v>0.25969666462661861</v>
      </c>
      <c r="BL30" s="2">
        <f t="shared" ca="1" si="17"/>
        <v>0.27725751252533515</v>
      </c>
      <c r="BM30" s="2">
        <f t="shared" ca="1" si="18"/>
        <v>1.3074368057101268E-2</v>
      </c>
      <c r="BN30" s="2">
        <f t="shared" ca="1" si="19"/>
        <v>0.55355305611892325</v>
      </c>
      <c r="BO30" s="2">
        <f t="shared" ca="1" si="20"/>
        <v>3.8892650073753541</v>
      </c>
      <c r="BP30" s="2">
        <f t="shared" ca="1" si="21"/>
        <v>4.6875642460466285</v>
      </c>
      <c r="BQ30" s="2">
        <f t="shared" ca="1" si="22"/>
        <v>0.1409151764848704</v>
      </c>
      <c r="BR30" s="2">
        <f t="shared" ca="1" si="23"/>
        <v>0.40714412871027916</v>
      </c>
      <c r="BS30" s="2">
        <f t="shared" ca="1" si="24"/>
        <v>0.26330046983953054</v>
      </c>
      <c r="BT30" s="2"/>
      <c r="BU30" s="2"/>
      <c r="BV30" s="2"/>
      <c r="BW30" s="2"/>
      <c r="BX30" s="2"/>
      <c r="BY30" s="10">
        <v>2050</v>
      </c>
      <c r="BZ30" s="11">
        <f ca="1"/>
        <v>1061.1964056394365</v>
      </c>
      <c r="CA30" s="10">
        <v>319.67527301759316</v>
      </c>
      <c r="CB30" s="11"/>
      <c r="CC30">
        <v>2050</v>
      </c>
      <c r="CD30" s="8">
        <v>2396.4385970318058</v>
      </c>
      <c r="CE30" s="8">
        <v>2396.4385970318058</v>
      </c>
      <c r="CF30" s="8">
        <v>2396.4385970318058</v>
      </c>
      <c r="CG30" s="8">
        <v>2396.4385970318058</v>
      </c>
      <c r="CH30" s="8">
        <v>2396.4385970318058</v>
      </c>
      <c r="CI30" s="8">
        <v>2396.4385970318058</v>
      </c>
      <c r="CJ30" s="8">
        <v>12318.518845059623</v>
      </c>
      <c r="CK30" s="8">
        <v>14298.872410424345</v>
      </c>
      <c r="CL30" s="8">
        <v>2396.4385970318058</v>
      </c>
      <c r="CM30" s="8">
        <v>2396.4385970318058</v>
      </c>
      <c r="CN30" s="8"/>
      <c r="CO30">
        <v>2050</v>
      </c>
      <c r="CP30" s="9">
        <f>[4]UPC!AZ30</f>
        <v>3006.9802462802745</v>
      </c>
      <c r="CQ30" s="9">
        <f>[4]UPC!BA30</f>
        <v>2021.4941043526419</v>
      </c>
      <c r="CR30" s="9">
        <f>[4]UPC!BB30</f>
        <v>2081.2452732894835</v>
      </c>
      <c r="CS30" s="9">
        <f>[4]UPC!BC30</f>
        <v>1364.2966422972688</v>
      </c>
      <c r="CT30" s="9">
        <f>[4]UPC!BD30</f>
        <v>1688.5822905566829</v>
      </c>
      <c r="CU30" s="9">
        <f>[4]UPC!BE30</f>
        <v>2622.7663138956759</v>
      </c>
      <c r="CV30" s="9">
        <f>[4]UPC!BF30</f>
        <v>3333.0456409979975</v>
      </c>
      <c r="CW30" s="9">
        <f>[4]UPC!BG30</f>
        <v>2049.54646361598</v>
      </c>
      <c r="CX30" s="9">
        <f>[4]UPC!BH30</f>
        <v>2049.54646361598</v>
      </c>
      <c r="CY30" s="9">
        <f>[4]UPC!BI30</f>
        <v>2124.7648250507955</v>
      </c>
      <c r="DA30">
        <v>2050</v>
      </c>
      <c r="DB30" s="8">
        <f t="shared" ca="1" si="4"/>
        <v>4135.5018447846614</v>
      </c>
      <c r="DC30" s="8">
        <f t="shared" ca="1" si="5"/>
        <v>5362.9294311114254</v>
      </c>
      <c r="DD30" s="8">
        <f t="shared" ca="1" si="25"/>
        <v>5526.7175511895093</v>
      </c>
      <c r="DE30" s="8">
        <f t="shared" ca="1" si="26"/>
        <v>4314.3012176862549</v>
      </c>
      <c r="DF30" s="8">
        <f t="shared" ca="1" si="27"/>
        <v>4789.7932775637046</v>
      </c>
      <c r="DG30" s="8">
        <f t="shared" ca="1" si="28"/>
        <v>5463.5585901522645</v>
      </c>
      <c r="DH30" s="8">
        <f t="shared" ca="1" si="29"/>
        <v>16813.98359207359</v>
      </c>
      <c r="DI30" s="8">
        <f t="shared" ca="1" si="30"/>
        <v>17320.688198427037</v>
      </c>
      <c r="DJ30" s="8">
        <f t="shared" ca="1" si="31"/>
        <v>6074.6703345221113</v>
      </c>
      <c r="DK30" s="8">
        <f t="shared" ca="1" si="32"/>
        <v>5286.6695580120413</v>
      </c>
      <c r="DM30">
        <v>2050</v>
      </c>
      <c r="DN30" s="2">
        <f t="shared" ca="1" si="6"/>
        <v>0</v>
      </c>
      <c r="DO30" s="2">
        <f t="shared" ca="1" si="33"/>
        <v>0.29680257255227438</v>
      </c>
      <c r="DP30" s="2">
        <f t="shared" ca="1" si="34"/>
        <v>0.33640795207462648</v>
      </c>
      <c r="DQ30" s="2">
        <f t="shared" ca="1" si="35"/>
        <v>4.3235229873510944E-2</v>
      </c>
      <c r="DR30" s="2">
        <f t="shared" ca="1" si="36"/>
        <v>0.15821330937239916</v>
      </c>
      <c r="DS30" s="2">
        <f t="shared" ca="1" si="37"/>
        <v>0.32113557077539062</v>
      </c>
      <c r="DT30" s="2">
        <f t="shared" ca="1" si="38"/>
        <v>3.0657661931109854</v>
      </c>
      <c r="DU30" s="2">
        <f t="shared" ca="1" si="39"/>
        <v>3.1882917354444893</v>
      </c>
      <c r="DV30" s="2">
        <f t="shared" ca="1" si="40"/>
        <v>0.46890765921987487</v>
      </c>
      <c r="DW30" s="2">
        <f t="shared" ca="1" si="41"/>
        <v>0.27836227776784417</v>
      </c>
    </row>
    <row r="31" spans="1:127" x14ac:dyDescent="0.3">
      <c r="AE31" s="8"/>
    </row>
    <row r="33" spans="49:49" x14ac:dyDescent="0.3">
      <c r="AW33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6B14A-66A8-4E4F-B371-491B27F71082}">
  <dimension ref="A1:CA33"/>
  <sheetViews>
    <sheetView topLeftCell="AW2" workbookViewId="0">
      <selection activeCell="BX27" sqref="BX27"/>
    </sheetView>
  </sheetViews>
  <sheetFormatPr defaultRowHeight="14.4" x14ac:dyDescent="0.3"/>
  <cols>
    <col min="14" max="23" width="8.88671875" style="7"/>
    <col min="78" max="79" width="8.88671875" style="8"/>
  </cols>
  <sheetData>
    <row r="1" spans="1:79" x14ac:dyDescent="0.3">
      <c r="A1" t="s">
        <v>54</v>
      </c>
      <c r="B1" t="s">
        <v>24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M1" t="s">
        <v>55</v>
      </c>
      <c r="N1" s="7" t="s">
        <v>24</v>
      </c>
      <c r="O1" s="7" t="s">
        <v>7</v>
      </c>
      <c r="P1" s="7" t="s">
        <v>8</v>
      </c>
      <c r="Q1" s="7" t="s">
        <v>9</v>
      </c>
      <c r="R1" s="7" t="s">
        <v>10</v>
      </c>
      <c r="S1" s="7" t="s">
        <v>11</v>
      </c>
      <c r="T1" s="7" t="s">
        <v>12</v>
      </c>
      <c r="U1" s="7" t="s">
        <v>13</v>
      </c>
      <c r="V1" s="7" t="s">
        <v>14</v>
      </c>
      <c r="W1" s="7" t="s">
        <v>15</v>
      </c>
      <c r="Y1" t="s">
        <v>59</v>
      </c>
      <c r="Z1" s="7" t="s">
        <v>24</v>
      </c>
      <c r="AA1" s="7" t="s">
        <v>7</v>
      </c>
      <c r="AB1" s="7" t="s">
        <v>8</v>
      </c>
      <c r="AC1" s="7" t="s">
        <v>9</v>
      </c>
      <c r="AD1" s="7" t="s">
        <v>10</v>
      </c>
      <c r="AE1" s="7" t="s">
        <v>11</v>
      </c>
      <c r="AF1" s="7" t="s">
        <v>12</v>
      </c>
      <c r="AG1" s="7" t="s">
        <v>13</v>
      </c>
      <c r="AH1" s="7" t="s">
        <v>14</v>
      </c>
      <c r="AI1" s="7" t="s">
        <v>15</v>
      </c>
      <c r="AJ1" s="7" t="s">
        <v>57</v>
      </c>
      <c r="AK1" t="s">
        <v>56</v>
      </c>
      <c r="AL1" s="7" t="s">
        <v>24</v>
      </c>
      <c r="AM1" s="7" t="s">
        <v>7</v>
      </c>
      <c r="AN1" s="7" t="s">
        <v>8</v>
      </c>
      <c r="AO1" s="7" t="s">
        <v>9</v>
      </c>
      <c r="AP1" s="7" t="s">
        <v>10</v>
      </c>
      <c r="AQ1" s="7" t="s">
        <v>11</v>
      </c>
      <c r="AR1" s="7" t="s">
        <v>12</v>
      </c>
      <c r="AS1" s="7" t="s">
        <v>13</v>
      </c>
      <c r="AT1" s="7" t="s">
        <v>14</v>
      </c>
      <c r="AU1" s="7" t="s">
        <v>15</v>
      </c>
      <c r="AW1" t="s">
        <v>56</v>
      </c>
      <c r="AX1" s="7" t="s">
        <v>24</v>
      </c>
      <c r="AY1" s="7" t="s">
        <v>7</v>
      </c>
      <c r="AZ1" s="7" t="s">
        <v>8</v>
      </c>
      <c r="BA1" s="7" t="s">
        <v>9</v>
      </c>
      <c r="BB1" s="7" t="s">
        <v>10</v>
      </c>
      <c r="BC1" s="7" t="s">
        <v>11</v>
      </c>
      <c r="BD1" s="7" t="s">
        <v>12</v>
      </c>
      <c r="BE1" s="7" t="s">
        <v>13</v>
      </c>
      <c r="BF1" s="7" t="s">
        <v>14</v>
      </c>
      <c r="BG1" s="7" t="s">
        <v>15</v>
      </c>
      <c r="BI1" t="s">
        <v>58</v>
      </c>
      <c r="BJ1" s="7" t="s">
        <v>24</v>
      </c>
      <c r="BK1" s="7" t="s">
        <v>7</v>
      </c>
      <c r="BL1" s="7" t="s">
        <v>8</v>
      </c>
      <c r="BM1" s="7" t="s">
        <v>9</v>
      </c>
      <c r="BN1" s="7" t="s">
        <v>10</v>
      </c>
      <c r="BO1" s="7" t="s">
        <v>11</v>
      </c>
      <c r="BP1" s="7" t="s">
        <v>12</v>
      </c>
      <c r="BQ1" s="7" t="s">
        <v>13</v>
      </c>
      <c r="BR1" s="7" t="s">
        <v>14</v>
      </c>
      <c r="BS1" s="7" t="s">
        <v>15</v>
      </c>
      <c r="BT1" s="7" t="s">
        <v>62</v>
      </c>
      <c r="BU1" s="7" t="s">
        <v>0</v>
      </c>
      <c r="BV1" s="7" t="s">
        <v>63</v>
      </c>
      <c r="BW1" s="7" t="s">
        <v>63</v>
      </c>
      <c r="BX1" s="7"/>
      <c r="BY1" s="7" t="s">
        <v>0</v>
      </c>
      <c r="BZ1" s="8" t="s">
        <v>64</v>
      </c>
      <c r="CA1" s="8" t="s">
        <v>64</v>
      </c>
    </row>
    <row r="2" spans="1:79" x14ac:dyDescent="0.3">
      <c r="A2">
        <v>2022</v>
      </c>
      <c r="B2" s="6">
        <f ca="1">'[6]WACOG Calc'!C49</f>
        <v>4.5047009327567027</v>
      </c>
      <c r="C2" s="6">
        <f ca="1">'[6]WACOG Calc'!D49</f>
        <v>4.5024177616033114</v>
      </c>
      <c r="D2" s="6">
        <f ca="1">'[6]WACOG Calc'!E49</f>
        <v>4.5019304550489823</v>
      </c>
      <c r="E2" s="6">
        <f ca="1">'[6]WACOG Calc'!F49</f>
        <v>4.5024177616131817</v>
      </c>
      <c r="F2" s="6">
        <f ca="1">'[6]WACOG Calc'!G49</f>
        <v>4.5024177616221444</v>
      </c>
      <c r="G2" s="6">
        <f ca="1">'[6]WACOG Calc'!H49</f>
        <v>4.5056423782424764</v>
      </c>
      <c r="H2" s="6">
        <f ca="1">'[6]WACOG Calc'!I49</f>
        <v>4.5056423780954882</v>
      </c>
      <c r="I2" s="6">
        <f ca="1">'[6]WACOG Calc'!J49</f>
        <v>4.5024177616349634</v>
      </c>
      <c r="J2" s="6">
        <f ca="1">'[6]WACOG Calc'!K49</f>
        <v>4.5024177616193883</v>
      </c>
      <c r="K2" s="6">
        <f ca="1">'[6]WACOG Calc'!L49</f>
        <v>4.5024177616352734</v>
      </c>
      <c r="M2">
        <v>2022</v>
      </c>
      <c r="N2" s="7">
        <v>0.22962655790777384</v>
      </c>
      <c r="O2" s="7">
        <v>0.2525680442399123</v>
      </c>
      <c r="P2" s="7">
        <v>0.28419239168028493</v>
      </c>
      <c r="Q2" s="7">
        <v>0.2525680442399123</v>
      </c>
      <c r="R2" s="7">
        <v>0.22953227443498922</v>
      </c>
      <c r="S2" s="7">
        <v>0.22962655790777384</v>
      </c>
      <c r="T2" s="7">
        <v>0.22962655790777273</v>
      </c>
      <c r="U2" s="7">
        <v>0.56144536666915812</v>
      </c>
      <c r="V2" s="7">
        <v>0.35446819563844512</v>
      </c>
      <c r="W2" s="7">
        <v>0.22953227443498922</v>
      </c>
      <c r="Y2">
        <v>2022</v>
      </c>
      <c r="Z2" s="8">
        <v>516</v>
      </c>
      <c r="AA2" s="8">
        <v>516</v>
      </c>
      <c r="AB2" s="8">
        <v>516</v>
      </c>
      <c r="AC2" s="8">
        <v>516</v>
      </c>
      <c r="AD2" s="8">
        <v>516</v>
      </c>
      <c r="AE2" s="8">
        <v>516</v>
      </c>
      <c r="AF2" s="8">
        <v>516</v>
      </c>
      <c r="AG2" s="8">
        <v>516</v>
      </c>
      <c r="AH2" s="8">
        <v>516</v>
      </c>
      <c r="AI2" s="8">
        <v>516</v>
      </c>
      <c r="AJ2" s="8"/>
      <c r="AK2">
        <v>2022</v>
      </c>
      <c r="AL2" s="9">
        <v>644.08091285140131</v>
      </c>
      <c r="AM2" s="9">
        <v>643.07078878047844</v>
      </c>
      <c r="AN2" s="9">
        <v>642.93947263892983</v>
      </c>
      <c r="AO2" s="9">
        <v>643.07078878047844</v>
      </c>
      <c r="AP2" s="9">
        <v>643.07078878047844</v>
      </c>
      <c r="AQ2" s="9">
        <v>644.08091285140131</v>
      </c>
      <c r="AR2" s="9">
        <v>644.08091285140131</v>
      </c>
      <c r="AS2" s="9">
        <v>643.07078878047844</v>
      </c>
      <c r="AT2" s="9">
        <v>643.07078878047844</v>
      </c>
      <c r="AU2" s="9">
        <v>643.07078878047844</v>
      </c>
      <c r="AW2">
        <v>2022</v>
      </c>
      <c r="AX2" s="8">
        <f ca="1">(Z2+(AL2*0.1*(B2)))*1.053</f>
        <v>848.86456590037983</v>
      </c>
      <c r="AY2" s="8">
        <f ca="1">(AA2+(AM2*0.1*(C2+O2)))*1.053</f>
        <v>865.33354738621699</v>
      </c>
      <c r="AZ2" s="8">
        <f t="shared" ref="AY2:BG17" ca="1" si="0">(AB2+(AN2*0.1*(D2+P2)))*1.053</f>
        <v>867.37582259114936</v>
      </c>
      <c r="BA2" s="8">
        <f t="shared" ca="1" si="0"/>
        <v>865.33354738688547</v>
      </c>
      <c r="BB2" s="8">
        <f t="shared" ca="1" si="0"/>
        <v>863.77367207913983</v>
      </c>
      <c r="BC2" s="8">
        <f t="shared" ca="1" si="0"/>
        <v>864.50208449591412</v>
      </c>
      <c r="BD2" s="8">
        <f t="shared" ca="1" si="0"/>
        <v>864.50208448594503</v>
      </c>
      <c r="BE2" s="8">
        <f t="shared" ca="1" si="0"/>
        <v>886.24928463732431</v>
      </c>
      <c r="BF2" s="8">
        <f t="shared" ca="1" si="0"/>
        <v>872.23375221788058</v>
      </c>
      <c r="BG2" s="8">
        <f t="shared" ca="1" si="0"/>
        <v>863.77367208002886</v>
      </c>
      <c r="BI2">
        <v>2022</v>
      </c>
      <c r="BJ2" s="2">
        <f ca="1">(AX2-$AX2)/$AX2</f>
        <v>0</v>
      </c>
      <c r="BK2" s="2">
        <f ca="1">(AY2-$AX2)/$AX2</f>
        <v>1.9401188537500943E-2</v>
      </c>
      <c r="BL2" s="2">
        <f ca="1">(AZ2-$AX2)/$AX2</f>
        <v>2.1807079049335595E-2</v>
      </c>
      <c r="BM2" s="2">
        <f ca="1">(BA2-$AX2)/$AX2</f>
        <v>1.9401188538288438E-2</v>
      </c>
      <c r="BN2" s="2">
        <f ca="1">(BB2-$AX2)/$AX2</f>
        <v>1.7563586439664967E-2</v>
      </c>
      <c r="BO2" s="2">
        <f ca="1">(BC2-$AX2)/$AX2</f>
        <v>1.8421688480950753E-2</v>
      </c>
      <c r="BP2" s="2">
        <f ca="1">(BD2-$AX2)/$AX2</f>
        <v>1.8421688469206731E-2</v>
      </c>
      <c r="BQ2" s="2">
        <f ca="1">(BE2-$AX2)/$AX2</f>
        <v>4.4040852026013107E-2</v>
      </c>
      <c r="BR2" s="2">
        <f ca="1">(BF2-$AX2)/$AX2</f>
        <v>2.7529934993473722E-2</v>
      </c>
      <c r="BS2" s="2">
        <f ca="1">(BG2-$AX2)/$AX2</f>
        <v>1.7563586440712282E-2</v>
      </c>
      <c r="BT2" s="2"/>
      <c r="BU2" s="10">
        <v>2005</v>
      </c>
      <c r="BV2" s="11">
        <v>1078.9909517546125</v>
      </c>
      <c r="BW2" s="10">
        <f>'Oregon Bill Impacts'!BW2*('Washington Bill Impacts'!$AL$2/'Oregon Bill Impacts'!$AL$2)</f>
        <v>672.77955848157671</v>
      </c>
      <c r="BX2" s="11"/>
      <c r="BY2" s="10">
        <v>2022</v>
      </c>
      <c r="BZ2" s="11">
        <f t="array" aca="1" ref="BZ2" ca="1">INDEX($AY$2:$BG$30,$AW2-2021,$BU$21)</f>
        <v>872.23375221788058</v>
      </c>
      <c r="CA2" s="10">
        <f t="array" ref="CA2">INDEX($AM$2:$AU$30,$BY2-2021,$BU$21)</f>
        <v>643.07078878047844</v>
      </c>
    </row>
    <row r="3" spans="1:79" x14ac:dyDescent="0.3">
      <c r="A3">
        <v>2023</v>
      </c>
      <c r="B3" s="6">
        <f ca="1">'[6]WACOG Calc'!C50</f>
        <v>4.1292905945771459</v>
      </c>
      <c r="C3" s="6">
        <f ca="1">'[6]WACOG Calc'!D50</f>
        <v>4.1235761295627631</v>
      </c>
      <c r="D3" s="6">
        <f ca="1">'[6]WACOG Calc'!E50</f>
        <v>4.1183824226562269</v>
      </c>
      <c r="E3" s="6">
        <f ca="1">'[6]WACOG Calc'!F50</f>
        <v>4.1228916624435445</v>
      </c>
      <c r="F3" s="6">
        <f ca="1">'[6]WACOG Calc'!G50</f>
        <v>4.1235761295795719</v>
      </c>
      <c r="G3" s="6">
        <f ca="1">'[6]WACOG Calc'!H50</f>
        <v>4.128230896009244</v>
      </c>
      <c r="H3" s="6">
        <f ca="1">'[6]WACOG Calc'!I50</f>
        <v>4.1255699543684043</v>
      </c>
      <c r="I3" s="6">
        <f ca="1">'[6]WACOG Calc'!J50</f>
        <v>4.1235761295718154</v>
      </c>
      <c r="J3" s="6">
        <f ca="1">'[6]WACOG Calc'!K50</f>
        <v>4.1235761296000675</v>
      </c>
      <c r="K3" s="6">
        <f ca="1">'[6]WACOG Calc'!L50</f>
        <v>4.1235772077644306</v>
      </c>
      <c r="M3">
        <v>2023</v>
      </c>
      <c r="N3" s="7">
        <v>0.89155872200414066</v>
      </c>
      <c r="O3" s="7">
        <v>0.88479387735735304</v>
      </c>
      <c r="P3" s="7">
        <v>0.68075972699469267</v>
      </c>
      <c r="Q3" s="7">
        <v>0.92831090486276924</v>
      </c>
      <c r="R3" s="7">
        <v>0.88025593110473233</v>
      </c>
      <c r="S3" s="7">
        <v>0.87605323946099378</v>
      </c>
      <c r="T3" s="7">
        <v>0.81738396713160677</v>
      </c>
      <c r="U3" s="7">
        <v>0.59712010969922413</v>
      </c>
      <c r="V3" s="7">
        <v>1.0045197273607529</v>
      </c>
      <c r="W3" s="7">
        <v>0.88632483996800926</v>
      </c>
      <c r="Y3">
        <v>2023</v>
      </c>
      <c r="Z3" s="8">
        <v>514.61413653358295</v>
      </c>
      <c r="AA3" s="8">
        <v>514.61413653358295</v>
      </c>
      <c r="AB3" s="8">
        <v>514.61413653358295</v>
      </c>
      <c r="AC3" s="8">
        <v>514.61413653358295</v>
      </c>
      <c r="AD3" s="8">
        <v>514.61413653358295</v>
      </c>
      <c r="AE3" s="8">
        <v>514.61413653358295</v>
      </c>
      <c r="AF3" s="8">
        <v>512</v>
      </c>
      <c r="AG3" s="8">
        <v>529.88267297290452</v>
      </c>
      <c r="AH3" s="8">
        <v>514.61413653358295</v>
      </c>
      <c r="AI3" s="8">
        <v>514.61413653358295</v>
      </c>
      <c r="AJ3" s="8"/>
      <c r="AK3">
        <v>2023</v>
      </c>
      <c r="AL3" s="9">
        <v>642.19991215964126</v>
      </c>
      <c r="AM3" s="9">
        <v>638.75173419080875</v>
      </c>
      <c r="AN3" s="9">
        <v>638.30346833901797</v>
      </c>
      <c r="AO3" s="9">
        <v>637.75957478114628</v>
      </c>
      <c r="AP3" s="9">
        <v>638.75173419080875</v>
      </c>
      <c r="AQ3" s="9">
        <v>642.19991215964126</v>
      </c>
      <c r="AR3" s="9">
        <v>654.94932684382661</v>
      </c>
      <c r="AS3" s="9">
        <v>638.75173419080875</v>
      </c>
      <c r="AT3" s="9">
        <v>638.75173419080875</v>
      </c>
      <c r="AU3" s="9">
        <v>638.75173419080875</v>
      </c>
      <c r="AW3">
        <v>2023</v>
      </c>
      <c r="AX3" s="8">
        <f t="shared" ref="AX3:AX30" ca="1" si="1">(Z3+(AL3*0.1*(B3)))*1.053</f>
        <v>821.12639078450138</v>
      </c>
      <c r="AY3" s="8">
        <f t="shared" ca="1" si="0"/>
        <v>878.75444515397271</v>
      </c>
      <c r="AZ3" s="8">
        <f t="shared" ca="1" si="0"/>
        <v>864.45513180690114</v>
      </c>
      <c r="BA3" s="8">
        <f t="shared" ca="1" si="0"/>
        <v>881.10766576346498</v>
      </c>
      <c r="BB3" s="8">
        <f t="shared" ca="1" si="0"/>
        <v>878.44922035974639</v>
      </c>
      <c r="BC3" s="8">
        <f t="shared" ca="1" si="0"/>
        <v>880.29664840272085</v>
      </c>
      <c r="BD3" s="8">
        <f t="shared" ca="1" si="0"/>
        <v>880.03257137123285</v>
      </c>
      <c r="BE3" s="8">
        <f t="shared" ca="1" si="0"/>
        <v>875.48311600264765</v>
      </c>
      <c r="BF3" s="8">
        <f t="shared" ca="1" si="0"/>
        <v>886.80727258807667</v>
      </c>
      <c r="BG3" s="8">
        <f t="shared" ca="1" si="0"/>
        <v>878.85749107329116</v>
      </c>
      <c r="BI3">
        <v>2023</v>
      </c>
      <c r="BJ3" s="2">
        <f t="shared" ref="BJ3:BS30" ca="1" si="2">(AX3-$AX3)/$AX3</f>
        <v>0</v>
      </c>
      <c r="BK3" s="2">
        <f t="shared" ca="1" si="2"/>
        <v>7.0181710168167516E-2</v>
      </c>
      <c r="BL3" s="2">
        <f ca="1">(AZ3-$AX3)/$AX3</f>
        <v>5.2767444218914487E-2</v>
      </c>
      <c r="BM3" s="2">
        <f ca="1">(BA3-$AX3)/$AX3</f>
        <v>7.3047554739603102E-2</v>
      </c>
      <c r="BN3" s="2">
        <f ca="1">(BB3-$AX3)/$AX3</f>
        <v>6.9809995414322229E-2</v>
      </c>
      <c r="BO3" s="2">
        <f ca="1">(BC3-$AX3)/$AX3</f>
        <v>7.2059865913807017E-2</v>
      </c>
      <c r="BP3" s="2">
        <f ca="1">(BD3-$AX3)/$AX3</f>
        <v>7.1738262523084545E-2</v>
      </c>
      <c r="BQ3" s="2">
        <f ca="1">(BE3-$AX3)/$AX3</f>
        <v>6.619775692048338E-2</v>
      </c>
      <c r="BR3" s="2">
        <f ca="1">(BF3-$AX3)/$AX3</f>
        <v>7.9988760001762943E-2</v>
      </c>
      <c r="BS3" s="2">
        <f ca="1">(BG3-$AX3)/$AX3</f>
        <v>7.030720353980302E-2</v>
      </c>
      <c r="BT3" s="2"/>
      <c r="BU3" s="10">
        <v>2006</v>
      </c>
      <c r="BV3" s="11">
        <v>1173.520907567455</v>
      </c>
      <c r="BW3" s="10">
        <f>'Oregon Bill Impacts'!BW3*('Washington Bill Impacts'!$AL$2/'Oregon Bill Impacts'!$AL$2)</f>
        <v>674.46805652238345</v>
      </c>
      <c r="BX3" s="11"/>
      <c r="BY3" s="10">
        <v>2023</v>
      </c>
      <c r="BZ3" s="11">
        <f t="array" aca="1" ref="BZ3" ca="1">INDEX($AY$2:$BG$30,$AW3-2021,$BU$21)</f>
        <v>886.80727258807667</v>
      </c>
      <c r="CA3" s="10">
        <f t="array" ref="CA3">INDEX($AM$2:$AU$30,$BY3-2021,$BU$21)</f>
        <v>638.75173419080875</v>
      </c>
    </row>
    <row r="4" spans="1:79" x14ac:dyDescent="0.3">
      <c r="A4">
        <v>2024</v>
      </c>
      <c r="B4" s="6">
        <f ca="1">'[6]WACOG Calc'!C51</f>
        <v>3.3710728052807855</v>
      </c>
      <c r="C4" s="6">
        <f ca="1">'[6]WACOG Calc'!D51</f>
        <v>3.3695812855410625</v>
      </c>
      <c r="D4" s="6">
        <f ca="1">'[6]WACOG Calc'!E51</f>
        <v>3.365984353271315</v>
      </c>
      <c r="E4" s="6">
        <f ca="1">'[6]WACOG Calc'!F51</f>
        <v>3.3670999784635307</v>
      </c>
      <c r="F4" s="6">
        <f ca="1">'[6]WACOG Calc'!G51</f>
        <v>3.3696018081539547</v>
      </c>
      <c r="G4" s="6">
        <f ca="1">'[6]WACOG Calc'!H51</f>
        <v>3.3702713618086424</v>
      </c>
      <c r="H4" s="6">
        <f ca="1">'[6]WACOG Calc'!I51</f>
        <v>3.360513445553448</v>
      </c>
      <c r="I4" s="6">
        <f ca="1">'[6]WACOG Calc'!J51</f>
        <v>3.369581285532238</v>
      </c>
      <c r="J4" s="6">
        <f ca="1">'[6]WACOG Calc'!K51</f>
        <v>3.3695812855048137</v>
      </c>
      <c r="K4" s="6">
        <f ca="1">'[6]WACOG Calc'!L51</f>
        <v>3.3695679298055468</v>
      </c>
      <c r="M4">
        <v>2024</v>
      </c>
      <c r="N4" s="7">
        <v>0.93322590875978928</v>
      </c>
      <c r="O4" s="7">
        <v>0.93282087965422678</v>
      </c>
      <c r="P4" s="7">
        <v>0.71028159883095199</v>
      </c>
      <c r="Q4" s="7">
        <v>1.0425692408277289</v>
      </c>
      <c r="R4" s="7">
        <v>0.92833384573780131</v>
      </c>
      <c r="S4" s="7">
        <v>0.91918453505732178</v>
      </c>
      <c r="T4" s="7">
        <v>0.86665435702028859</v>
      </c>
      <c r="U4" s="7">
        <v>0.64460560417966739</v>
      </c>
      <c r="V4" s="7">
        <v>1.0530810393416179</v>
      </c>
      <c r="W4" s="7">
        <v>0.93433900975619377</v>
      </c>
      <c r="Y4">
        <v>2024</v>
      </c>
      <c r="Z4" s="8">
        <v>513.39753653358298</v>
      </c>
      <c r="AA4" s="8">
        <v>513.39753653358298</v>
      </c>
      <c r="AB4" s="8">
        <v>513.39753653358298</v>
      </c>
      <c r="AC4" s="8">
        <v>513.39753653358298</v>
      </c>
      <c r="AD4" s="8">
        <v>513.39753653358298</v>
      </c>
      <c r="AE4" s="8">
        <v>513.39753653358298</v>
      </c>
      <c r="AF4" s="8">
        <v>554.62293158071566</v>
      </c>
      <c r="AG4" s="8">
        <v>542.87451213774693</v>
      </c>
      <c r="AH4" s="8">
        <v>513.39753653358298</v>
      </c>
      <c r="AI4" s="8">
        <v>513.39753653358298</v>
      </c>
      <c r="AJ4" s="8"/>
      <c r="AK4">
        <v>2024</v>
      </c>
      <c r="AL4" s="9">
        <v>639.49990777442179</v>
      </c>
      <c r="AM4" s="9">
        <v>633.1137612254339</v>
      </c>
      <c r="AN4" s="9">
        <v>632.28356442071401</v>
      </c>
      <c r="AO4" s="9">
        <v>628.64754662616087</v>
      </c>
      <c r="AP4" s="9">
        <v>633.1137612254339</v>
      </c>
      <c r="AQ4" s="9">
        <v>639.49990777442179</v>
      </c>
      <c r="AR4" s="9">
        <v>651.54036993752436</v>
      </c>
      <c r="AS4" s="9">
        <v>633.1137612254339</v>
      </c>
      <c r="AT4" s="9">
        <v>633.1137612254339</v>
      </c>
      <c r="AU4" s="9">
        <v>633.09332438431568</v>
      </c>
      <c r="AW4">
        <v>2024</v>
      </c>
      <c r="AX4" s="8">
        <f t="shared" ca="1" si="1"/>
        <v>767.61342474246817</v>
      </c>
      <c r="AY4" s="8">
        <f t="shared" ca="1" si="0"/>
        <v>827.43533077167649</v>
      </c>
      <c r="AZ4" s="8">
        <f t="shared" ca="1" si="0"/>
        <v>812.00318916039112</v>
      </c>
      <c r="BA4" s="8">
        <f t="shared" ca="1" si="0"/>
        <v>832.5126565854415</v>
      </c>
      <c r="BB4" s="8">
        <f t="shared" ca="1" si="0"/>
        <v>827.1375624027969</v>
      </c>
      <c r="BC4" s="8">
        <f t="shared" ca="1" si="0"/>
        <v>829.4567362620619</v>
      </c>
      <c r="BD4" s="8">
        <f t="shared" ca="1" si="0"/>
        <v>874.0320978537294</v>
      </c>
      <c r="BE4" s="8">
        <f t="shared" ca="1" si="0"/>
        <v>839.26017316981938</v>
      </c>
      <c r="BF4" s="8">
        <f t="shared" ca="1" si="0"/>
        <v>835.45270029051915</v>
      </c>
      <c r="BG4" s="8">
        <f t="shared" ca="1" si="0"/>
        <v>827.52638737735128</v>
      </c>
      <c r="BI4">
        <v>2024</v>
      </c>
      <c r="BJ4" s="2">
        <f t="shared" ca="1" si="2"/>
        <v>0</v>
      </c>
      <c r="BK4" s="2">
        <f t="shared" ca="1" si="2"/>
        <v>7.7932334298710812E-2</v>
      </c>
      <c r="BL4" s="2">
        <f ca="1">(AZ4-$AX4)/$AX4</f>
        <v>5.7828280469190037E-2</v>
      </c>
      <c r="BM4" s="2">
        <f ca="1">(BA4-$AX4)/$AX4</f>
        <v>8.4546765013583255E-2</v>
      </c>
      <c r="BN4" s="2">
        <f ca="1">(BB4-$AX4)/$AX4</f>
        <v>7.7544419810399862E-2</v>
      </c>
      <c r="BO4" s="2">
        <f ca="1">(BC4-$AX4)/$AX4</f>
        <v>8.056569820980132E-2</v>
      </c>
      <c r="BP4" s="2">
        <f ca="1">(BD4-$AX4)/$AX4</f>
        <v>0.13863576336873518</v>
      </c>
      <c r="BQ4" s="2">
        <f ca="1">(BE4-$AX4)/$AX4</f>
        <v>9.3337018501713234E-2</v>
      </c>
      <c r="BR4" s="2">
        <f ca="1">(BF4-$AX4)/$AX4</f>
        <v>8.8376874819263138E-2</v>
      </c>
      <c r="BS4" s="2">
        <f ca="1">(BG4-$AX4)/$AX4</f>
        <v>7.8050957296615445E-2</v>
      </c>
      <c r="BT4" s="2"/>
      <c r="BU4" s="10">
        <v>2007</v>
      </c>
      <c r="BV4" s="11">
        <v>1204.1400860756708</v>
      </c>
      <c r="BW4" s="10">
        <f>'Oregon Bill Impacts'!BW4*('Washington Bill Impacts'!$AL$2/'Oregon Bill Impacts'!$AL$2)</f>
        <v>690.89864709795836</v>
      </c>
      <c r="BX4" s="11"/>
      <c r="BY4" s="10">
        <v>2024</v>
      </c>
      <c r="BZ4" s="11">
        <f t="array" aca="1" ref="BZ4" ca="1">INDEX($AY$2:$BG$30,$AW4-2021,$BU$21)</f>
        <v>835.45270029051915</v>
      </c>
      <c r="CA4" s="10">
        <f t="array" ref="CA4">INDEX($AM$2:$AU$30,$BY4-2021,$BU$21)</f>
        <v>633.1137612254339</v>
      </c>
    </row>
    <row r="5" spans="1:79" x14ac:dyDescent="0.3">
      <c r="A5">
        <v>2025</v>
      </c>
      <c r="B5" s="6">
        <f ca="1">'[6]WACOG Calc'!C52</f>
        <v>3.3878442598123213</v>
      </c>
      <c r="C5" s="6">
        <f ca="1">'[6]WACOG Calc'!D52</f>
        <v>3.3867495054590675</v>
      </c>
      <c r="D5" s="6">
        <f ca="1">'[6]WACOG Calc'!E52</f>
        <v>3.3840853985210733</v>
      </c>
      <c r="E5" s="6">
        <f ca="1">'[6]WACOG Calc'!F52</f>
        <v>3.3820215456587492</v>
      </c>
      <c r="F5" s="6">
        <f ca="1">'[6]WACOG Calc'!G52</f>
        <v>3.3867081029157977</v>
      </c>
      <c r="G5" s="6">
        <f ca="1">'[6]WACOG Calc'!H52</f>
        <v>3.3898584988640814</v>
      </c>
      <c r="H5" s="6">
        <f ca="1">'[6]WACOG Calc'!I52</f>
        <v>3.3629737729567575</v>
      </c>
      <c r="I5" s="6">
        <f ca="1">'[6]WACOG Calc'!J52</f>
        <v>3.3867315231730024</v>
      </c>
      <c r="J5" s="6">
        <f ca="1">'[6]WACOG Calc'!K52</f>
        <v>3.3867315231780983</v>
      </c>
      <c r="K5" s="6">
        <f ca="1">'[6]WACOG Calc'!L52</f>
        <v>3.3865768854239513</v>
      </c>
      <c r="M5">
        <v>2025</v>
      </c>
      <c r="N5" s="7">
        <v>1.1528741245427991</v>
      </c>
      <c r="O5" s="7">
        <v>1.3660390925698742</v>
      </c>
      <c r="P5" s="7">
        <v>1.0761552246187664</v>
      </c>
      <c r="Q5" s="7">
        <v>1.3177797834637888</v>
      </c>
      <c r="R5" s="7">
        <v>1.2712219848973534</v>
      </c>
      <c r="S5" s="7">
        <v>1.1070804893014956</v>
      </c>
      <c r="T5" s="7">
        <v>0.93619294698816113</v>
      </c>
      <c r="U5" s="7">
        <v>0.83727636595532007</v>
      </c>
      <c r="V5" s="7">
        <v>1.7546736805022045</v>
      </c>
      <c r="W5" s="7">
        <v>1.1705925848471284</v>
      </c>
      <c r="Y5">
        <v>2025</v>
      </c>
      <c r="Z5" s="8">
        <v>512.18093653358289</v>
      </c>
      <c r="AA5" s="8">
        <v>512.18093653358289</v>
      </c>
      <c r="AB5" s="8">
        <v>512.18093653358289</v>
      </c>
      <c r="AC5" s="8">
        <v>512.18093653358289</v>
      </c>
      <c r="AD5" s="8">
        <v>512.18093653358289</v>
      </c>
      <c r="AE5" s="8">
        <v>512.18093653358289</v>
      </c>
      <c r="AF5" s="8">
        <v>584.34216815451634</v>
      </c>
      <c r="AG5" s="8">
        <v>557.70484009334393</v>
      </c>
      <c r="AH5" s="8">
        <v>512.18093653358289</v>
      </c>
      <c r="AI5" s="8">
        <v>512.18093653358289</v>
      </c>
      <c r="AJ5" s="8"/>
      <c r="AK5">
        <v>2025</v>
      </c>
      <c r="AL5" s="9">
        <v>629.97234224028603</v>
      </c>
      <c r="AM5" s="9">
        <v>618.27939612469675</v>
      </c>
      <c r="AN5" s="9">
        <v>618.52126053408563</v>
      </c>
      <c r="AO5" s="9">
        <v>609.82777156658392</v>
      </c>
      <c r="AP5" s="9">
        <v>627.18954863108559</v>
      </c>
      <c r="AQ5" s="9">
        <v>644.33117611636965</v>
      </c>
      <c r="AR5" s="9">
        <v>650.44764851308832</v>
      </c>
      <c r="AS5" s="9">
        <v>619.95178356660495</v>
      </c>
      <c r="AT5" s="9">
        <v>619.95178356660495</v>
      </c>
      <c r="AU5" s="9">
        <v>619.76738083420412</v>
      </c>
      <c r="AW5">
        <v>2025</v>
      </c>
      <c r="AX5" s="8">
        <f t="shared" ca="1" si="1"/>
        <v>764.06285989233652</v>
      </c>
      <c r="AY5" s="8">
        <f t="shared" ca="1" si="0"/>
        <v>848.7559743004083</v>
      </c>
      <c r="AZ5" s="8">
        <f t="shared" ca="1" si="0"/>
        <v>829.82328577914359</v>
      </c>
      <c r="BA5" s="8">
        <f t="shared" ca="1" si="0"/>
        <v>841.12363097243508</v>
      </c>
      <c r="BB5" s="8">
        <f t="shared" ca="1" si="0"/>
        <v>846.95047997038364</v>
      </c>
      <c r="BC5" s="8">
        <f t="shared" ca="1" si="0"/>
        <v>844.43517021868297</v>
      </c>
      <c r="BD5" s="8">
        <f t="shared" ca="1" si="0"/>
        <v>909.7714207049313</v>
      </c>
      <c r="BE5" s="8">
        <f t="shared" ca="1" si="0"/>
        <v>863.01032957546443</v>
      </c>
      <c r="BF5" s="8">
        <f t="shared" ca="1" si="0"/>
        <v>874.96220240400464</v>
      </c>
      <c r="BG5" s="8">
        <f t="shared" ca="1" si="0"/>
        <v>836.73426525963305</v>
      </c>
      <c r="BI5">
        <v>2025</v>
      </c>
      <c r="BJ5" s="2">
        <f t="shared" ca="1" si="2"/>
        <v>0</v>
      </c>
      <c r="BK5" s="2">
        <f t="shared" ca="1" si="2"/>
        <v>0.1108457416972287</v>
      </c>
      <c r="BL5" s="2">
        <f ca="1">(AZ5-$AX5)/$AX5</f>
        <v>8.606677452699811E-2</v>
      </c>
      <c r="BM5" s="2">
        <f ca="1">(BA5-$AX5)/$AX5</f>
        <v>0.10085658540052206</v>
      </c>
      <c r="BN5" s="2">
        <f ca="1">(BB5-$AX5)/$AX5</f>
        <v>0.1084827236462282</v>
      </c>
      <c r="BO5" s="2">
        <f ca="1">(BC5-$AX5)/$AX5</f>
        <v>0.10519070425392964</v>
      </c>
      <c r="BP5" s="2">
        <f ca="1">(BD5-$AX5)/$AX5</f>
        <v>0.19070232105395943</v>
      </c>
      <c r="BQ5" s="2">
        <f ca="1">(BE5-$AX5)/$AX5</f>
        <v>0.12950173981375107</v>
      </c>
      <c r="BR5" s="2">
        <f ca="1">(BF5-$AX5)/$AX5</f>
        <v>0.14514426539106332</v>
      </c>
      <c r="BS5" s="2">
        <f ca="1">(BG5-$AX5)/$AX5</f>
        <v>9.5111814985401333E-2</v>
      </c>
      <c r="BT5" s="2"/>
      <c r="BU5" s="10">
        <v>2008</v>
      </c>
      <c r="BV5" s="11">
        <v>1104.4038310483381</v>
      </c>
      <c r="BW5" s="10">
        <f>'Oregon Bill Impacts'!BW5*('Washington Bill Impacts'!$AL$2/'Oregon Bill Impacts'!$AL$2)</f>
        <v>716.68400461784745</v>
      </c>
      <c r="BX5" s="11"/>
      <c r="BY5" s="10">
        <v>2025</v>
      </c>
      <c r="BZ5" s="11">
        <f t="array" aca="1" ref="BZ5" ca="1">INDEX($AY$2:$BG$30,$AW5-2021,$BU$21)</f>
        <v>874.96220240400464</v>
      </c>
      <c r="CA5" s="10">
        <f t="array" ref="CA5">INDEX($AM$2:$AU$30,$BY5-2021,$BU$21)</f>
        <v>619.95178356660495</v>
      </c>
    </row>
    <row r="6" spans="1:79" x14ac:dyDescent="0.3">
      <c r="A6">
        <v>2026</v>
      </c>
      <c r="B6" s="6">
        <f ca="1">'[6]WACOG Calc'!C53</f>
        <v>3.9342255821981684</v>
      </c>
      <c r="C6" s="6">
        <f ca="1">'[6]WACOG Calc'!D53</f>
        <v>3.9412338231571442</v>
      </c>
      <c r="D6" s="6">
        <f ca="1">'[6]WACOG Calc'!E53</f>
        <v>3.9421461900979597</v>
      </c>
      <c r="E6" s="6">
        <f ca="1">'[6]WACOG Calc'!F53</f>
        <v>3.9409329718526513</v>
      </c>
      <c r="F6" s="6">
        <f ca="1">'[6]WACOG Calc'!G53</f>
        <v>3.943267836537323</v>
      </c>
      <c r="G6" s="6">
        <f ca="1">'[6]WACOG Calc'!H53</f>
        <v>3.946995542818986</v>
      </c>
      <c r="H6" s="6">
        <f ca="1">'[6]WACOG Calc'!I53</f>
        <v>3.9083440246424908</v>
      </c>
      <c r="I6" s="6">
        <f ca="1">'[6]WACOG Calc'!J53</f>
        <v>3.937810933628564</v>
      </c>
      <c r="J6" s="6">
        <f ca="1">'[6]WACOG Calc'!K53</f>
        <v>3.9378109336345704</v>
      </c>
      <c r="K6" s="6">
        <f ca="1">'[6]WACOG Calc'!L53</f>
        <v>3.9381656519151282</v>
      </c>
      <c r="M6">
        <v>2026</v>
      </c>
      <c r="N6" s="7">
        <v>1.4877243252130481</v>
      </c>
      <c r="O6" s="7">
        <v>1.8084821253281995</v>
      </c>
      <c r="P6" s="7">
        <v>1.2578391198667684</v>
      </c>
      <c r="Q6" s="7">
        <v>1.7445561263704512</v>
      </c>
      <c r="R6" s="7">
        <v>1.6889644755168591</v>
      </c>
      <c r="S6" s="7">
        <v>1.3984777950239784</v>
      </c>
      <c r="T6" s="7">
        <v>1.235385870166767</v>
      </c>
      <c r="U6" s="7">
        <v>1.3134629493400698</v>
      </c>
      <c r="V6" s="7">
        <v>2.2133493510437217</v>
      </c>
      <c r="W6" s="7">
        <v>1.52776857234649</v>
      </c>
      <c r="Y6">
        <v>2026</v>
      </c>
      <c r="Z6" s="8">
        <v>510.96433653358292</v>
      </c>
      <c r="AA6" s="8">
        <v>510.96433653358292</v>
      </c>
      <c r="AB6" s="8">
        <v>510.96433653358292</v>
      </c>
      <c r="AC6" s="8">
        <v>510.96433653358292</v>
      </c>
      <c r="AD6" s="8">
        <v>510.96433653358292</v>
      </c>
      <c r="AE6" s="8">
        <v>510.96433653358292</v>
      </c>
      <c r="AF6" s="8">
        <v>620.52546163709258</v>
      </c>
      <c r="AG6" s="8">
        <v>574.6466867456819</v>
      </c>
      <c r="AH6" s="8">
        <v>510.96433653358292</v>
      </c>
      <c r="AI6" s="8">
        <v>510.96433653358292</v>
      </c>
      <c r="AJ6" s="8"/>
      <c r="AK6">
        <v>2026</v>
      </c>
      <c r="AL6" s="9">
        <v>624.56757548125665</v>
      </c>
      <c r="AM6" s="9">
        <v>604.31611830962186</v>
      </c>
      <c r="AN6" s="9">
        <v>607.76834283693631</v>
      </c>
      <c r="AO6" s="9">
        <v>591.89734595248729</v>
      </c>
      <c r="AP6" s="9">
        <v>618.03237228500132</v>
      </c>
      <c r="AQ6" s="9">
        <v>642.04315401542249</v>
      </c>
      <c r="AR6" s="9">
        <v>648.15405765098114</v>
      </c>
      <c r="AS6" s="9">
        <v>609.66482411089828</v>
      </c>
      <c r="AT6" s="9">
        <v>609.66482411089828</v>
      </c>
      <c r="AU6" s="9">
        <v>609.29607161275658</v>
      </c>
      <c r="AW6">
        <v>2026</v>
      </c>
      <c r="AX6" s="8">
        <f t="shared" ca="1" si="1"/>
        <v>796.78752528317762</v>
      </c>
      <c r="AY6" s="8">
        <f t="shared" ca="1" si="0"/>
        <v>903.92567263089109</v>
      </c>
      <c r="AZ6" s="8">
        <f t="shared" ca="1" si="0"/>
        <v>870.83414004068277</v>
      </c>
      <c r="BA6" s="8">
        <f t="shared" ca="1" si="0"/>
        <v>892.40373444857255</v>
      </c>
      <c r="BB6" s="8">
        <f t="shared" ca="1" si="0"/>
        <v>904.58441613229036</v>
      </c>
      <c r="BC6" s="8">
        <f t="shared" ca="1" si="0"/>
        <v>899.43763269939768</v>
      </c>
      <c r="BD6" s="8">
        <f t="shared" ca="1" si="0"/>
        <v>1004.4760772167267</v>
      </c>
      <c r="BE6" s="8">
        <f t="shared" ca="1" si="0"/>
        <v>942.22269789658219</v>
      </c>
      <c r="BF6" s="8">
        <f t="shared" ca="1" si="0"/>
        <v>932.93582575458868</v>
      </c>
      <c r="BG6" s="8">
        <f t="shared" ca="1" si="0"/>
        <v>888.7336443513376</v>
      </c>
      <c r="BI6">
        <v>2026</v>
      </c>
      <c r="BJ6" s="2">
        <f t="shared" ca="1" si="2"/>
        <v>0</v>
      </c>
      <c r="BK6" s="2">
        <f t="shared" ca="1" si="2"/>
        <v>0.13446263143946269</v>
      </c>
      <c r="BL6" s="2">
        <f ca="1">(AZ6-$AX6)/$AX6</f>
        <v>9.2931443337028963E-2</v>
      </c>
      <c r="BM6" s="2">
        <f ca="1">(BA6-$AX6)/$AX6</f>
        <v>0.12000214126270742</v>
      </c>
      <c r="BN6" s="2">
        <f ca="1">(BB6-$AX6)/$AX6</f>
        <v>0.13528938070510305</v>
      </c>
      <c r="BO6" s="2">
        <f ca="1">(BC6-$AX6)/$AX6</f>
        <v>0.12882996301898464</v>
      </c>
      <c r="BP6" s="2">
        <f ca="1">(BD6-$AX6)/$AX6</f>
        <v>0.2606573839866993</v>
      </c>
      <c r="BQ6" s="2">
        <f ca="1">(BE6-$AX6)/$AX6</f>
        <v>0.1825269196599395</v>
      </c>
      <c r="BR6" s="2">
        <f ca="1">(BF6-$AX6)/$AX6</f>
        <v>0.17087152616128631</v>
      </c>
      <c r="BS6" s="2">
        <f ca="1">(BG6-$AX6)/$AX6</f>
        <v>0.11539603238075598</v>
      </c>
      <c r="BT6" s="2"/>
      <c r="BU6" s="10">
        <v>2009</v>
      </c>
      <c r="BV6" s="11">
        <v>1341.5283869983891</v>
      </c>
      <c r="BW6" s="10">
        <f>'Oregon Bill Impacts'!BW6*('Washington Bill Impacts'!$AL$2/'Oregon Bill Impacts'!$AL$2)</f>
        <v>708.08662827606702</v>
      </c>
      <c r="BX6" s="11"/>
      <c r="BY6" s="10">
        <v>2026</v>
      </c>
      <c r="BZ6" s="11">
        <f t="array" aca="1" ref="BZ6" ca="1">INDEX($AY$2:$BG$30,$AW6-2021,$BU$21)</f>
        <v>932.93582575458868</v>
      </c>
      <c r="CA6" s="10">
        <f t="array" ref="CA6">INDEX($AM$2:$AU$30,$BY6-2021,$BU$21)</f>
        <v>609.66482411089828</v>
      </c>
    </row>
    <row r="7" spans="1:79" x14ac:dyDescent="0.3">
      <c r="A7">
        <v>2027</v>
      </c>
      <c r="B7" s="6">
        <f ca="1">'[6]WACOG Calc'!C54</f>
        <v>4.1756969732725722</v>
      </c>
      <c r="C7" s="6">
        <f ca="1">'[6]WACOG Calc'!D54</f>
        <v>4.1770601765343471</v>
      </c>
      <c r="D7" s="6">
        <f ca="1">'[6]WACOG Calc'!E54</f>
        <v>4.1781414608771588</v>
      </c>
      <c r="E7" s="6">
        <f ca="1">'[6]WACOG Calc'!F54</f>
        <v>4.1711837260876905</v>
      </c>
      <c r="F7" s="6">
        <f ca="1">'[6]WACOG Calc'!G54</f>
        <v>4.1774780544749639</v>
      </c>
      <c r="G7" s="6">
        <f ca="1">'[6]WACOG Calc'!H54</f>
        <v>4.178617788332895</v>
      </c>
      <c r="H7" s="6">
        <f ca="1">'[6]WACOG Calc'!I54</f>
        <v>4.1326906405769979</v>
      </c>
      <c r="I7" s="6">
        <f ca="1">'[6]WACOG Calc'!J54</f>
        <v>4.1770050244501231</v>
      </c>
      <c r="J7" s="6">
        <f ca="1">'[6]WACOG Calc'!K54</f>
        <v>4.1770050244565029</v>
      </c>
      <c r="K7" s="6">
        <f ca="1">'[6]WACOG Calc'!L54</f>
        <v>4.1767245359259384</v>
      </c>
      <c r="M7">
        <v>2027</v>
      </c>
      <c r="N7" s="7">
        <v>1.3642979661815642</v>
      </c>
      <c r="O7" s="7">
        <v>1.7876325796373806</v>
      </c>
      <c r="P7" s="7">
        <v>1.4678328256045909</v>
      </c>
      <c r="Q7" s="7">
        <v>1.6648942813938266</v>
      </c>
      <c r="R7" s="7">
        <v>1.6516033436571007</v>
      </c>
      <c r="S7" s="7">
        <v>1.2371914451871342</v>
      </c>
      <c r="T7" s="7">
        <v>1.1384328846904999</v>
      </c>
      <c r="U7" s="7">
        <v>1.6511698527219991</v>
      </c>
      <c r="V7" s="7">
        <v>2.2591521959975287</v>
      </c>
      <c r="W7" s="7">
        <v>1.416969589550106</v>
      </c>
      <c r="Y7">
        <v>2027</v>
      </c>
      <c r="Z7" s="8">
        <v>509.74773653358295</v>
      </c>
      <c r="AA7" s="8">
        <v>509.74773653358295</v>
      </c>
      <c r="AB7" s="8">
        <v>509.74773653358295</v>
      </c>
      <c r="AC7" s="8">
        <v>509.74773653358295</v>
      </c>
      <c r="AD7" s="8">
        <v>509.74773653358295</v>
      </c>
      <c r="AE7" s="8">
        <v>509.74773653358295</v>
      </c>
      <c r="AF7" s="8">
        <v>661.13079414908555</v>
      </c>
      <c r="AG7" s="8">
        <v>593.96640002227412</v>
      </c>
      <c r="AH7" s="8">
        <v>509.74773653358295</v>
      </c>
      <c r="AI7" s="8">
        <v>509.74773653358295</v>
      </c>
      <c r="AJ7" s="8"/>
      <c r="AK7">
        <v>2027</v>
      </c>
      <c r="AL7" s="9">
        <v>619.30390697160863</v>
      </c>
      <c r="AM7" s="9">
        <v>590.26711589827232</v>
      </c>
      <c r="AN7" s="9">
        <v>596.99558450851919</v>
      </c>
      <c r="AO7" s="9">
        <v>571.0711318384507</v>
      </c>
      <c r="AP7" s="9">
        <v>608.45674508527316</v>
      </c>
      <c r="AQ7" s="9">
        <v>639.75351509304153</v>
      </c>
      <c r="AR7" s="9">
        <v>645.84910934618006</v>
      </c>
      <c r="AS7" s="9">
        <v>598.34267432088177</v>
      </c>
      <c r="AT7" s="9">
        <v>598.34267432088177</v>
      </c>
      <c r="AU7" s="9">
        <v>598.23773558685957</v>
      </c>
      <c r="AW7">
        <v>2027</v>
      </c>
      <c r="AX7" s="8">
        <f t="shared" ca="1" si="1"/>
        <v>809.07284644193453</v>
      </c>
      <c r="AY7" s="8">
        <f t="shared" ca="1" si="0"/>
        <v>907.50060415948849</v>
      </c>
      <c r="AZ7" s="8">
        <f t="shared" ca="1" si="0"/>
        <v>891.69083360986156</v>
      </c>
      <c r="BA7" s="8">
        <f t="shared" ca="1" si="0"/>
        <v>887.70985696097762</v>
      </c>
      <c r="BB7" s="8">
        <f t="shared" ca="1" si="0"/>
        <v>910.2364986443439</v>
      </c>
      <c r="BC7" s="8">
        <f t="shared" ca="1" si="0"/>
        <v>901.60601586099619</v>
      </c>
      <c r="BD7" s="8">
        <f t="shared" ca="1" si="0"/>
        <v>1054.6488269442111</v>
      </c>
      <c r="BE7" s="8">
        <f t="shared" ca="1" si="0"/>
        <v>992.65359589995899</v>
      </c>
      <c r="BF7" s="8">
        <f t="shared" ca="1" si="0"/>
        <v>942.27756480874598</v>
      </c>
      <c r="BG7" s="8">
        <f t="shared" ca="1" si="0"/>
        <v>889.1359594970022</v>
      </c>
      <c r="BI7">
        <v>2027</v>
      </c>
      <c r="BJ7" s="2">
        <f t="shared" ca="1" si="2"/>
        <v>0</v>
      </c>
      <c r="BK7" s="2">
        <f t="shared" ca="1" si="2"/>
        <v>0.12165500072139414</v>
      </c>
      <c r="BL7" s="2">
        <f ca="1">(AZ7-$AX7)/$AX7</f>
        <v>0.10211439863697903</v>
      </c>
      <c r="BM7" s="2">
        <f ca="1">(BA7-$AX7)/$AX7</f>
        <v>9.7193980572782335E-2</v>
      </c>
      <c r="BN7" s="2">
        <f ca="1">(BB7-$AX7)/$AX7</f>
        <v>0.1250365188342403</v>
      </c>
      <c r="BO7" s="2">
        <f ca="1">(BC7-$AX7)/$AX7</f>
        <v>0.11436939186130822</v>
      </c>
      <c r="BP7" s="2">
        <f ca="1">(BD7-$AX7)/$AX7</f>
        <v>0.30352765091826756</v>
      </c>
      <c r="BQ7" s="2">
        <f ca="1">(BE7-$AX7)/$AX7</f>
        <v>0.22690262102523751</v>
      </c>
      <c r="BR7" s="2">
        <f ca="1">(BF7-$AX7)/$AX7</f>
        <v>0.16463872066972313</v>
      </c>
      <c r="BS7" s="2">
        <f ca="1">(BG7-$AX7)/$AX7</f>
        <v>9.8956618563040152E-2</v>
      </c>
      <c r="BT7" s="2"/>
      <c r="BU7" s="10">
        <v>2010</v>
      </c>
      <c r="BV7" s="11">
        <v>1199.1738883264741</v>
      </c>
      <c r="BW7" s="10">
        <f>'Oregon Bill Impacts'!BW7*('Washington Bill Impacts'!$AL$2/'Oregon Bill Impacts'!$AL$2)</f>
        <v>627.21373058378913</v>
      </c>
      <c r="BX7" s="11"/>
      <c r="BY7" s="10">
        <v>2027</v>
      </c>
      <c r="BZ7" s="11">
        <f t="array" aca="1" ref="BZ7" ca="1">INDEX($AY$2:$BG$30,$AW7-2021,$BU$21)</f>
        <v>942.27756480874598</v>
      </c>
      <c r="CA7" s="10">
        <f t="array" ref="CA7">INDEX($AM$2:$AU$30,$BY7-2021,$BU$21)</f>
        <v>598.34267432088177</v>
      </c>
    </row>
    <row r="8" spans="1:79" x14ac:dyDescent="0.3">
      <c r="A8">
        <v>2028</v>
      </c>
      <c r="B8" s="6">
        <f ca="1">'[6]WACOG Calc'!C55</f>
        <v>4.0481231129412976</v>
      </c>
      <c r="C8" s="6">
        <f ca="1">'[6]WACOG Calc'!D55</f>
        <v>4.0386831530791447</v>
      </c>
      <c r="D8" s="6">
        <f ca="1">'[6]WACOG Calc'!E55</f>
        <v>4.0390041786022284</v>
      </c>
      <c r="E8" s="6">
        <f ca="1">'[6]WACOG Calc'!F55</f>
        <v>4.0149843278368262</v>
      </c>
      <c r="F8" s="6">
        <f ca="1">'[6]WACOG Calc'!G55</f>
        <v>4.043867502102243</v>
      </c>
      <c r="G8" s="6">
        <f ca="1">'[6]WACOG Calc'!H55</f>
        <v>4.0423048070945926</v>
      </c>
      <c r="H8" s="6">
        <f ca="1">'[6]WACOG Calc'!I55</f>
        <v>3.968202695278392</v>
      </c>
      <c r="I8" s="6">
        <f ca="1">'[6]WACOG Calc'!J55</f>
        <v>4.046710584549575</v>
      </c>
      <c r="J8" s="6">
        <f ca="1">'[6]WACOG Calc'!K55</f>
        <v>4.0467105845678928</v>
      </c>
      <c r="K8" s="6">
        <f ca="1">'[6]WACOG Calc'!L55</f>
        <v>4.0435243341398497</v>
      </c>
      <c r="M8">
        <v>2028</v>
      </c>
      <c r="N8" s="7">
        <v>2.0912531448036256</v>
      </c>
      <c r="O8" s="7">
        <v>2.5838747726963986</v>
      </c>
      <c r="P8" s="7">
        <v>1.6829034563527834</v>
      </c>
      <c r="Q8" s="7">
        <v>2.354847374226356</v>
      </c>
      <c r="R8" s="7">
        <v>2.4097944312082999</v>
      </c>
      <c r="S8" s="7">
        <v>1.8103156372650524</v>
      </c>
      <c r="T8" s="7">
        <v>1.4177931249553202</v>
      </c>
      <c r="U8" s="7">
        <v>2.121719073205603</v>
      </c>
      <c r="V8" s="7">
        <v>3.0448817738446876</v>
      </c>
      <c r="W8" s="7">
        <v>2.1303569814046974</v>
      </c>
      <c r="Y8">
        <v>2028</v>
      </c>
      <c r="Z8" s="8">
        <v>508.53113653358292</v>
      </c>
      <c r="AA8" s="8">
        <v>508.53113653358292</v>
      </c>
      <c r="AB8" s="8">
        <v>508.53113653358292</v>
      </c>
      <c r="AC8" s="8">
        <v>508.53113653358292</v>
      </c>
      <c r="AD8" s="8">
        <v>508.53113653358292</v>
      </c>
      <c r="AE8" s="8">
        <v>508.53113653358292</v>
      </c>
      <c r="AF8" s="8">
        <v>707.01444763317795</v>
      </c>
      <c r="AG8" s="8">
        <v>615.98213606604088</v>
      </c>
      <c r="AH8" s="8">
        <v>508.53113653358292</v>
      </c>
      <c r="AI8" s="8">
        <v>508.53113653358292</v>
      </c>
      <c r="AJ8" s="8"/>
      <c r="AK8">
        <v>2028</v>
      </c>
      <c r="AL8" s="9">
        <v>617.93906893540156</v>
      </c>
      <c r="AM8" s="9">
        <v>579.88451739432071</v>
      </c>
      <c r="AN8" s="9">
        <v>589.79429692280758</v>
      </c>
      <c r="AO8" s="9">
        <v>552.82512721000285</v>
      </c>
      <c r="AP8" s="9">
        <v>602.28286708714154</v>
      </c>
      <c r="AQ8" s="9">
        <v>641.3820969129946</v>
      </c>
      <c r="AR8" s="9">
        <v>647.51331857459695</v>
      </c>
      <c r="AS8" s="9">
        <v>589.70263747053968</v>
      </c>
      <c r="AT8" s="9">
        <v>589.70263747053968</v>
      </c>
      <c r="AU8" s="9">
        <v>590.30693564228147</v>
      </c>
      <c r="AW8">
        <v>2028</v>
      </c>
      <c r="AX8" s="8">
        <f t="shared" ca="1" si="1"/>
        <v>798.89054466948346</v>
      </c>
      <c r="AY8" s="8">
        <f t="shared" ca="1" si="0"/>
        <v>939.86885711582397</v>
      </c>
      <c r="AZ8" s="8">
        <f t="shared" ca="1" si="0"/>
        <v>890.84430283167865</v>
      </c>
      <c r="BA8" s="8">
        <f t="shared" ca="1" si="0"/>
        <v>906.28702488109832</v>
      </c>
      <c r="BB8" s="8">
        <f t="shared" ca="1" si="0"/>
        <v>944.77701707615336</v>
      </c>
      <c r="BC8" s="8">
        <f t="shared" ca="1" si="0"/>
        <v>930.75484373089591</v>
      </c>
      <c r="BD8" s="8">
        <f t="shared" ca="1" si="0"/>
        <v>1111.7203874417391</v>
      </c>
      <c r="BE8" s="8">
        <f t="shared" ca="1" si="0"/>
        <v>1031.6620710631312</v>
      </c>
      <c r="BF8" s="8">
        <f t="shared" ca="1" si="0"/>
        <v>975.84059133544076</v>
      </c>
      <c r="BG8" s="8">
        <f t="shared" ca="1" si="0"/>
        <v>919.24755309979741</v>
      </c>
      <c r="BI8">
        <v>2028</v>
      </c>
      <c r="BJ8" s="2">
        <f t="shared" ca="1" si="2"/>
        <v>0</v>
      </c>
      <c r="BK8" s="2">
        <f t="shared" ca="1" si="2"/>
        <v>0.17646761923395399</v>
      </c>
      <c r="BL8" s="2">
        <f ca="1">(AZ8-$AX8)/$AX8</f>
        <v>0.11510182311675531</v>
      </c>
      <c r="BM8" s="2">
        <f ca="1">(BA8-$AX8)/$AX8</f>
        <v>0.13443203318427915</v>
      </c>
      <c r="BN8" s="2">
        <f ca="1">(BB8-$AX8)/$AX8</f>
        <v>0.18261133941324337</v>
      </c>
      <c r="BO8" s="2">
        <f ca="1">(BC8-$AX8)/$AX8</f>
        <v>0.16505928120099014</v>
      </c>
      <c r="BP8" s="2">
        <f ca="1">(BD8-$AX8)/$AX8</f>
        <v>0.39158035460499718</v>
      </c>
      <c r="BQ8" s="2">
        <f ca="1">(BE8-$AX8)/$AX8</f>
        <v>0.2913684833883593</v>
      </c>
      <c r="BR8" s="2">
        <f ca="1">(BF8-$AX8)/$AX8</f>
        <v>0.22149473147058585</v>
      </c>
      <c r="BS8" s="2">
        <f ca="1">(BG8-$AX8)/$AX8</f>
        <v>0.15065519204524819</v>
      </c>
      <c r="BT8" s="2"/>
      <c r="BU8" s="10">
        <v>2011</v>
      </c>
      <c r="BV8" s="11">
        <v>1018.0996837387607</v>
      </c>
      <c r="BW8" s="10">
        <f>'Oregon Bill Impacts'!BW8*('Washington Bill Impacts'!$AL$2/'Oregon Bill Impacts'!$AL$2)</f>
        <v>701.76792588254784</v>
      </c>
      <c r="BX8" s="11"/>
      <c r="BY8" s="10">
        <v>2028</v>
      </c>
      <c r="BZ8" s="11">
        <f t="array" aca="1" ref="BZ8" ca="1">INDEX($AY$2:$BG$30,$AW8-2021,$BU$21)</f>
        <v>975.84059133544076</v>
      </c>
      <c r="CA8" s="10">
        <f t="array" ref="CA8">INDEX($AM$2:$AU$30,$BY8-2021,$BU$21)</f>
        <v>589.70263747053968</v>
      </c>
    </row>
    <row r="9" spans="1:79" x14ac:dyDescent="0.3">
      <c r="A9">
        <v>2029</v>
      </c>
      <c r="B9" s="6">
        <f ca="1">'[6]WACOG Calc'!C56</f>
        <v>3.6962575059675138</v>
      </c>
      <c r="C9" s="6">
        <f ca="1">'[6]WACOG Calc'!D56</f>
        <v>3.6863635799039818</v>
      </c>
      <c r="D9" s="6">
        <f ca="1">'[6]WACOG Calc'!E56</f>
        <v>3.6882187891883529</v>
      </c>
      <c r="E9" s="6">
        <f ca="1">'[6]WACOG Calc'!F56</f>
        <v>3.6548791901235518</v>
      </c>
      <c r="F9" s="6">
        <f ca="1">'[6]WACOG Calc'!G56</f>
        <v>3.6873873260460148</v>
      </c>
      <c r="G9" s="6">
        <f ca="1">'[6]WACOG Calc'!H56</f>
        <v>3.6848995430987261</v>
      </c>
      <c r="H9" s="6">
        <f ca="1">'[6]WACOG Calc'!I56</f>
        <v>3.6009532844074661</v>
      </c>
      <c r="I9" s="6">
        <f ca="1">'[6]WACOG Calc'!J56</f>
        <v>3.6945520280632915</v>
      </c>
      <c r="J9" s="6">
        <f ca="1">'[6]WACOG Calc'!K56</f>
        <v>3.6945520280162993</v>
      </c>
      <c r="K9" s="6">
        <f ca="1">'[6]WACOG Calc'!L56</f>
        <v>3.6913775285126258</v>
      </c>
      <c r="M9">
        <v>2029</v>
      </c>
      <c r="N9" s="7">
        <v>2.2866541620781167</v>
      </c>
      <c r="O9" s="7">
        <v>2.896326565004844</v>
      </c>
      <c r="P9" s="7">
        <v>1.9201453246435991</v>
      </c>
      <c r="Q9" s="7">
        <v>2.5456975605359107</v>
      </c>
      <c r="R9" s="7">
        <v>2.7116115146779287</v>
      </c>
      <c r="S9" s="7">
        <v>2.0156065434674759</v>
      </c>
      <c r="T9" s="7">
        <v>1.6749436358770293</v>
      </c>
      <c r="U9" s="7">
        <v>2.5306858875846681</v>
      </c>
      <c r="V9" s="7">
        <v>3.4590235806182199</v>
      </c>
      <c r="W9" s="7">
        <v>2.344151862353959</v>
      </c>
      <c r="Y9">
        <v>2029</v>
      </c>
      <c r="Z9" s="8">
        <v>507.31453653358295</v>
      </c>
      <c r="AA9" s="8">
        <v>507.31453653358295</v>
      </c>
      <c r="AB9" s="8">
        <v>507.31453653358295</v>
      </c>
      <c r="AC9" s="8">
        <v>507.31453653358295</v>
      </c>
      <c r="AD9" s="8">
        <v>507.31453653358295</v>
      </c>
      <c r="AE9" s="8">
        <v>507.31453653358295</v>
      </c>
      <c r="AF9" s="8">
        <v>759.30933577057624</v>
      </c>
      <c r="AG9" s="8">
        <v>641.09952922183754</v>
      </c>
      <c r="AH9" s="8">
        <v>507.31453653358295</v>
      </c>
      <c r="AI9" s="8">
        <v>507.31453653358295</v>
      </c>
      <c r="AJ9" s="8"/>
      <c r="AK9">
        <v>2029</v>
      </c>
      <c r="AL9" s="9">
        <v>609.1514074074239</v>
      </c>
      <c r="AM9" s="9">
        <v>562.04020032609856</v>
      </c>
      <c r="AN9" s="9">
        <v>575.17065824915369</v>
      </c>
      <c r="AO9" s="9">
        <v>526.62755478980694</v>
      </c>
      <c r="AP9" s="9">
        <v>588.13905712730821</v>
      </c>
      <c r="AQ9" s="9">
        <v>635.14406315354984</v>
      </c>
      <c r="AR9" s="9">
        <v>641.17126847763814</v>
      </c>
      <c r="AS9" s="9">
        <v>572.83710258395126</v>
      </c>
      <c r="AT9" s="9">
        <v>572.83710258395126</v>
      </c>
      <c r="AU9" s="9">
        <v>574.45942185302124</v>
      </c>
      <c r="AW9">
        <v>2029</v>
      </c>
      <c r="AX9" s="8">
        <f t="shared" ca="1" si="1"/>
        <v>771.2936296079713</v>
      </c>
      <c r="AY9" s="8">
        <f t="shared" ca="1" si="0"/>
        <v>923.78445912774669</v>
      </c>
      <c r="AZ9" s="8">
        <f t="shared" ca="1" si="0"/>
        <v>873.87541721421269</v>
      </c>
      <c r="BA9" s="8">
        <f t="shared" ca="1" si="0"/>
        <v>878.04825545267227</v>
      </c>
      <c r="BB9" s="8">
        <f t="shared" ca="1" si="0"/>
        <v>930.49887751120798</v>
      </c>
      <c r="BC9" s="8">
        <f t="shared" ca="1" si="0"/>
        <v>915.45587252380471</v>
      </c>
      <c r="BD9" s="8">
        <f t="shared" ca="1" si="0"/>
        <v>1155.7566762999254</v>
      </c>
      <c r="BE9" s="8">
        <f t="shared" ca="1" si="0"/>
        <v>1050.5825797477746</v>
      </c>
      <c r="BF9" s="8">
        <f t="shared" ca="1" si="0"/>
        <v>965.70407712766189</v>
      </c>
      <c r="BG9" s="8">
        <f t="shared" ca="1" si="0"/>
        <v>899.29486305488331</v>
      </c>
      <c r="BI9">
        <v>2029</v>
      </c>
      <c r="BJ9" s="2">
        <f t="shared" ca="1" si="2"/>
        <v>0</v>
      </c>
      <c r="BK9" s="2">
        <f t="shared" ca="1" si="2"/>
        <v>0.19770788149421453</v>
      </c>
      <c r="BL9" s="2">
        <f ca="1">(AZ9-$AX9)/$AX9</f>
        <v>0.13299965625073434</v>
      </c>
      <c r="BM9" s="2">
        <f ca="1">(BA9-$AX9)/$AX9</f>
        <v>0.13840983737796667</v>
      </c>
      <c r="BN9" s="2">
        <f ca="1">(BB9-$AX9)/$AX9</f>
        <v>0.20641327996467002</v>
      </c>
      <c r="BO9" s="2">
        <f ca="1">(BC9-$AX9)/$AX9</f>
        <v>0.1869096766546709</v>
      </c>
      <c r="BP9" s="2">
        <f ca="1">(BD9-$AX9)/$AX9</f>
        <v>0.49846521730947885</v>
      </c>
      <c r="BQ9" s="2">
        <f ca="1">(BE9-$AX9)/$AX9</f>
        <v>0.36210457265381368</v>
      </c>
      <c r="BR9" s="2">
        <f ca="1">(BF9-$AX9)/$AX9</f>
        <v>0.2520576341574407</v>
      </c>
      <c r="BS9" s="2">
        <f ca="1">(BG9-$AX9)/$AX9</f>
        <v>0.16595655471959719</v>
      </c>
      <c r="BT9" s="2"/>
      <c r="BU9" s="10">
        <v>2012</v>
      </c>
      <c r="BV9" s="11">
        <v>894.70350278877538</v>
      </c>
      <c r="BW9" s="10">
        <f>'Oregon Bill Impacts'!BW9*('Washington Bill Impacts'!$AL$2/'Oregon Bill Impacts'!$AL$2)</f>
        <v>648.20091893925724</v>
      </c>
      <c r="BX9" s="11"/>
      <c r="BY9" s="10">
        <v>2029</v>
      </c>
      <c r="BZ9" s="11">
        <f t="array" aca="1" ref="BZ9" ca="1">INDEX($AY$2:$BG$30,$AW9-2021,$BU$21)</f>
        <v>965.70407712766189</v>
      </c>
      <c r="CA9" s="10">
        <f t="array" ref="CA9">INDEX($AM$2:$AU$30,$BY9-2021,$BU$21)</f>
        <v>572.83710258395126</v>
      </c>
    </row>
    <row r="10" spans="1:79" x14ac:dyDescent="0.3">
      <c r="A10">
        <v>2030</v>
      </c>
      <c r="B10" s="6">
        <f ca="1">'[6]WACOG Calc'!C57</f>
        <v>3.4376019099532074</v>
      </c>
      <c r="C10" s="6">
        <f ca="1">'[6]WACOG Calc'!D57</f>
        <v>3.4249269062539764</v>
      </c>
      <c r="D10" s="6">
        <f ca="1">'[6]WACOG Calc'!E57</f>
        <v>3.4273067880587353</v>
      </c>
      <c r="E10" s="6">
        <f ca="1">'[6]WACOG Calc'!F57</f>
        <v>3.3904576012240195</v>
      </c>
      <c r="F10" s="6">
        <f ca="1">'[6]WACOG Calc'!G57</f>
        <v>3.4212597606255648</v>
      </c>
      <c r="G10" s="6">
        <f ca="1">'[6]WACOG Calc'!H57</f>
        <v>3.4161136097231943</v>
      </c>
      <c r="H10" s="6">
        <f ca="1">'[6]WACOG Calc'!I57</f>
        <v>3.3221934126550723</v>
      </c>
      <c r="I10" s="6">
        <f ca="1">'[6]WACOG Calc'!J57</f>
        <v>3.4326543329335286</v>
      </c>
      <c r="J10" s="6">
        <f ca="1">'[6]WACOG Calc'!K57</f>
        <v>3.4326543328665609</v>
      </c>
      <c r="K10" s="6">
        <f ca="1">'[6]WACOG Calc'!L57</f>
        <v>3.4305720124716506</v>
      </c>
      <c r="M10">
        <v>2030</v>
      </c>
      <c r="N10" s="7">
        <v>2.5606383463435809</v>
      </c>
      <c r="O10" s="7">
        <v>3.2821058294711372</v>
      </c>
      <c r="P10" s="7">
        <v>2.1553361171078365</v>
      </c>
      <c r="Q10" s="7">
        <v>2.8002720486509429</v>
      </c>
      <c r="R10" s="7">
        <v>2.9586550172648671</v>
      </c>
      <c r="S10" s="7">
        <v>2.2324491919441605</v>
      </c>
      <c r="T10" s="7">
        <v>1.8195803773956374</v>
      </c>
      <c r="U10" s="7">
        <v>2.8673557462246766</v>
      </c>
      <c r="V10" s="7">
        <v>3.8862434406440478</v>
      </c>
      <c r="W10" s="7">
        <v>2.6142473321375688</v>
      </c>
      <c r="Y10">
        <v>2030</v>
      </c>
      <c r="Z10" s="8">
        <v>506.09793653358292</v>
      </c>
      <c r="AA10" s="8">
        <v>506.09793653358292</v>
      </c>
      <c r="AB10" s="8">
        <v>506.09793653358292</v>
      </c>
      <c r="AC10" s="8">
        <v>506.09793653358292</v>
      </c>
      <c r="AD10" s="8">
        <v>506.09793653358292</v>
      </c>
      <c r="AE10" s="8">
        <v>506.09793653358292</v>
      </c>
      <c r="AF10" s="8">
        <v>819.48205630020266</v>
      </c>
      <c r="AG10" s="8">
        <v>668.0577968962923</v>
      </c>
      <c r="AH10" s="8">
        <v>506.09793653358292</v>
      </c>
      <c r="AI10" s="8">
        <v>506.09793653358292</v>
      </c>
      <c r="AJ10" s="8"/>
      <c r="AK10">
        <v>2030</v>
      </c>
      <c r="AL10" s="9">
        <v>604.22716201786534</v>
      </c>
      <c r="AM10" s="9">
        <v>548.04487643047378</v>
      </c>
      <c r="AN10" s="9">
        <v>564.12917303793859</v>
      </c>
      <c r="AO10" s="9">
        <v>505.51426179418831</v>
      </c>
      <c r="AP10" s="9">
        <v>577.74076073790741</v>
      </c>
      <c r="AQ10" s="9">
        <v>632.80010404837776</v>
      </c>
      <c r="AR10" s="9">
        <v>638.76861870585924</v>
      </c>
      <c r="AS10" s="9">
        <v>558.9229332918037</v>
      </c>
      <c r="AT10" s="9">
        <v>558.9229332918037</v>
      </c>
      <c r="AU10" s="9">
        <v>562.24878980325718</v>
      </c>
      <c r="AW10">
        <v>2030</v>
      </c>
      <c r="AX10" s="8">
        <f t="shared" ca="1" si="1"/>
        <v>751.63896175453533</v>
      </c>
      <c r="AY10" s="8">
        <f t="shared" ca="1" si="0"/>
        <v>919.97812096881171</v>
      </c>
      <c r="AZ10" s="8">
        <f t="shared" ca="1" si="0"/>
        <v>864.54575786056205</v>
      </c>
      <c r="BA10" s="8">
        <f t="shared" ca="1" si="0"/>
        <v>862.45770134555323</v>
      </c>
      <c r="BB10" s="8">
        <f t="shared" ca="1" si="0"/>
        <v>921.05027402328005</v>
      </c>
      <c r="BC10" s="8">
        <f t="shared" ca="1" si="0"/>
        <v>909.30661901343285</v>
      </c>
      <c r="BD10" s="8">
        <f t="shared" ca="1" si="0"/>
        <v>1208.7623192712956</v>
      </c>
      <c r="BE10" s="8">
        <f t="shared" ca="1" si="0"/>
        <v>1074.2493380529174</v>
      </c>
      <c r="BF10" s="8">
        <f t="shared" ca="1" si="0"/>
        <v>963.6718173769799</v>
      </c>
      <c r="BG10" s="8">
        <f t="shared" ca="1" si="0"/>
        <v>890.80343279220301</v>
      </c>
      <c r="BI10">
        <v>2030</v>
      </c>
      <c r="BJ10" s="2">
        <f t="shared" ca="1" si="2"/>
        <v>0</v>
      </c>
      <c r="BK10" s="2">
        <f t="shared" ca="1" si="2"/>
        <v>0.22396279035526012</v>
      </c>
      <c r="BL10" s="2">
        <f ca="1">(AZ10-$AX10)/$AX10</f>
        <v>0.15021413451275958</v>
      </c>
      <c r="BM10" s="2">
        <f ca="1">(BA10-$AX10)/$AX10</f>
        <v>0.14743612988386873</v>
      </c>
      <c r="BN10" s="2">
        <f ca="1">(BB10-$AX10)/$AX10</f>
        <v>0.22538921063018261</v>
      </c>
      <c r="BO10" s="2">
        <f ca="1">(BC10-$AX10)/$AX10</f>
        <v>0.20976514694083601</v>
      </c>
      <c r="BP10" s="2">
        <f ca="1">(BD10-$AX10)/$AX10</f>
        <v>0.60816878950727438</v>
      </c>
      <c r="BQ10" s="2">
        <f ca="1">(BE10-$AX10)/$AX10</f>
        <v>0.42920922505842346</v>
      </c>
      <c r="BR10" s="2">
        <f ca="1">(BF10-$AX10)/$AX10</f>
        <v>0.28209401908530746</v>
      </c>
      <c r="BS10" s="2">
        <f ca="1">(BG10-$AX10)/$AX10</f>
        <v>0.18514802733591526</v>
      </c>
      <c r="BT10" s="2"/>
      <c r="BU10" s="10">
        <v>2013</v>
      </c>
      <c r="BV10" s="11">
        <v>845.56474154617013</v>
      </c>
      <c r="BW10" s="10">
        <f>'Oregon Bill Impacts'!BW10*('Washington Bill Impacts'!$AL$2/'Oregon Bill Impacts'!$AL$2)</f>
        <v>678.3575383209012</v>
      </c>
      <c r="BX10" s="11"/>
      <c r="BY10" s="10">
        <v>2030</v>
      </c>
      <c r="BZ10" s="11">
        <f t="array" aca="1" ref="BZ10" ca="1">INDEX($AY$2:$BG$30,$AW10-2021,$BU$21)</f>
        <v>963.6718173769799</v>
      </c>
      <c r="CA10" s="10">
        <f t="array" ref="CA10">INDEX($AM$2:$AU$30,$BY10-2021,$BU$21)</f>
        <v>558.9229332918037</v>
      </c>
    </row>
    <row r="11" spans="1:79" x14ac:dyDescent="0.3">
      <c r="A11">
        <v>2031</v>
      </c>
      <c r="B11" s="6">
        <f ca="1">'[6]WACOG Calc'!C58</f>
        <v>3.4580493151148923</v>
      </c>
      <c r="C11" s="6">
        <f ca="1">'[6]WACOG Calc'!D58</f>
        <v>3.4436634944844853</v>
      </c>
      <c r="D11" s="6">
        <f ca="1">'[6]WACOG Calc'!E58</f>
        <v>3.4468163318612302</v>
      </c>
      <c r="E11" s="6">
        <f ca="1">'[6]WACOG Calc'!F58</f>
        <v>3.4073896117918872</v>
      </c>
      <c r="F11" s="6">
        <f ca="1">'[6]WACOG Calc'!G58</f>
        <v>3.4365932437312909</v>
      </c>
      <c r="G11" s="6">
        <f ca="1">'[6]WACOG Calc'!H58</f>
        <v>3.4303589027195209</v>
      </c>
      <c r="H11" s="6">
        <f ca="1">'[6]WACOG Calc'!I58</f>
        <v>3.32714819813107</v>
      </c>
      <c r="I11" s="6">
        <f ca="1">'[6]WACOG Calc'!J58</f>
        <v>3.4500274809062472</v>
      </c>
      <c r="J11" s="6">
        <f ca="1">'[6]WACOG Calc'!K58</f>
        <v>3.4500274809127847</v>
      </c>
      <c r="K11" s="6">
        <f ca="1">'[6]WACOG Calc'!L58</f>
        <v>3.4491189181064241</v>
      </c>
      <c r="M11">
        <v>2031</v>
      </c>
      <c r="N11" s="7">
        <v>2.1980112969812988</v>
      </c>
      <c r="O11" s="7">
        <v>2.9120296803006021</v>
      </c>
      <c r="P11" s="7">
        <v>2.4064944799570465</v>
      </c>
      <c r="Q11" s="7">
        <v>2.4148996183592706</v>
      </c>
      <c r="R11" s="7">
        <v>2.5679705267744599</v>
      </c>
      <c r="S11" s="7">
        <v>1.8161411946541126</v>
      </c>
      <c r="T11" s="7">
        <v>1.5019751386448066</v>
      </c>
      <c r="U11" s="7">
        <v>2.4351790230430037</v>
      </c>
      <c r="V11" s="7">
        <v>3.5398043384339957</v>
      </c>
      <c r="W11" s="7">
        <v>2.2430850685501267</v>
      </c>
      <c r="Y11">
        <v>2031</v>
      </c>
      <c r="Z11" s="8">
        <v>504.88133653358295</v>
      </c>
      <c r="AA11" s="8">
        <v>504.88133653358295</v>
      </c>
      <c r="AB11" s="8">
        <v>504.88133653358295</v>
      </c>
      <c r="AC11" s="8">
        <v>504.88133653358295</v>
      </c>
      <c r="AD11" s="8">
        <v>504.88133653358295</v>
      </c>
      <c r="AE11" s="8">
        <v>504.88133653358295</v>
      </c>
      <c r="AF11" s="8">
        <v>889.48757059228194</v>
      </c>
      <c r="AG11" s="8">
        <v>697.01462115776758</v>
      </c>
      <c r="AH11" s="8">
        <v>504.88133653358295</v>
      </c>
      <c r="AI11" s="8">
        <v>504.88133653358295</v>
      </c>
      <c r="AJ11" s="8"/>
      <c r="AK11">
        <v>2031</v>
      </c>
      <c r="AL11" s="9">
        <v>599.40560806000929</v>
      </c>
      <c r="AM11" s="9">
        <v>534.33465923532856</v>
      </c>
      <c r="AN11" s="9">
        <v>553.0098758388981</v>
      </c>
      <c r="AO11" s="9">
        <v>485.32447790198017</v>
      </c>
      <c r="AP11" s="9">
        <v>567.45978192238192</v>
      </c>
      <c r="AQ11" s="9">
        <v>630.43976858785459</v>
      </c>
      <c r="AR11" s="9">
        <v>636.3292872878643</v>
      </c>
      <c r="AS11" s="9">
        <v>544.85862566554931</v>
      </c>
      <c r="AT11" s="9">
        <v>544.85862566554931</v>
      </c>
      <c r="AU11" s="9">
        <v>550.41552621391509</v>
      </c>
      <c r="AW11">
        <v>2031</v>
      </c>
      <c r="AX11" s="8">
        <f t="shared" ca="1" si="1"/>
        <v>749.90316562052499</v>
      </c>
      <c r="AY11" s="8">
        <f t="shared" ca="1" si="0"/>
        <v>889.2459179229636</v>
      </c>
      <c r="AZ11" s="8">
        <f t="shared" ca="1" si="0"/>
        <v>872.48969093091102</v>
      </c>
      <c r="BA11" s="8">
        <f t="shared" ca="1" si="0"/>
        <v>829.18620269993846</v>
      </c>
      <c r="BB11" s="8">
        <f t="shared" ca="1" si="0"/>
        <v>890.43383891796191</v>
      </c>
      <c r="BC11" s="8">
        <f t="shared" ca="1" si="0"/>
        <v>879.93057032690911</v>
      </c>
      <c r="BD11" s="8">
        <f t="shared" ca="1" si="0"/>
        <v>1260.2081097841651</v>
      </c>
      <c r="BE11" s="8">
        <f t="shared" ca="1" si="0"/>
        <v>1071.611958124852</v>
      </c>
      <c r="BF11" s="8">
        <f t="shared" ca="1" si="0"/>
        <v>932.67195508335396</v>
      </c>
      <c r="BG11" s="8">
        <f t="shared" ca="1" si="0"/>
        <v>861.5531031320661</v>
      </c>
      <c r="BI11">
        <v>2031</v>
      </c>
      <c r="BJ11" s="2">
        <f t="shared" ca="1" si="2"/>
        <v>0</v>
      </c>
      <c r="BK11" s="2">
        <f t="shared" ca="1" si="2"/>
        <v>0.18581432735670103</v>
      </c>
      <c r="BL11" s="2">
        <f ca="1">(AZ11-$AX11)/$AX11</f>
        <v>0.16346980641020356</v>
      </c>
      <c r="BM11" s="2">
        <f ca="1">(BA11-$AX11)/$AX11</f>
        <v>0.10572436644377793</v>
      </c>
      <c r="BN11" s="2">
        <f ca="1">(BB11-$AX11)/$AX11</f>
        <v>0.1873984265437145</v>
      </c>
      <c r="BO11" s="2">
        <f ca="1">(BC11-$AX11)/$AX11</f>
        <v>0.1733922600510559</v>
      </c>
      <c r="BP11" s="2">
        <f ca="1">(BD11-$AX11)/$AX11</f>
        <v>0.6804944525622536</v>
      </c>
      <c r="BQ11" s="2">
        <f ca="1">(BE11-$AX11)/$AX11</f>
        <v>0.42900044599507925</v>
      </c>
      <c r="BR11" s="2">
        <f ca="1">(BF11-$AX11)/$AX11</f>
        <v>0.24372318699520712</v>
      </c>
      <c r="BS11" s="2">
        <f ca="1">(BG11-$AX11)/$AX11</f>
        <v>0.14888580636828455</v>
      </c>
      <c r="BT11" s="2"/>
      <c r="BU11" s="10">
        <v>2014</v>
      </c>
      <c r="BV11" s="11">
        <v>767.46085137821638</v>
      </c>
      <c r="BW11" s="10">
        <f>'Oregon Bill Impacts'!BW11*('Washington Bill Impacts'!$AL$2/'Oregon Bill Impacts'!$AL$2)</f>
        <v>609.23182450210425</v>
      </c>
      <c r="BX11" s="11"/>
      <c r="BY11" s="10">
        <v>2031</v>
      </c>
      <c r="BZ11" s="11">
        <f t="array" aca="1" ref="BZ11" ca="1">INDEX($AY$2:$BG$30,$AW11-2021,$BU$21)</f>
        <v>932.67195508335396</v>
      </c>
      <c r="CA11" s="10">
        <f t="array" ref="CA11">INDEX($AM$2:$AU$30,$BY11-2021,$BU$21)</f>
        <v>544.85862566554931</v>
      </c>
    </row>
    <row r="12" spans="1:79" x14ac:dyDescent="0.3">
      <c r="A12">
        <v>2032</v>
      </c>
      <c r="B12" s="6">
        <f ca="1">'[6]WACOG Calc'!C59</f>
        <v>3.5130185968887555</v>
      </c>
      <c r="C12" s="6">
        <f ca="1">'[6]WACOG Calc'!D59</f>
        <v>3.492729511996588</v>
      </c>
      <c r="D12" s="6">
        <f ca="1">'[6]WACOG Calc'!E59</f>
        <v>3.4954537487556894</v>
      </c>
      <c r="E12" s="6">
        <f ca="1">'[6]WACOG Calc'!F59</f>
        <v>3.4489126156594141</v>
      </c>
      <c r="F12" s="6">
        <f ca="1">'[6]WACOG Calc'!G59</f>
        <v>3.4796938215694704</v>
      </c>
      <c r="G12" s="6">
        <f ca="1">'[6]WACOG Calc'!H59</f>
        <v>3.4695740365617156</v>
      </c>
      <c r="H12" s="6">
        <f ca="1">'[6]WACOG Calc'!I59</f>
        <v>3.341678852263875</v>
      </c>
      <c r="I12" s="6">
        <f ca="1">'[6]WACOG Calc'!J59</f>
        <v>3.4993363988969715</v>
      </c>
      <c r="J12" s="6">
        <f ca="1">'[6]WACOG Calc'!K59</f>
        <v>3.4993363988802169</v>
      </c>
      <c r="K12" s="6">
        <f ca="1">'[6]WACOG Calc'!L59</f>
        <v>3.4997156045191238</v>
      </c>
      <c r="M12">
        <v>2032</v>
      </c>
      <c r="N12" s="7">
        <v>2.98325002520289</v>
      </c>
      <c r="O12" s="7">
        <v>3.6948696601217961</v>
      </c>
      <c r="P12" s="7">
        <v>2.6983308742577212</v>
      </c>
      <c r="Q12" s="7">
        <v>3.1697788082344363</v>
      </c>
      <c r="R12" s="7">
        <v>3.291955710427632</v>
      </c>
      <c r="S12" s="7">
        <v>2.4832847540144813</v>
      </c>
      <c r="T12" s="7">
        <v>1.613392267796002</v>
      </c>
      <c r="U12" s="7">
        <v>3.1603907267625773</v>
      </c>
      <c r="V12" s="7">
        <v>4.3423017216930155</v>
      </c>
      <c r="W12" s="7">
        <v>3.0336320654873243</v>
      </c>
      <c r="Y12">
        <v>2032</v>
      </c>
      <c r="Z12" s="8">
        <v>503.66473653358292</v>
      </c>
      <c r="AA12" s="8">
        <v>503.66473653358292</v>
      </c>
      <c r="AB12" s="8">
        <v>503.66473653358292</v>
      </c>
      <c r="AC12" s="8">
        <v>503.66473653358292</v>
      </c>
      <c r="AD12" s="8">
        <v>503.66473653358292</v>
      </c>
      <c r="AE12" s="8">
        <v>503.66473653358292</v>
      </c>
      <c r="AF12" s="8">
        <v>971.90741464635244</v>
      </c>
      <c r="AG12" s="8">
        <v>728.18865101030383</v>
      </c>
      <c r="AH12" s="8">
        <v>503.66473653358292</v>
      </c>
      <c r="AI12" s="8">
        <v>503.66473653358292</v>
      </c>
      <c r="AJ12" s="8"/>
      <c r="AK12">
        <v>2032</v>
      </c>
      <c r="AL12" s="9">
        <v>598.26362289556607</v>
      </c>
      <c r="AM12" s="9">
        <v>524.38548880174051</v>
      </c>
      <c r="AN12" s="9">
        <v>545.05156172713407</v>
      </c>
      <c r="AO12" s="9">
        <v>469.40095861213427</v>
      </c>
      <c r="AP12" s="9">
        <v>560.80697441872178</v>
      </c>
      <c r="AQ12" s="9">
        <v>631.84896375127505</v>
      </c>
      <c r="AR12" s="9">
        <v>637.7058560592269</v>
      </c>
      <c r="AS12" s="9">
        <v>534.56423094592913</v>
      </c>
      <c r="AT12" s="9">
        <v>534.56423094592913</v>
      </c>
      <c r="AU12" s="9">
        <v>542.282422850888</v>
      </c>
      <c r="AW12">
        <v>2032</v>
      </c>
      <c r="AX12" s="8">
        <f t="shared" ca="1" si="1"/>
        <v>751.66916041257241</v>
      </c>
      <c r="AY12" s="8">
        <f t="shared" ca="1" si="0"/>
        <v>927.2423234255574</v>
      </c>
      <c r="AZ12" s="8">
        <f t="shared" ca="1" si="0"/>
        <v>885.8446052507669</v>
      </c>
      <c r="BA12" s="8">
        <f t="shared" ca="1" si="0"/>
        <v>857.50712400863983</v>
      </c>
      <c r="BB12" s="8">
        <f t="shared" ca="1" si="0"/>
        <v>930.24501407126286</v>
      </c>
      <c r="BC12" s="8">
        <f t="shared" ca="1" si="0"/>
        <v>926.42466397655789</v>
      </c>
      <c r="BD12" s="8">
        <f t="shared" ca="1" si="0"/>
        <v>1356.1536473812189</v>
      </c>
      <c r="BE12" s="8">
        <f t="shared" ca="1" si="0"/>
        <v>1141.6561155566048</v>
      </c>
      <c r="BF12" s="8">
        <f t="shared" ca="1" si="0"/>
        <v>971.76174672970058</v>
      </c>
      <c r="BG12" s="8">
        <f t="shared" ca="1" si="0"/>
        <v>903.42840185192983</v>
      </c>
      <c r="BI12">
        <v>2032</v>
      </c>
      <c r="BJ12" s="2">
        <f t="shared" ca="1" si="2"/>
        <v>0</v>
      </c>
      <c r="BK12" s="2">
        <f t="shared" ca="1" si="2"/>
        <v>0.23357771245612535</v>
      </c>
      <c r="BL12" s="2">
        <f ca="1">(AZ12-$AX12)/$AX12</f>
        <v>0.17850332553825801</v>
      </c>
      <c r="BM12" s="2">
        <f ca="1">(BA12-$AX12)/$AX12</f>
        <v>0.14080391902466188</v>
      </c>
      <c r="BN12" s="2">
        <f ca="1">(BB12-$AX12)/$AX12</f>
        <v>0.23757240959662976</v>
      </c>
      <c r="BO12" s="2">
        <f ca="1">(BC12-$AX12)/$AX12</f>
        <v>0.23248992078917613</v>
      </c>
      <c r="BP12" s="2">
        <f ca="1">(BD12-$AX12)/$AX12</f>
        <v>0.80418955413424176</v>
      </c>
      <c r="BQ12" s="2">
        <f ca="1">(BE12-$AX12)/$AX12</f>
        <v>0.51882793080133593</v>
      </c>
      <c r="BR12" s="2">
        <f ca="1">(BF12-$AX12)/$AX12</f>
        <v>0.29280513011379217</v>
      </c>
      <c r="BS12" s="2">
        <f ca="1">(BG12-$AX12)/$AX12</f>
        <v>0.2018963254473026</v>
      </c>
      <c r="BT12" s="2"/>
      <c r="BU12" s="10">
        <v>2015</v>
      </c>
      <c r="BV12" s="11">
        <v>739.29717233644146</v>
      </c>
      <c r="BW12" s="10">
        <f>'Oregon Bill Impacts'!BW12*('Washington Bill Impacts'!$AL$2/'Oregon Bill Impacts'!$AL$2)</f>
        <v>552.66372140868577</v>
      </c>
      <c r="BX12" s="11"/>
      <c r="BY12" s="10">
        <v>2032</v>
      </c>
      <c r="BZ12" s="11">
        <f t="array" aca="1" ref="BZ12" ca="1">INDEX($AY$2:$BG$30,$AW12-2021,$BU$21)</f>
        <v>971.76174672970058</v>
      </c>
      <c r="CA12" s="10">
        <f t="array" ref="CA12">INDEX($AM$2:$AU$30,$BY12-2021,$BU$21)</f>
        <v>534.56423094592913</v>
      </c>
    </row>
    <row r="13" spans="1:79" x14ac:dyDescent="0.3">
      <c r="A13">
        <v>2033</v>
      </c>
      <c r="B13" s="6">
        <f ca="1">'[6]WACOG Calc'!C60</f>
        <v>3.5368885437239772</v>
      </c>
      <c r="C13" s="6">
        <f ca="1">'[6]WACOG Calc'!D60</f>
        <v>3.513873892863991</v>
      </c>
      <c r="D13" s="6">
        <f ca="1">'[6]WACOG Calc'!E60</f>
        <v>3.5165476056867422</v>
      </c>
      <c r="E13" s="6">
        <f ca="1">'[6]WACOG Calc'!F60</f>
        <v>3.462958578355098</v>
      </c>
      <c r="F13" s="6">
        <f ca="1">'[6]WACOG Calc'!G60</f>
        <v>3.4964228484301119</v>
      </c>
      <c r="G13" s="6">
        <f ca="1">'[6]WACOG Calc'!H60</f>
        <v>3.4823297335228705</v>
      </c>
      <c r="H13" s="6">
        <f ca="1">'[6]WACOG Calc'!I60</f>
        <v>3.3320505083876251</v>
      </c>
      <c r="I13" s="6">
        <f ca="1">'[6]WACOG Calc'!J60</f>
        <v>3.5206274833370124</v>
      </c>
      <c r="J13" s="6">
        <f ca="1">'[6]WACOG Calc'!K60</f>
        <v>3.5206274833268072</v>
      </c>
      <c r="K13" s="6">
        <f ca="1">'[6]WACOG Calc'!L60</f>
        <v>3.5223651266000275</v>
      </c>
      <c r="M13">
        <v>2033</v>
      </c>
      <c r="N13" s="7">
        <v>3.1999198954101979</v>
      </c>
      <c r="O13" s="7">
        <v>3.8979373728575384</v>
      </c>
      <c r="P13" s="7">
        <v>3.2955883024884902</v>
      </c>
      <c r="Q13" s="7">
        <v>3.3383735685247546</v>
      </c>
      <c r="R13" s="7">
        <v>3.4497340890879946</v>
      </c>
      <c r="S13" s="7">
        <v>2.5896466743299551</v>
      </c>
      <c r="T13" s="7">
        <v>1.7649043218372942</v>
      </c>
      <c r="U13" s="7">
        <v>3.3115230833010574</v>
      </c>
      <c r="V13" s="7">
        <v>4.5713075989384722</v>
      </c>
      <c r="W13" s="7">
        <v>3.2355281972336472</v>
      </c>
      <c r="Y13">
        <v>2033</v>
      </c>
      <c r="Z13" s="8">
        <v>502.44813653358295</v>
      </c>
      <c r="AA13" s="8">
        <v>502.44813653358295</v>
      </c>
      <c r="AB13" s="8">
        <v>502.44813653358295</v>
      </c>
      <c r="AC13" s="8">
        <v>502.44813653358295</v>
      </c>
      <c r="AD13" s="8">
        <v>502.44813653358295</v>
      </c>
      <c r="AE13" s="8">
        <v>502.44813653358295</v>
      </c>
      <c r="AF13" s="8">
        <v>1070.3794860347052</v>
      </c>
      <c r="AG13" s="8">
        <v>761.90677155009246</v>
      </c>
      <c r="AH13" s="8">
        <v>502.44813653358295</v>
      </c>
      <c r="AI13" s="8">
        <v>502.44813653358295</v>
      </c>
      <c r="AJ13" s="8"/>
      <c r="AK13">
        <v>2033</v>
      </c>
      <c r="AL13" s="9">
        <v>589.99599552762629</v>
      </c>
      <c r="AM13" s="9">
        <v>507.72988970127545</v>
      </c>
      <c r="AN13" s="9">
        <v>529.97668689825161</v>
      </c>
      <c r="AO13" s="9">
        <v>446.35943047420653</v>
      </c>
      <c r="AP13" s="9">
        <v>546.97117880123244</v>
      </c>
      <c r="AQ13" s="9">
        <v>625.61505650806487</v>
      </c>
      <c r="AR13" s="9">
        <v>631.26405595070082</v>
      </c>
      <c r="AS13" s="9">
        <v>517.66960365039108</v>
      </c>
      <c r="AT13" s="9">
        <v>517.66960365039108</v>
      </c>
      <c r="AU13" s="9">
        <v>527.25015079278921</v>
      </c>
      <c r="AW13">
        <v>2033</v>
      </c>
      <c r="AX13" s="8">
        <f t="shared" ca="1" si="1"/>
        <v>748.81267092268206</v>
      </c>
      <c r="AY13" s="8">
        <f t="shared" ca="1" si="0"/>
        <v>925.34264943009589</v>
      </c>
      <c r="AZ13" s="8">
        <f t="shared" ca="1" si="0"/>
        <v>909.23965776376622</v>
      </c>
      <c r="BA13" s="8">
        <f t="shared" ca="1" si="0"/>
        <v>848.75170746538345</v>
      </c>
      <c r="BB13" s="8">
        <f t="shared" ca="1" si="0"/>
        <v>929.14919513086545</v>
      </c>
      <c r="BC13" s="8">
        <f t="shared" ca="1" si="0"/>
        <v>929.08308939793778</v>
      </c>
      <c r="BD13" s="8">
        <f t="shared" ca="1" si="0"/>
        <v>1465.9149159164383</v>
      </c>
      <c r="BE13" s="8">
        <f t="shared" ca="1" si="0"/>
        <v>1174.7125204157098</v>
      </c>
      <c r="BF13" s="8">
        <f t="shared" ca="1" si="0"/>
        <v>970.17419923200418</v>
      </c>
      <c r="BG13" s="8">
        <f t="shared" ca="1" si="0"/>
        <v>904.27234662552598</v>
      </c>
      <c r="BI13">
        <v>2033</v>
      </c>
      <c r="BJ13" s="2">
        <f t="shared" ca="1" si="2"/>
        <v>0</v>
      </c>
      <c r="BK13" s="2">
        <f t="shared" ca="1" si="2"/>
        <v>0.23574651626807377</v>
      </c>
      <c r="BL13" s="2">
        <f ca="1">(AZ13-$AX13)/$AX13</f>
        <v>0.21424181650586532</v>
      </c>
      <c r="BM13" s="2">
        <f ca="1">(BA13-$AX13)/$AX13</f>
        <v>0.13346333525520765</v>
      </c>
      <c r="BN13" s="2">
        <f ca="1">(BB13-$AX13)/$AX13</f>
        <v>0.24082995816026179</v>
      </c>
      <c r="BO13" s="2">
        <f ca="1">(BC13-$AX13)/$AX13</f>
        <v>0.24074167742531347</v>
      </c>
      <c r="BP13" s="2">
        <f ca="1">(BD13-$AX13)/$AX13</f>
        <v>0.95765239136531644</v>
      </c>
      <c r="BQ13" s="2">
        <f ca="1">(BE13-$AX13)/$AX13</f>
        <v>0.56876688393672181</v>
      </c>
      <c r="BR13" s="2">
        <f ca="1">(BF13-$AX13)/$AX13</f>
        <v>0.29561669681225067</v>
      </c>
      <c r="BS13" s="2">
        <f ca="1">(BG13-$AX13)/$AX13</f>
        <v>0.20760823332661762</v>
      </c>
      <c r="BT13" s="2"/>
      <c r="BU13" s="10">
        <v>2016</v>
      </c>
      <c r="BV13" s="11">
        <v>664.32735262355322</v>
      </c>
      <c r="BW13" s="10">
        <f>'Oregon Bill Impacts'!BW13*('Washington Bill Impacts'!$AL$2/'Oregon Bill Impacts'!$AL$2)</f>
        <v>588.85991638384792</v>
      </c>
      <c r="BX13" s="11"/>
      <c r="BY13" s="10">
        <v>2033</v>
      </c>
      <c r="BZ13" s="11">
        <f t="array" aca="1" ref="BZ13" ca="1">INDEX($AY$2:$BG$30,$AW13-2021,$BU$21)</f>
        <v>970.17419923200418</v>
      </c>
      <c r="CA13" s="10">
        <f t="array" ref="CA13">INDEX($AM$2:$AU$30,$BY13-2021,$BU$21)</f>
        <v>517.66960365039108</v>
      </c>
    </row>
    <row r="14" spans="1:79" x14ac:dyDescent="0.3">
      <c r="A14">
        <v>2034</v>
      </c>
      <c r="B14" s="6">
        <f ca="1">'[6]WACOG Calc'!C61</f>
        <v>3.5735793671440303</v>
      </c>
      <c r="C14" s="6">
        <f ca="1">'[6]WACOG Calc'!D61</f>
        <v>3.5461521680360977</v>
      </c>
      <c r="D14" s="6">
        <f ca="1">'[6]WACOG Calc'!E61</f>
        <v>3.548914548027295</v>
      </c>
      <c r="E14" s="6">
        <f ca="1">'[6]WACOG Calc'!F61</f>
        <v>3.4852088064565372</v>
      </c>
      <c r="F14" s="6">
        <f ca="1">'[6]WACOG Calc'!G61</f>
        <v>3.5256914837338891</v>
      </c>
      <c r="G14" s="6">
        <f ca="1">'[6]WACOG Calc'!H61</f>
        <v>3.5005296760916496</v>
      </c>
      <c r="H14" s="6">
        <f ca="1">'[6]WACOG Calc'!I61</f>
        <v>3.3471178950169649</v>
      </c>
      <c r="I14" s="6">
        <f ca="1">'[6]WACOG Calc'!J61</f>
        <v>3.5530873830242591</v>
      </c>
      <c r="J14" s="6">
        <f ca="1">'[6]WACOG Calc'!K61</f>
        <v>3.5530873830460212</v>
      </c>
      <c r="K14" s="6">
        <f ca="1">'[6]WACOG Calc'!L61</f>
        <v>3.5560019699488659</v>
      </c>
      <c r="M14">
        <v>2034</v>
      </c>
      <c r="N14" s="7">
        <v>3.4339728099803106</v>
      </c>
      <c r="O14" s="7">
        <v>4.0736909574393732</v>
      </c>
      <c r="P14" s="7">
        <v>3.7014901742779291</v>
      </c>
      <c r="Q14" s="7">
        <v>3.4779692265792823</v>
      </c>
      <c r="R14" s="7">
        <v>3.6043758719029757</v>
      </c>
      <c r="S14" s="7">
        <v>2.7000941181627676</v>
      </c>
      <c r="T14" s="7">
        <v>1.6681526029507998</v>
      </c>
      <c r="U14" s="7">
        <v>3.4417887376322573</v>
      </c>
      <c r="V14" s="7">
        <v>4.7698310362494549</v>
      </c>
      <c r="W14" s="7">
        <v>3.4164027439367208</v>
      </c>
      <c r="Y14">
        <v>2034</v>
      </c>
      <c r="Z14" s="8">
        <v>501.23153653358293</v>
      </c>
      <c r="AA14" s="8">
        <v>501.23153653358293</v>
      </c>
      <c r="AB14" s="8">
        <v>501.23153653358293</v>
      </c>
      <c r="AC14" s="8">
        <v>501.23153653358293</v>
      </c>
      <c r="AD14" s="8">
        <v>501.23153653358293</v>
      </c>
      <c r="AE14" s="8">
        <v>501.23153653358293</v>
      </c>
      <c r="AF14" s="8">
        <v>1190.215779028159</v>
      </c>
      <c r="AG14" s="8">
        <v>798.52105020666113</v>
      </c>
      <c r="AH14" s="8">
        <v>501.23153653358293</v>
      </c>
      <c r="AI14" s="8">
        <v>501.23153653358293</v>
      </c>
      <c r="AJ14" s="8"/>
      <c r="AK14">
        <v>2034</v>
      </c>
      <c r="AL14" s="9">
        <v>585.49739296039286</v>
      </c>
      <c r="AM14" s="9">
        <v>495.29247769497391</v>
      </c>
      <c r="AN14" s="9">
        <v>518.38577284373082</v>
      </c>
      <c r="AO14" s="9">
        <v>428.56788753864492</v>
      </c>
      <c r="AP14" s="9">
        <v>537.12673470299194</v>
      </c>
      <c r="AQ14" s="9">
        <v>623.24965228553856</v>
      </c>
      <c r="AR14" s="9">
        <v>628.72436322246472</v>
      </c>
      <c r="AS14" s="9">
        <v>504.91280166983302</v>
      </c>
      <c r="AT14" s="9">
        <v>504.91280166983302</v>
      </c>
      <c r="AU14" s="9">
        <v>516.34664278355228</v>
      </c>
      <c r="AW14">
        <v>2034</v>
      </c>
      <c r="AX14" s="8">
        <f t="shared" ca="1" si="1"/>
        <v>748.11825170575014</v>
      </c>
      <c r="AY14" s="8">
        <f t="shared" ca="1" si="0"/>
        <v>925.20437629693674</v>
      </c>
      <c r="AZ14" s="8">
        <f t="shared" ca="1" si="0"/>
        <v>923.56755878369643</v>
      </c>
      <c r="BA14" s="8">
        <f t="shared" ca="1" si="0"/>
        <v>842.03248883814888</v>
      </c>
      <c r="BB14" s="8">
        <f t="shared" ca="1" si="0"/>
        <v>931.06946158823712</v>
      </c>
      <c r="BC14" s="8">
        <f t="shared" ca="1" si="0"/>
        <v>934.73251444784228</v>
      </c>
      <c r="BD14" s="8">
        <f t="shared" ca="1" si="0"/>
        <v>1585.3315709151539</v>
      </c>
      <c r="BE14" s="8">
        <f t="shared" ca="1" si="0"/>
        <v>1212.7414690559181</v>
      </c>
      <c r="BF14" s="8">
        <f t="shared" ca="1" si="0"/>
        <v>970.30405838838294</v>
      </c>
      <c r="BG14" s="8">
        <f t="shared" ca="1" si="0"/>
        <v>906.89552674472452</v>
      </c>
      <c r="BI14">
        <v>2034</v>
      </c>
      <c r="BJ14" s="2">
        <f t="shared" ca="1" si="2"/>
        <v>0</v>
      </c>
      <c r="BK14" s="2">
        <f t="shared" ca="1" si="2"/>
        <v>0.23670873446466603</v>
      </c>
      <c r="BL14" s="2">
        <f ca="1">(AZ14-$AX14)/$AX14</f>
        <v>0.23452082164539143</v>
      </c>
      <c r="BM14" s="2">
        <f ca="1">(BA14-$AX14)/$AX14</f>
        <v>0.12553394723129557</v>
      </c>
      <c r="BN14" s="2">
        <f ca="1">(BB14-$AX14)/$AX14</f>
        <v>0.24454851818592624</v>
      </c>
      <c r="BO14" s="2">
        <f ca="1">(BC14-$AX14)/$AX14</f>
        <v>0.2494448736100229</v>
      </c>
      <c r="BP14" s="2">
        <f ca="1">(BD14-$AX14)/$AX14</f>
        <v>1.1190922254610312</v>
      </c>
      <c r="BQ14" s="2">
        <f ca="1">(BE14-$AX14)/$AX14</f>
        <v>0.62105585085085391</v>
      </c>
      <c r="BR14" s="2">
        <f ca="1">(BF14-$AX14)/$AX14</f>
        <v>0.29699289674598517</v>
      </c>
      <c r="BS14" s="2">
        <f ca="1">(BG14-$AX14)/$AX14</f>
        <v>0.21223553185202151</v>
      </c>
      <c r="BT14" s="2"/>
      <c r="BU14" s="10">
        <v>2017</v>
      </c>
      <c r="BV14" s="11">
        <v>753.66987775764551</v>
      </c>
      <c r="BW14" s="10">
        <f>'Oregon Bill Impacts'!BW14*('Washington Bill Impacts'!$AL$2/'Oregon Bill Impacts'!$AL$2)</f>
        <v>709.68302526261766</v>
      </c>
      <c r="BX14" s="11"/>
      <c r="BY14" s="10">
        <v>2034</v>
      </c>
      <c r="BZ14" s="11">
        <f t="array" aca="1" ref="BZ14" ca="1">INDEX($AY$2:$BG$30,$AW14-2021,$BU$21)</f>
        <v>970.30405838838294</v>
      </c>
      <c r="CA14" s="10">
        <f t="array" ref="CA14">INDEX($AM$2:$AU$30,$BY14-2021,$BU$21)</f>
        <v>504.91280166983302</v>
      </c>
    </row>
    <row r="15" spans="1:79" x14ac:dyDescent="0.3">
      <c r="A15">
        <v>2035</v>
      </c>
      <c r="B15" s="6">
        <f ca="1">'[6]WACOG Calc'!C62</f>
        <v>3.5839461624550752</v>
      </c>
      <c r="C15" s="6">
        <f ca="1">'[6]WACOG Calc'!D62</f>
        <v>3.5524950287718458</v>
      </c>
      <c r="D15" s="6">
        <f ca="1">'[6]WACOG Calc'!E62</f>
        <v>3.5548678815506913</v>
      </c>
      <c r="E15" s="6">
        <f ca="1">'[6]WACOG Calc'!F62</f>
        <v>3.4852168408508679</v>
      </c>
      <c r="F15" s="6">
        <f ca="1">'[6]WACOG Calc'!G62</f>
        <v>3.5285364301955675</v>
      </c>
      <c r="G15" s="6">
        <f ca="1">'[6]WACOG Calc'!H62</f>
        <v>3.4985802763702174</v>
      </c>
      <c r="H15" s="6">
        <f ca="1">'[6]WACOG Calc'!I62</f>
        <v>3.3701504017566677</v>
      </c>
      <c r="I15" s="6">
        <f ca="1">'[6]WACOG Calc'!J62</f>
        <v>3.559430903768162</v>
      </c>
      <c r="J15" s="6">
        <f ca="1">'[6]WACOG Calc'!K62</f>
        <v>3.5594309038306018</v>
      </c>
      <c r="K15" s="6">
        <f ca="1">'[6]WACOG Calc'!L62</f>
        <v>3.5636068996914942</v>
      </c>
      <c r="M15">
        <v>2035</v>
      </c>
      <c r="N15" s="7">
        <v>2.8395625879103257</v>
      </c>
      <c r="O15" s="7">
        <v>3.465316689069756</v>
      </c>
      <c r="P15" s="7">
        <v>3.5516166343749931</v>
      </c>
      <c r="Q15" s="7">
        <v>2.8445355615334758</v>
      </c>
      <c r="R15" s="7">
        <v>2.9601952102436835</v>
      </c>
      <c r="S15" s="7">
        <v>2.0278372131393287</v>
      </c>
      <c r="T15" s="7">
        <v>1.7421857069098525</v>
      </c>
      <c r="U15" s="7">
        <v>2.7940644626305255</v>
      </c>
      <c r="V15" s="7">
        <v>4.1834027023990803</v>
      </c>
      <c r="W15" s="7">
        <v>2.8107502017279855</v>
      </c>
      <c r="Y15">
        <v>2035</v>
      </c>
      <c r="Z15" s="8">
        <v>500.01493653358295</v>
      </c>
      <c r="AA15" s="8">
        <v>500.01493653358295</v>
      </c>
      <c r="AB15" s="8">
        <v>500.01493653358295</v>
      </c>
      <c r="AC15" s="8">
        <v>500.01493653358295</v>
      </c>
      <c r="AD15" s="8">
        <v>500.01493653358295</v>
      </c>
      <c r="AE15" s="8">
        <v>500.01493653358295</v>
      </c>
      <c r="AF15" s="8">
        <v>1339.2930964526176</v>
      </c>
      <c r="AG15" s="8">
        <v>838.44854524604796</v>
      </c>
      <c r="AH15" s="8">
        <v>500.01493653358295</v>
      </c>
      <c r="AI15" s="8">
        <v>500.01493653358295</v>
      </c>
      <c r="AJ15" s="8"/>
      <c r="AK15">
        <v>2035</v>
      </c>
      <c r="AL15" s="9">
        <v>581.08604455507077</v>
      </c>
      <c r="AM15" s="9">
        <v>483.41175763598477</v>
      </c>
      <c r="AN15" s="9">
        <v>506.82568960128975</v>
      </c>
      <c r="AO15" s="9">
        <v>411.63216123399087</v>
      </c>
      <c r="AP15" s="9">
        <v>527.49281385491952</v>
      </c>
      <c r="AQ15" s="9">
        <v>620.86989197630169</v>
      </c>
      <c r="AR15" s="9">
        <v>626.1218590053719</v>
      </c>
      <c r="AS15" s="9">
        <v>492.73236440538494</v>
      </c>
      <c r="AT15" s="9">
        <v>492.73236440538494</v>
      </c>
      <c r="AU15" s="9">
        <v>505.91605699159055</v>
      </c>
      <c r="AW15">
        <v>2035</v>
      </c>
      <c r="AX15" s="8">
        <f t="shared" ca="1" si="1"/>
        <v>745.81151794082587</v>
      </c>
      <c r="AY15" s="8">
        <f t="shared" ca="1" si="0"/>
        <v>883.7452091934698</v>
      </c>
      <c r="AZ15" s="8">
        <f t="shared" ca="1" si="0"/>
        <v>905.77988896410716</v>
      </c>
      <c r="BA15" s="8">
        <f t="shared" ca="1" si="0"/>
        <v>800.87800152260252</v>
      </c>
      <c r="BB15" s="8">
        <f t="shared" ca="1" si="0"/>
        <v>886.93228365657092</v>
      </c>
      <c r="BC15" s="8">
        <f t="shared" ca="1" si="0"/>
        <v>887.81963816019345</v>
      </c>
      <c r="BD15" s="8">
        <f t="shared" ca="1" si="0"/>
        <v>1747.3351799440218</v>
      </c>
      <c r="BE15" s="8">
        <f t="shared" ca="1" si="0"/>
        <v>1212.5356333653754</v>
      </c>
      <c r="BF15" s="8">
        <f t="shared" ca="1" si="0"/>
        <v>928.25046613233906</v>
      </c>
      <c r="BG15" s="8">
        <f t="shared" ca="1" si="0"/>
        <v>866.09660416672591</v>
      </c>
      <c r="BI15">
        <v>2035</v>
      </c>
      <c r="BJ15" s="2">
        <f t="shared" ca="1" si="2"/>
        <v>0</v>
      </c>
      <c r="BK15" s="2">
        <f t="shared" ca="1" si="2"/>
        <v>0.18494443694497603</v>
      </c>
      <c r="BL15" s="2">
        <f ca="1">(AZ15-$AX15)/$AX15</f>
        <v>0.21448900583481401</v>
      </c>
      <c r="BM15" s="2">
        <f ca="1">(BA15-$AX15)/$AX15</f>
        <v>7.3834316388427954E-2</v>
      </c>
      <c r="BN15" s="2">
        <f ca="1">(BB15-$AX15)/$AX15</f>
        <v>0.1892177344020877</v>
      </c>
      <c r="BO15" s="2">
        <f ca="1">(BC15-$AX15)/$AX15</f>
        <v>0.19040751825803096</v>
      </c>
      <c r="BP15" s="2">
        <f ca="1">(BD15-$AX15)/$AX15</f>
        <v>1.3428643000424387</v>
      </c>
      <c r="BQ15" s="2">
        <f ca="1">(BE15-$AX15)/$AX15</f>
        <v>0.62579365455922109</v>
      </c>
      <c r="BR15" s="2">
        <f ca="1">(BF15-$AX15)/$AX15</f>
        <v>0.24461803525805598</v>
      </c>
      <c r="BS15" s="2">
        <f ca="1">(BG15-$AX15)/$AX15</f>
        <v>0.16128081067721414</v>
      </c>
      <c r="BT15" s="2"/>
      <c r="BU15" s="10">
        <v>2018</v>
      </c>
      <c r="BV15" s="11">
        <v>632.92428662675661</v>
      </c>
      <c r="BW15" s="10">
        <f>'Oregon Bill Impacts'!BW15*('Washington Bill Impacts'!$AL$2/'Oregon Bill Impacts'!$AL$2)</f>
        <v>617.77168302111772</v>
      </c>
      <c r="BX15" s="11"/>
      <c r="BY15" s="10">
        <v>2035</v>
      </c>
      <c r="BZ15" s="11">
        <f t="array" aca="1" ref="BZ15" ca="1">INDEX($AY$2:$BG$30,$AW15-2021,$BU$21)</f>
        <v>928.25046613233906</v>
      </c>
      <c r="CA15" s="10">
        <f t="array" ref="CA15">INDEX($AM$2:$AU$30,$BY15-2021,$BU$21)</f>
        <v>492.73236440538494</v>
      </c>
    </row>
    <row r="16" spans="1:79" x14ac:dyDescent="0.3">
      <c r="A16">
        <v>2036</v>
      </c>
      <c r="B16" s="6">
        <f ca="1">'[6]WACOG Calc'!C63</f>
        <v>3.6443598663450714</v>
      </c>
      <c r="C16" s="6">
        <f ca="1">'[6]WACOG Calc'!D63</f>
        <v>3.6076033760143806</v>
      </c>
      <c r="D16" s="6">
        <f ca="1">'[6]WACOG Calc'!E63</f>
        <v>3.6085413082541513</v>
      </c>
      <c r="E16" s="6">
        <f ca="1">'[6]WACOG Calc'!F63</f>
        <v>3.5363660679696296</v>
      </c>
      <c r="F16" s="6">
        <f ca="1">'[6]WACOG Calc'!G63</f>
        <v>3.5806777786885995</v>
      </c>
      <c r="G16" s="6">
        <f ca="1">'[6]WACOG Calc'!H63</f>
        <v>3.5441647036519144</v>
      </c>
      <c r="H16" s="6">
        <f ca="1">'[6]WACOG Calc'!I63</f>
        <v>3.3896761975453114</v>
      </c>
      <c r="I16" s="6">
        <f ca="1">'[6]WACOG Calc'!J63</f>
        <v>3.6142335889470414</v>
      </c>
      <c r="J16" s="6">
        <f ca="1">'[6]WACOG Calc'!K63</f>
        <v>3.614233588913307</v>
      </c>
      <c r="K16" s="6">
        <f ca="1">'[6]WACOG Calc'!L63</f>
        <v>3.6197373919121594</v>
      </c>
      <c r="M16">
        <v>2036</v>
      </c>
      <c r="N16" s="7">
        <v>3.8108285983038761</v>
      </c>
      <c r="O16" s="7">
        <v>4.4442722576049656</v>
      </c>
      <c r="P16" s="7">
        <v>4.2823532275587057</v>
      </c>
      <c r="Q16" s="7">
        <v>3.7984467577402441</v>
      </c>
      <c r="R16" s="7">
        <v>3.8727609538610799</v>
      </c>
      <c r="S16" s="7">
        <v>2.8220667323331696</v>
      </c>
      <c r="T16" s="7">
        <v>1.8647302481798118</v>
      </c>
      <c r="U16" s="7">
        <v>3.7513468195638886</v>
      </c>
      <c r="V16" s="7">
        <v>5.1778712959641791</v>
      </c>
      <c r="W16" s="7">
        <v>3.7970245886388208</v>
      </c>
      <c r="Y16">
        <v>2036</v>
      </c>
      <c r="Z16" s="8">
        <v>498.79833653358293</v>
      </c>
      <c r="AA16" s="8">
        <v>498.79833653358293</v>
      </c>
      <c r="AB16" s="8">
        <v>498.79833653358293</v>
      </c>
      <c r="AC16" s="8">
        <v>498.79833653358293</v>
      </c>
      <c r="AD16" s="8">
        <v>498.79833653358293</v>
      </c>
      <c r="AE16" s="8">
        <v>498.79833653358293</v>
      </c>
      <c r="AF16" s="8">
        <v>1529.8938102120394</v>
      </c>
      <c r="AG16" s="8">
        <v>882.14612937396032</v>
      </c>
      <c r="AH16" s="8">
        <v>498.79833653358293</v>
      </c>
      <c r="AI16" s="8">
        <v>498.79833653358293</v>
      </c>
      <c r="AJ16" s="8"/>
      <c r="AK16">
        <v>2036</v>
      </c>
      <c r="AL16" s="9">
        <v>580.33196418837156</v>
      </c>
      <c r="AM16" s="9">
        <v>474.9930202003838</v>
      </c>
      <c r="AN16" s="9">
        <v>498.14879538493062</v>
      </c>
      <c r="AO16" s="9">
        <v>398.6339903995264</v>
      </c>
      <c r="AP16" s="9">
        <v>521.3467634480179</v>
      </c>
      <c r="AQ16" s="9">
        <v>622.29545088794305</v>
      </c>
      <c r="AR16" s="9">
        <v>627.35013687584762</v>
      </c>
      <c r="AS16" s="9">
        <v>484.02182073989394</v>
      </c>
      <c r="AT16" s="9">
        <v>484.02182073989394</v>
      </c>
      <c r="AU16" s="9">
        <v>498.96520296518975</v>
      </c>
      <c r="AW16">
        <v>2036</v>
      </c>
      <c r="AX16" s="8">
        <f t="shared" ca="1" si="1"/>
        <v>747.93767446745346</v>
      </c>
      <c r="AY16" s="8">
        <f t="shared" ca="1" si="0"/>
        <v>927.96341996403692</v>
      </c>
      <c r="AZ16" s="8">
        <f t="shared" ca="1" si="0"/>
        <v>939.1520590422142</v>
      </c>
      <c r="BA16" s="8">
        <f t="shared" ca="1" si="0"/>
        <v>833.12191916389372</v>
      </c>
      <c r="BB16" s="8">
        <f t="shared" ca="1" si="0"/>
        <v>934.4121429939463</v>
      </c>
      <c r="BC16" s="8">
        <f t="shared" ca="1" si="0"/>
        <v>942.39922192933693</v>
      </c>
      <c r="BD16" s="8">
        <f t="shared" ca="1" si="0"/>
        <v>1958.0841112414896</v>
      </c>
      <c r="BE16" s="8">
        <f t="shared" ca="1" si="0"/>
        <v>1304.3050769368433</v>
      </c>
      <c r="BF16" s="8">
        <f t="shared" ca="1" si="0"/>
        <v>973.34623407824131</v>
      </c>
      <c r="BG16" s="8">
        <f t="shared" ca="1" si="0"/>
        <v>914.9190056458167</v>
      </c>
      <c r="BI16">
        <v>2036</v>
      </c>
      <c r="BJ16" s="2">
        <f t="shared" ca="1" si="2"/>
        <v>0</v>
      </c>
      <c r="BK16" s="2">
        <f t="shared" ca="1" si="2"/>
        <v>0.24069618584832669</v>
      </c>
      <c r="BL16" s="2">
        <f ca="1">(AZ16-$AX16)/$AX16</f>
        <v>0.25565550593625225</v>
      </c>
      <c r="BM16" s="2">
        <f ca="1">(BA16-$AX16)/$AX16</f>
        <v>0.11389216990184796</v>
      </c>
      <c r="BN16" s="2">
        <f ca="1">(BB16-$AX16)/$AX16</f>
        <v>0.24931819173204023</v>
      </c>
      <c r="BO16" s="2">
        <f ca="1">(BC16-$AX16)/$AX16</f>
        <v>0.25999699453613428</v>
      </c>
      <c r="BP16" s="2">
        <f ca="1">(BD16-$AX16)/$AX16</f>
        <v>1.6179776445085274</v>
      </c>
      <c r="BQ16" s="2">
        <f ca="1">(BE16-$AX16)/$AX16</f>
        <v>0.74386866909135785</v>
      </c>
      <c r="BR16" s="2">
        <f ca="1">(BF16-$AX16)/$AX16</f>
        <v>0.30137345303709062</v>
      </c>
      <c r="BS16" s="2">
        <f ca="1">(BG16-$AX16)/$AX16</f>
        <v>0.22325567607923652</v>
      </c>
      <c r="BT16" s="2"/>
      <c r="BU16" s="10">
        <v>2019</v>
      </c>
      <c r="BV16" s="11">
        <v>636.06250066157088</v>
      </c>
      <c r="BW16" s="10">
        <f>'Oregon Bill Impacts'!BW16*('Washington Bill Impacts'!$AL$2/'Oregon Bill Impacts'!$AL$2)</f>
        <v>674.62327235233784</v>
      </c>
      <c r="BX16" s="11"/>
      <c r="BY16" s="10">
        <v>2036</v>
      </c>
      <c r="BZ16" s="11">
        <f t="array" aca="1" ref="BZ16" ca="1">INDEX($AY$2:$BG$30,$AW16-2021,$BU$21)</f>
        <v>973.34623407824131</v>
      </c>
      <c r="CA16" s="10">
        <f t="array" ref="CA16">INDEX($AM$2:$AU$30,$BY16-2021,$BU$21)</f>
        <v>484.02182073989394</v>
      </c>
    </row>
    <row r="17" spans="1:79" x14ac:dyDescent="0.3">
      <c r="A17">
        <v>2037</v>
      </c>
      <c r="B17" s="6">
        <f ca="1">'[6]WACOG Calc'!C64</f>
        <v>3.6693730545684771</v>
      </c>
      <c r="C17" s="6">
        <f ca="1">'[6]WACOG Calc'!D64</f>
        <v>3.6302435290696269</v>
      </c>
      <c r="D17" s="6">
        <f ca="1">'[6]WACOG Calc'!E64</f>
        <v>3.630446615382251</v>
      </c>
      <c r="E17" s="6">
        <f ca="1">'[6]WACOG Calc'!F64</f>
        <v>3.5468948328441838</v>
      </c>
      <c r="F17" s="6">
        <f ca="1">'[6]WACOG Calc'!G64</f>
        <v>3.5955730119406417</v>
      </c>
      <c r="G17" s="6">
        <f ca="1">'[6]WACOG Calc'!H64</f>
        <v>3.5568881684963229</v>
      </c>
      <c r="H17" s="6">
        <f ca="1">'[6]WACOG Calc'!I64</f>
        <v>3.3786095964175846</v>
      </c>
      <c r="I17" s="6">
        <f ca="1">'[6]WACOG Calc'!J64</f>
        <v>3.6372417030299138</v>
      </c>
      <c r="J17" s="6">
        <f ca="1">'[6]WACOG Calc'!K64</f>
        <v>3.637241703097585</v>
      </c>
      <c r="K17" s="6">
        <f ca="1">'[6]WACOG Calc'!L64</f>
        <v>3.6441779841577309</v>
      </c>
      <c r="M17">
        <v>2037</v>
      </c>
      <c r="N17" s="7">
        <v>3.9250733388066004</v>
      </c>
      <c r="O17" s="7">
        <v>4.5042155123678089</v>
      </c>
      <c r="P17" s="7">
        <v>4.920062508531089</v>
      </c>
      <c r="Q17" s="7">
        <v>3.8676270890813012</v>
      </c>
      <c r="R17" s="7">
        <v>3.8954742580584738</v>
      </c>
      <c r="S17" s="7">
        <v>2.8517098969631025</v>
      </c>
      <c r="T17" s="7">
        <v>2.0315264996995923</v>
      </c>
      <c r="U17" s="7">
        <v>3.7893760634659768</v>
      </c>
      <c r="V17" s="7">
        <v>5.2612641433778844</v>
      </c>
      <c r="W17" s="7">
        <v>3.8938267253408942</v>
      </c>
      <c r="Y17">
        <v>2037</v>
      </c>
      <c r="Z17" s="8">
        <v>497.58173653358295</v>
      </c>
      <c r="AA17" s="8">
        <v>497.58173653358295</v>
      </c>
      <c r="AB17" s="8">
        <v>497.58173653358295</v>
      </c>
      <c r="AC17" s="8">
        <v>497.58173653358295</v>
      </c>
      <c r="AD17" s="8">
        <v>497.58173653358295</v>
      </c>
      <c r="AE17" s="8">
        <v>497.58173653358295</v>
      </c>
      <c r="AF17" s="8">
        <v>1782.2251136857285</v>
      </c>
      <c r="AG17" s="8">
        <v>930.20782340485562</v>
      </c>
      <c r="AH17" s="8">
        <v>497.58173653358295</v>
      </c>
      <c r="AI17" s="8">
        <v>497.58173653358295</v>
      </c>
      <c r="AJ17" s="8"/>
      <c r="AK17">
        <v>2037</v>
      </c>
      <c r="AL17" s="9">
        <v>572.50079285558479</v>
      </c>
      <c r="AM17" s="9">
        <v>460.48993527494315</v>
      </c>
      <c r="AN17" s="9">
        <v>482.94765102760732</v>
      </c>
      <c r="AO17" s="9">
        <v>379.64080913078794</v>
      </c>
      <c r="AP17" s="9">
        <v>508.57106512814636</v>
      </c>
      <c r="AQ17" s="9">
        <v>616.05745950097776</v>
      </c>
      <c r="AR17" s="9">
        <v>620.66369150554976</v>
      </c>
      <c r="AS17" s="9">
        <v>469.23362175743847</v>
      </c>
      <c r="AT17" s="9">
        <v>469.23362175743847</v>
      </c>
      <c r="AU17" s="9">
        <v>485.55993765608645</v>
      </c>
      <c r="AW17">
        <v>2037</v>
      </c>
      <c r="AX17" s="8">
        <f t="shared" ca="1" si="1"/>
        <v>745.15927748222396</v>
      </c>
      <c r="AY17" s="8">
        <f t="shared" ca="1" si="0"/>
        <v>918.39015386137044</v>
      </c>
      <c r="AZ17" s="8">
        <f t="shared" ca="1" si="0"/>
        <v>958.78447418963549</v>
      </c>
      <c r="BA17" s="8">
        <f t="shared" ca="1" si="0"/>
        <v>820.35781078495461</v>
      </c>
      <c r="BB17" s="8">
        <f t="shared" ca="1" si="0"/>
        <v>925.11812588458952</v>
      </c>
      <c r="BC17" s="8">
        <f t="shared" ca="1" si="0"/>
        <v>939.68477549564432</v>
      </c>
      <c r="BD17" s="8">
        <f t="shared" ca="1" si="0"/>
        <v>2230.2672865245295</v>
      </c>
      <c r="BE17" s="8">
        <f t="shared" ca="1" si="0"/>
        <v>1346.4602526289129</v>
      </c>
      <c r="BF17" s="8">
        <f t="shared" ca="1" si="0"/>
        <v>963.63141529783388</v>
      </c>
      <c r="BG17" s="8">
        <f t="shared" ca="1" si="0"/>
        <v>909.36768966242244</v>
      </c>
      <c r="BI17">
        <v>2037</v>
      </c>
      <c r="BJ17" s="2">
        <f t="shared" ca="1" si="2"/>
        <v>0</v>
      </c>
      <c r="BK17" s="2">
        <f t="shared" ca="1" si="2"/>
        <v>0.23247496423109215</v>
      </c>
      <c r="BL17" s="2">
        <f ca="1">(AZ17-$AX17)/$AX17</f>
        <v>0.28668393880730775</v>
      </c>
      <c r="BM17" s="2">
        <f ca="1">(BA17-$AX17)/$AX17</f>
        <v>0.10091605321860136</v>
      </c>
      <c r="BN17" s="2">
        <f ca="1">(BB17-$AX17)/$AX17</f>
        <v>0.2415038688244186</v>
      </c>
      <c r="BO17" s="2">
        <f ca="1">(BC17-$AX17)/$AX17</f>
        <v>0.26105223928861415</v>
      </c>
      <c r="BP17" s="2">
        <f ca="1">(BD17-$AX17)/$AX17</f>
        <v>1.9930074735971242</v>
      </c>
      <c r="BQ17" s="2">
        <f ca="1">(BE17-$AX17)/$AX17</f>
        <v>0.8069428823034861</v>
      </c>
      <c r="BR17" s="2">
        <f ca="1">(BF17-$AX17)/$AX17</f>
        <v>0.29318850937989116</v>
      </c>
      <c r="BS17" s="2">
        <f ca="1">(BG17-$AX17)/$AX17</f>
        <v>0.22036686268609965</v>
      </c>
      <c r="BT17" s="2"/>
      <c r="BU17" s="10">
        <v>2020</v>
      </c>
      <c r="BV17" s="11">
        <v>643.68279815281073</v>
      </c>
      <c r="BW17" s="10">
        <f>'Oregon Bill Impacts'!BW17*('Washington Bill Impacts'!$AL$2/'Oregon Bill Impacts'!$AL$2)</f>
        <v>630.99881454493777</v>
      </c>
      <c r="BX17" s="11"/>
      <c r="BY17" s="10">
        <v>2037</v>
      </c>
      <c r="BZ17" s="11">
        <f t="array" aca="1" ref="BZ17" ca="1">INDEX($AY$2:$BG$30,$AW17-2021,$BU$21)</f>
        <v>963.63141529783388</v>
      </c>
      <c r="CA17" s="10">
        <f t="array" ref="CA17">INDEX($AM$2:$AU$30,$BY17-2021,$BU$21)</f>
        <v>469.23362175743847</v>
      </c>
    </row>
    <row r="18" spans="1:79" x14ac:dyDescent="0.3">
      <c r="A18">
        <v>2038</v>
      </c>
      <c r="B18" s="6">
        <f ca="1">'[6]WACOG Calc'!C65</f>
        <v>3.6913669387607637</v>
      </c>
      <c r="C18" s="6">
        <f ca="1">'[6]WACOG Calc'!D65</f>
        <v>3.6777971853943403</v>
      </c>
      <c r="D18" s="6">
        <f ca="1">'[6]WACOG Calc'!E65</f>
        <v>3.6768987549594927</v>
      </c>
      <c r="E18" s="6">
        <f ca="1">'[6]WACOG Calc'!F65</f>
        <v>3.5921133544448733</v>
      </c>
      <c r="F18" s="6">
        <f ca="1">'[6]WACOG Calc'!G65</f>
        <v>3.6429748265822033</v>
      </c>
      <c r="G18" s="6">
        <f ca="1">'[6]WACOG Calc'!H65</f>
        <v>3.5992180775086782</v>
      </c>
      <c r="H18" s="6">
        <f ca="1">'[6]WACOG Calc'!I65</f>
        <v>3.4207746062668902</v>
      </c>
      <c r="I18" s="6">
        <f ca="1">'[6]WACOG Calc'!J65</f>
        <v>3.6842547217797397</v>
      </c>
      <c r="J18" s="6">
        <f ca="1">'[6]WACOG Calc'!K65</f>
        <v>3.6842547217843937</v>
      </c>
      <c r="K18" s="6">
        <f ca="1">'[6]WACOG Calc'!L65</f>
        <v>3.691772247117278</v>
      </c>
      <c r="M18">
        <v>2038</v>
      </c>
      <c r="N18" s="7">
        <v>4.0431732439389201</v>
      </c>
      <c r="O18" s="7">
        <v>4.5487896592617263</v>
      </c>
      <c r="P18" s="7">
        <v>5.2872177251037424</v>
      </c>
      <c r="Q18" s="7">
        <v>3.9218142421852029</v>
      </c>
      <c r="R18" s="7">
        <v>3.9186769340199881</v>
      </c>
      <c r="S18" s="7">
        <v>2.865068687141533</v>
      </c>
      <c r="T18" s="7">
        <v>2.2127375527852302</v>
      </c>
      <c r="U18" s="7">
        <v>3.819370502873932</v>
      </c>
      <c r="V18" s="7">
        <v>5.3257289658809999</v>
      </c>
      <c r="W18" s="7">
        <v>3.9793693832773114</v>
      </c>
      <c r="Y18">
        <v>2038</v>
      </c>
      <c r="Z18" s="8">
        <v>496.36513653358293</v>
      </c>
      <c r="AA18" s="8">
        <v>496.36513653358293</v>
      </c>
      <c r="AB18" s="8">
        <v>496.36513653358293</v>
      </c>
      <c r="AC18" s="8">
        <v>496.36513653358293</v>
      </c>
      <c r="AD18" s="8">
        <v>496.36513653358293</v>
      </c>
      <c r="AE18" s="8">
        <v>496.36513653358293</v>
      </c>
      <c r="AF18" s="8">
        <v>2132.2662155287362</v>
      </c>
      <c r="AG18" s="8">
        <v>983.40262439057562</v>
      </c>
      <c r="AH18" s="8">
        <v>496.36513653358293</v>
      </c>
      <c r="AI18" s="8">
        <v>496.36513653358293</v>
      </c>
      <c r="AJ18" s="8"/>
      <c r="AK18">
        <v>2038</v>
      </c>
      <c r="AL18" s="9">
        <v>568.32850337632294</v>
      </c>
      <c r="AM18" s="9">
        <v>449.28881800238184</v>
      </c>
      <c r="AN18" s="9">
        <v>470.94774348986851</v>
      </c>
      <c r="AO18" s="9">
        <v>363.21426325632694</v>
      </c>
      <c r="AP18" s="9">
        <v>499.13208874583694</v>
      </c>
      <c r="AQ18" s="9">
        <v>613.63262931975692</v>
      </c>
      <c r="AR18" s="9">
        <v>617.77520133463315</v>
      </c>
      <c r="AS18" s="9">
        <v>457.84311946115514</v>
      </c>
      <c r="AT18" s="9">
        <v>457.84311946115514</v>
      </c>
      <c r="AU18" s="9">
        <v>475.42960186639664</v>
      </c>
      <c r="AW18">
        <v>2038</v>
      </c>
      <c r="AX18" s="8">
        <f t="shared" ca="1" si="1"/>
        <v>743.58231149464643</v>
      </c>
      <c r="AY18" s="8">
        <f t="shared" ref="AY18:BG30" ca="1" si="3">(AA18+(AM18*0.1*(C18+O18)))*1.053</f>
        <v>911.87323817484582</v>
      </c>
      <c r="AZ18" s="8">
        <f t="shared" ca="1" si="3"/>
        <v>967.21017290840564</v>
      </c>
      <c r="BA18" s="8">
        <f t="shared" ca="1" si="3"/>
        <v>810.05363447070863</v>
      </c>
      <c r="BB18" s="8">
        <f t="shared" ca="1" si="3"/>
        <v>920.10238663314487</v>
      </c>
      <c r="BC18" s="8">
        <f t="shared" ca="1" si="3"/>
        <v>940.36571278235101</v>
      </c>
      <c r="BD18" s="8">
        <f t="shared" ca="1" si="3"/>
        <v>2611.7460295535934</v>
      </c>
      <c r="BE18" s="8">
        <f t="shared" ca="1" si="3"/>
        <v>1397.2793423502119</v>
      </c>
      <c r="BF18" s="8">
        <f t="shared" ca="1" si="3"/>
        <v>957.05173545597802</v>
      </c>
      <c r="BG18" s="8">
        <f t="shared" ca="1" si="3"/>
        <v>906.71083528914278</v>
      </c>
      <c r="BI18">
        <v>2038</v>
      </c>
      <c r="BJ18" s="2">
        <f t="shared" ca="1" si="2"/>
        <v>0</v>
      </c>
      <c r="BK18" s="2">
        <f t="shared" ca="1" si="2"/>
        <v>0.22632454279597403</v>
      </c>
      <c r="BL18" s="2">
        <f t="shared" ca="1" si="2"/>
        <v>0.30074392297505487</v>
      </c>
      <c r="BM18" s="2">
        <f t="shared" ca="1" si="2"/>
        <v>8.9393362306387739E-2</v>
      </c>
      <c r="BN18" s="2">
        <f t="shared" ca="1" si="2"/>
        <v>0.23739143926606077</v>
      </c>
      <c r="BO18" s="2">
        <f t="shared" ca="1" si="2"/>
        <v>0.26464239162999692</v>
      </c>
      <c r="BP18" s="2">
        <f t="shared" ca="1" si="2"/>
        <v>2.5123832145816141</v>
      </c>
      <c r="BQ18" s="2">
        <f t="shared" ca="1" si="2"/>
        <v>0.87911858680660926</v>
      </c>
      <c r="BR18" s="2">
        <f t="shared" ca="1" si="2"/>
        <v>0.28708243951129614</v>
      </c>
      <c r="BS18" s="2">
        <f t="shared" ca="1" si="2"/>
        <v>0.21938193159355543</v>
      </c>
      <c r="BT18" s="2"/>
      <c r="BU18" s="10">
        <v>2021</v>
      </c>
      <c r="BV18" s="11"/>
      <c r="BW18" s="11"/>
      <c r="BX18" s="11"/>
      <c r="BY18" s="10">
        <v>2038</v>
      </c>
      <c r="BZ18" s="11">
        <f t="array" aca="1" ref="BZ18" ca="1">INDEX($AY$2:$BG$30,$AW18-2021,$BU$21)</f>
        <v>957.05173545597802</v>
      </c>
      <c r="CA18" s="10">
        <f t="array" ref="CA18">INDEX($AM$2:$AU$30,$BY18-2021,$BU$21)</f>
        <v>457.84311946115514</v>
      </c>
    </row>
    <row r="19" spans="1:79" x14ac:dyDescent="0.3">
      <c r="A19">
        <v>2039</v>
      </c>
      <c r="B19" s="6">
        <f ca="1">'[6]WACOG Calc'!C66</f>
        <v>3.7708942216689927</v>
      </c>
      <c r="C19" s="6">
        <f ca="1">'[6]WACOG Calc'!D66</f>
        <v>3.7522485656750741</v>
      </c>
      <c r="D19" s="6">
        <f ca="1">'[6]WACOG Calc'!E66</f>
        <v>3.7500807654465431</v>
      </c>
      <c r="E19" s="6">
        <f ca="1">'[6]WACOG Calc'!F66</f>
        <v>3.6635342671312476</v>
      </c>
      <c r="F19" s="6">
        <f ca="1">'[6]WACOG Calc'!G66</f>
        <v>3.7161757254011638</v>
      </c>
      <c r="G19" s="6">
        <f ca="1">'[6]WACOG Calc'!H66</f>
        <v>3.667307554817576</v>
      </c>
      <c r="H19" s="6">
        <f ca="1">'[6]WACOG Calc'!I66</f>
        <v>3.4787879827793655</v>
      </c>
      <c r="I19" s="6">
        <f ca="1">'[6]WACOG Calc'!J66</f>
        <v>3.7587766331561037</v>
      </c>
      <c r="J19" s="6">
        <f ca="1">'[6]WACOG Calc'!K66</f>
        <v>3.7587766331748491</v>
      </c>
      <c r="K19" s="6">
        <f ca="1">'[6]WACOG Calc'!L66</f>
        <v>3.7666941066810478</v>
      </c>
      <c r="M19">
        <v>2039</v>
      </c>
      <c r="N19" s="7">
        <v>3.3187597075705049</v>
      </c>
      <c r="O19" s="7">
        <v>3.7850204467071924</v>
      </c>
      <c r="P19" s="7">
        <v>4.8350729023953454</v>
      </c>
      <c r="Q19" s="7">
        <v>3.1804056483106815</v>
      </c>
      <c r="R19" s="7">
        <v>3.1282551651605917</v>
      </c>
      <c r="S19" s="7">
        <v>2.3286215889328012</v>
      </c>
      <c r="T19" s="7">
        <v>2.4271822131359819</v>
      </c>
      <c r="U19" s="7">
        <v>3.0453589217564696</v>
      </c>
      <c r="V19" s="7">
        <v>4.5815159426143373</v>
      </c>
      <c r="W19" s="7">
        <v>3.2537982039574791</v>
      </c>
      <c r="Y19">
        <v>2039</v>
      </c>
      <c r="Z19" s="8">
        <v>495.14853653358296</v>
      </c>
      <c r="AA19" s="8">
        <v>495.14853653358296</v>
      </c>
      <c r="AB19" s="8">
        <v>495.14853653358296</v>
      </c>
      <c r="AC19" s="8">
        <v>495.14853653358296</v>
      </c>
      <c r="AD19" s="8">
        <v>495.14853653358296</v>
      </c>
      <c r="AE19" s="8">
        <v>495.14853653358296</v>
      </c>
      <c r="AF19" s="8">
        <v>2650.776730037483</v>
      </c>
      <c r="AG19" s="8">
        <v>1042.6289451215011</v>
      </c>
      <c r="AH19" s="8">
        <v>495.14853653358296</v>
      </c>
      <c r="AI19" s="8">
        <v>495.14853653358296</v>
      </c>
      <c r="AJ19" s="8"/>
      <c r="AK19">
        <v>2039</v>
      </c>
      <c r="AL19" s="9">
        <v>564.23139719140011</v>
      </c>
      <c r="AM19" s="9">
        <v>438.08576056852866</v>
      </c>
      <c r="AN19" s="9">
        <v>459.03970580947112</v>
      </c>
      <c r="AO19" s="9">
        <v>345.66784229641132</v>
      </c>
      <c r="AP19" s="9">
        <v>489.48086091664942</v>
      </c>
      <c r="AQ19" s="9">
        <v>611.19332187531438</v>
      </c>
      <c r="AR19" s="9">
        <v>614.73769238574494</v>
      </c>
      <c r="AS19" s="9">
        <v>446.54007784287887</v>
      </c>
      <c r="AT19" s="9">
        <v>446.54007784287887</v>
      </c>
      <c r="AU19" s="9">
        <v>465.15615354467167</v>
      </c>
      <c r="AW19">
        <v>2039</v>
      </c>
      <c r="AX19" s="8">
        <f t="shared" ca="1" si="1"/>
        <v>745.43368215656244</v>
      </c>
      <c r="AY19" s="8">
        <f t="shared" ca="1" si="3"/>
        <v>869.0888739676368</v>
      </c>
      <c r="AZ19" s="8">
        <f t="shared" ca="1" si="3"/>
        <v>936.370960365668</v>
      </c>
      <c r="BA19" s="8">
        <f t="shared" ca="1" si="3"/>
        <v>770.50277200747098</v>
      </c>
      <c r="BB19" s="8">
        <f t="shared" ca="1" si="3"/>
        <v>874.16935645095293</v>
      </c>
      <c r="BC19" s="8">
        <f t="shared" ca="1" si="3"/>
        <v>907.28135489046144</v>
      </c>
      <c r="BD19" s="8">
        <f t="shared" ca="1" si="3"/>
        <v>3173.5724448776086</v>
      </c>
      <c r="BE19" s="8">
        <f t="shared" ca="1" si="3"/>
        <v>1417.8232931151806</v>
      </c>
      <c r="BF19" s="8">
        <f t="shared" ca="1" si="3"/>
        <v>913.55755552132564</v>
      </c>
      <c r="BG19" s="8">
        <f t="shared" ca="1" si="3"/>
        <v>865.26174244631375</v>
      </c>
      <c r="BI19">
        <v>2039</v>
      </c>
      <c r="BJ19" s="2">
        <f t="shared" ca="1" si="2"/>
        <v>0</v>
      </c>
      <c r="BK19" s="2">
        <f t="shared" ca="1" si="2"/>
        <v>0.16588355848549277</v>
      </c>
      <c r="BL19" s="2">
        <f t="shared" ca="1" si="2"/>
        <v>0.25614254195855246</v>
      </c>
      <c r="BM19" s="2">
        <f t="shared" ca="1" si="2"/>
        <v>3.3630208093606527E-2</v>
      </c>
      <c r="BN19" s="2">
        <f t="shared" ca="1" si="2"/>
        <v>0.17269903061256134</v>
      </c>
      <c r="BO19" s="2">
        <f t="shared" ca="1" si="2"/>
        <v>0.21711880829649224</v>
      </c>
      <c r="BP19" s="2">
        <f t="shared" ca="1" si="2"/>
        <v>3.2573504804563784</v>
      </c>
      <c r="BQ19" s="2">
        <f t="shared" ca="1" si="2"/>
        <v>0.90201130838812438</v>
      </c>
      <c r="BR19" s="2">
        <f t="shared" ca="1" si="2"/>
        <v>0.22553833746601804</v>
      </c>
      <c r="BS19" s="2">
        <f t="shared" ca="1" si="2"/>
        <v>0.16074945787676923</v>
      </c>
      <c r="BT19" s="2"/>
      <c r="BU19" s="2"/>
      <c r="BV19" s="2"/>
      <c r="BW19" s="2"/>
      <c r="BX19" s="2"/>
      <c r="BY19" s="10">
        <v>2039</v>
      </c>
      <c r="BZ19" s="11">
        <f t="array" aca="1" ref="BZ19" ca="1">INDEX($AY$2:$BG$30,$AW19-2021,$BU$21)</f>
        <v>913.55755552132564</v>
      </c>
      <c r="CA19" s="10">
        <f t="array" ref="CA19">INDEX($AM$2:$AU$30,$BY19-2021,$BU$21)</f>
        <v>446.54007784287887</v>
      </c>
    </row>
    <row r="20" spans="1:79" x14ac:dyDescent="0.3">
      <c r="A20">
        <v>2040</v>
      </c>
      <c r="B20" s="6">
        <f ca="1">'[6]WACOG Calc'!C67</f>
        <v>3.9774988820562851</v>
      </c>
      <c r="C20" s="6">
        <f ca="1">'[6]WACOG Calc'!D67</f>
        <v>3.9465795547343978</v>
      </c>
      <c r="D20" s="6">
        <f ca="1">'[6]WACOG Calc'!E67</f>
        <v>3.9398616853366497</v>
      </c>
      <c r="E20" s="6">
        <f ca="1">'[6]WACOG Calc'!F67</f>
        <v>3.8519584780295224</v>
      </c>
      <c r="F20" s="6">
        <f ca="1">'[6]WACOG Calc'!G67</f>
        <v>3.9054419504073348</v>
      </c>
      <c r="G20" s="6">
        <f ca="1">'[6]WACOG Calc'!H67</f>
        <v>3.8457142998643183</v>
      </c>
      <c r="H20" s="6">
        <f ca="1">'[6]WACOG Calc'!I67</f>
        <v>3.6368114618504688</v>
      </c>
      <c r="I20" s="6">
        <f ca="1">'[6]WACOG Calc'!J67</f>
        <v>3.9525347897047305</v>
      </c>
      <c r="J20" s="6">
        <f ca="1">'[6]WACOG Calc'!K67</f>
        <v>3.9525347896991141</v>
      </c>
      <c r="K20" s="6">
        <f ca="1">'[6]WACOG Calc'!L67</f>
        <v>3.9612203296690587</v>
      </c>
      <c r="M20">
        <v>2040</v>
      </c>
      <c r="N20" s="7">
        <v>4.2744232701814759</v>
      </c>
      <c r="O20" s="7">
        <v>4.6825927649738173</v>
      </c>
      <c r="P20" s="7">
        <v>6.0269419633910415</v>
      </c>
      <c r="Q20" s="7">
        <v>4.0842163203841579</v>
      </c>
      <c r="R20" s="7">
        <v>3.9742062243999143</v>
      </c>
      <c r="S20" s="7">
        <v>2.6277491193623472</v>
      </c>
      <c r="T20" s="7">
        <v>2.6686466620895044</v>
      </c>
      <c r="U20" s="7">
        <v>3.3908502163672147</v>
      </c>
      <c r="V20" s="7">
        <v>5.4934889572717589</v>
      </c>
      <c r="W20" s="7">
        <v>4.1972511683175497</v>
      </c>
      <c r="Y20">
        <v>2040</v>
      </c>
      <c r="Z20" s="8">
        <v>493.93193653358293</v>
      </c>
      <c r="AA20" s="8">
        <v>493.93193653358293</v>
      </c>
      <c r="AB20" s="8">
        <v>493.93193653358293</v>
      </c>
      <c r="AC20" s="8">
        <v>493.93193653358293</v>
      </c>
      <c r="AD20" s="8">
        <v>493.93193653358293</v>
      </c>
      <c r="AE20" s="8">
        <v>493.93193653358293</v>
      </c>
      <c r="AF20" s="8">
        <v>3498.2789415930192</v>
      </c>
      <c r="AG20" s="8">
        <v>1109.0055529125661</v>
      </c>
      <c r="AH20" s="8">
        <v>493.93193653358293</v>
      </c>
      <c r="AI20" s="8">
        <v>493.93193653358293</v>
      </c>
      <c r="AJ20" s="8"/>
      <c r="AK20">
        <v>2040</v>
      </c>
      <c r="AL20" s="9">
        <v>563.56504079938838</v>
      </c>
      <c r="AM20" s="9">
        <v>430.57900549643324</v>
      </c>
      <c r="AN20" s="9">
        <v>450.25363241381945</v>
      </c>
      <c r="AO20" s="9">
        <v>333.18465108813791</v>
      </c>
      <c r="AP20" s="9">
        <v>483.52780354332316</v>
      </c>
      <c r="AQ20" s="9">
        <v>612.36890463073803</v>
      </c>
      <c r="AR20" s="9">
        <v>615.23902798714835</v>
      </c>
      <c r="AS20" s="9">
        <v>438.85199566982129</v>
      </c>
      <c r="AT20" s="9">
        <v>438.85199566982129</v>
      </c>
      <c r="AU20" s="9">
        <v>458.50941398333839</v>
      </c>
      <c r="AW20">
        <v>2040</v>
      </c>
      <c r="AX20" s="8">
        <f t="shared" ca="1" si="1"/>
        <v>756.14863153907152</v>
      </c>
      <c r="AY20" s="8">
        <f t="shared" ca="1" si="3"/>
        <v>911.35673704668386</v>
      </c>
      <c r="AZ20" s="8">
        <f t="shared" ca="1" si="3"/>
        <v>992.65350840525127</v>
      </c>
      <c r="BA20" s="8">
        <f t="shared" ca="1" si="3"/>
        <v>798.54581393353112</v>
      </c>
      <c r="BB20" s="8">
        <f t="shared" ca="1" si="3"/>
        <v>921.3063802014243</v>
      </c>
      <c r="BC20" s="8">
        <f t="shared" ca="1" si="3"/>
        <v>937.53508231671594</v>
      </c>
      <c r="BD20" s="8">
        <f t="shared" ca="1" si="3"/>
        <v>4092.1847470301868</v>
      </c>
      <c r="BE20" s="8">
        <f t="shared" ca="1" si="3"/>
        <v>1507.1288572794822</v>
      </c>
      <c r="BF20" s="8">
        <f t="shared" ca="1" si="3"/>
        <v>956.62162019439609</v>
      </c>
      <c r="BG20" s="8">
        <f t="shared" ca="1" si="3"/>
        <v>914.00982844739417</v>
      </c>
      <c r="BI20">
        <v>2040</v>
      </c>
      <c r="BJ20" s="2">
        <f t="shared" ca="1" si="2"/>
        <v>0</v>
      </c>
      <c r="BK20" s="2">
        <f t="shared" ca="1" si="2"/>
        <v>0.20526137194971894</v>
      </c>
      <c r="BL20" s="2">
        <f t="shared" ca="1" si="2"/>
        <v>0.31277564621759041</v>
      </c>
      <c r="BM20" s="2">
        <f t="shared" ca="1" si="2"/>
        <v>5.606990560594418E-2</v>
      </c>
      <c r="BN20" s="2">
        <f t="shared" ca="1" si="2"/>
        <v>0.21841968863474534</v>
      </c>
      <c r="BO20" s="2">
        <f t="shared" ca="1" si="2"/>
        <v>0.23988200627758707</v>
      </c>
      <c r="BP20" s="2">
        <f t="shared" ca="1" si="2"/>
        <v>4.4118787978243352</v>
      </c>
      <c r="BQ20" s="2">
        <f t="shared" ca="1" si="2"/>
        <v>0.99316482820561214</v>
      </c>
      <c r="BR20" s="2">
        <f t="shared" ca="1" si="2"/>
        <v>0.26512378690321781</v>
      </c>
      <c r="BS20" s="2">
        <f t="shared" ca="1" si="2"/>
        <v>0.20877006229186792</v>
      </c>
      <c r="BT20" s="2"/>
      <c r="BU20" s="2" t="s">
        <v>17</v>
      </c>
      <c r="BV20" s="2"/>
      <c r="BW20" s="2"/>
      <c r="BX20" s="2"/>
      <c r="BY20" s="10">
        <v>2040</v>
      </c>
      <c r="BZ20" s="11">
        <f t="array" aca="1" ref="BZ20" ca="1">INDEX($AY$2:$BG$30,$AW20-2021,$BU$21)</f>
        <v>956.62162019439609</v>
      </c>
      <c r="CA20" s="10">
        <f t="array" ref="CA20">INDEX($AM$2:$AU$30,$BY20-2021,$BU$21)</f>
        <v>438.85199566982129</v>
      </c>
    </row>
    <row r="21" spans="1:79" x14ac:dyDescent="0.3">
      <c r="A21">
        <v>2041</v>
      </c>
      <c r="B21" s="6">
        <f ca="1">'[6]WACOG Calc'!C68</f>
        <v>4.0656028225976177</v>
      </c>
      <c r="C21" s="6">
        <f ca="1">'[6]WACOG Calc'!D68</f>
        <v>4.0353142940278097</v>
      </c>
      <c r="D21" s="6">
        <f ca="1">'[6]WACOG Calc'!E68</f>
        <v>4.0253063473642063</v>
      </c>
      <c r="E21" s="6">
        <f ca="1">'[6]WACOG Calc'!F68</f>
        <v>3.9381892319914629</v>
      </c>
      <c r="F21" s="6">
        <f ca="1">'[6]WACOG Calc'!G68</f>
        <v>3.9943416547984647</v>
      </c>
      <c r="G21" s="6">
        <f ca="1">'[6]WACOG Calc'!H68</f>
        <v>3.9307865199006957</v>
      </c>
      <c r="H21" s="6">
        <f ca="1">'[6]WACOG Calc'!I68</f>
        <v>3.7136714735098275</v>
      </c>
      <c r="I21" s="6">
        <f ca="1">'[6]WACOG Calc'!J68</f>
        <v>4.0415770987456101</v>
      </c>
      <c r="J21" s="6">
        <f ca="1">'[6]WACOG Calc'!K68</f>
        <v>4.0415770987385971</v>
      </c>
      <c r="K21" s="6">
        <f ca="1">'[6]WACOG Calc'!L68</f>
        <v>4.0508486773403325</v>
      </c>
      <c r="M21">
        <v>2041</v>
      </c>
      <c r="N21" s="7">
        <v>4.3772362392916691</v>
      </c>
      <c r="O21" s="7">
        <v>4.6936210781829226</v>
      </c>
      <c r="P21" s="7">
        <v>6.314221362719179</v>
      </c>
      <c r="Q21" s="7">
        <v>4.0976063389800208</v>
      </c>
      <c r="R21" s="7">
        <v>3.9731992423205473</v>
      </c>
      <c r="S21" s="7">
        <v>2.8590545367039617</v>
      </c>
      <c r="T21" s="7">
        <v>3.0014612920343455</v>
      </c>
      <c r="U21" s="7">
        <v>3.347631700783658</v>
      </c>
      <c r="V21" s="7">
        <v>5.5390510745848438</v>
      </c>
      <c r="W21" s="7">
        <v>4.2495748551871042</v>
      </c>
      <c r="Y21">
        <v>2041</v>
      </c>
      <c r="Z21" s="8">
        <v>492.71533653358296</v>
      </c>
      <c r="AA21" s="8">
        <v>492.71533653358296</v>
      </c>
      <c r="AB21" s="8">
        <v>492.71533653358296</v>
      </c>
      <c r="AC21" s="8">
        <v>492.71533653358296</v>
      </c>
      <c r="AD21" s="8">
        <v>492.71533653358296</v>
      </c>
      <c r="AE21" s="8">
        <v>492.71533653358296</v>
      </c>
      <c r="AF21" s="8">
        <v>3503.6149275500115</v>
      </c>
      <c r="AG21" s="8">
        <v>1183.895351222244</v>
      </c>
      <c r="AH21" s="8">
        <v>492.71533653358296</v>
      </c>
      <c r="AI21" s="8">
        <v>492.71533653358296</v>
      </c>
      <c r="AJ21" s="8"/>
      <c r="AK21">
        <v>2041</v>
      </c>
      <c r="AL21" s="9">
        <v>556.10479799669201</v>
      </c>
      <c r="AM21" s="9">
        <v>418.09444595773346</v>
      </c>
      <c r="AN21" s="9">
        <v>436.25335979065852</v>
      </c>
      <c r="AO21" s="9">
        <v>316.62129522643392</v>
      </c>
      <c r="AP21" s="9">
        <v>471.85992287296102</v>
      </c>
      <c r="AQ21" s="9">
        <v>606.11365440889574</v>
      </c>
      <c r="AR21" s="9">
        <v>607.83866465794301</v>
      </c>
      <c r="AS21" s="9">
        <v>426.1192904466219</v>
      </c>
      <c r="AT21" s="9">
        <v>426.1192904466219</v>
      </c>
      <c r="AU21" s="9">
        <v>446.39688920732772</v>
      </c>
      <c r="AW21">
        <v>2041</v>
      </c>
      <c r="AX21" s="8">
        <f t="shared" ca="1" si="1"/>
        <v>756.90214956230147</v>
      </c>
      <c r="AY21" s="8">
        <f t="shared" ca="1" si="3"/>
        <v>903.12364200509376</v>
      </c>
      <c r="AZ21" s="8">
        <f t="shared" ca="1" si="3"/>
        <v>993.80108420862598</v>
      </c>
      <c r="BA21" s="8">
        <f t="shared" ca="1" si="3"/>
        <v>786.74446076528193</v>
      </c>
      <c r="BB21" s="8">
        <f t="shared" ca="1" si="3"/>
        <v>914.71125782600598</v>
      </c>
      <c r="BC21" s="8">
        <f t="shared" ca="1" si="3"/>
        <v>952.18248842835681</v>
      </c>
      <c r="BD21" s="8">
        <f t="shared" ca="1" si="3"/>
        <v>4119.1113538970876</v>
      </c>
      <c r="BE21" s="8">
        <f t="shared" ca="1" si="3"/>
        <v>1578.1982732750294</v>
      </c>
      <c r="BF21" s="8">
        <f t="shared" ca="1" si="3"/>
        <v>948.71549683483511</v>
      </c>
      <c r="BG21" s="8">
        <f t="shared" ca="1" si="3"/>
        <v>908.99557496554212</v>
      </c>
      <c r="BI21">
        <v>2041</v>
      </c>
      <c r="BJ21" s="2">
        <f t="shared" ca="1" si="2"/>
        <v>0</v>
      </c>
      <c r="BK21" s="2">
        <f t="shared" ca="1" si="2"/>
        <v>0.19318414213428869</v>
      </c>
      <c r="BL21" s="2">
        <f t="shared" ca="1" si="2"/>
        <v>0.31298488818312581</v>
      </c>
      <c r="BM21" s="2">
        <f t="shared" ca="1" si="2"/>
        <v>3.9426907718834663E-2</v>
      </c>
      <c r="BN21" s="2">
        <f t="shared" ca="1" si="2"/>
        <v>0.20849340744369899</v>
      </c>
      <c r="BO21" s="2">
        <f t="shared" ca="1" si="2"/>
        <v>0.25799945075989189</v>
      </c>
      <c r="BP21" s="2">
        <f t="shared" ca="1" si="2"/>
        <v>4.4420658684601069</v>
      </c>
      <c r="BQ21" s="2">
        <f t="shared" ca="1" si="2"/>
        <v>1.0850756920001665</v>
      </c>
      <c r="BR21" s="2">
        <f t="shared" ca="1" si="2"/>
        <v>0.25341894904573165</v>
      </c>
      <c r="BS21" s="2">
        <f t="shared" ca="1" si="2"/>
        <v>0.20094199163153739</v>
      </c>
      <c r="BT21" s="2"/>
      <c r="BU21" s="10">
        <f>IF(Graphs!$B$1="Scenario 1- Balanced Decarbonization",1,IF(Graphs!$B$1="Scenario 2- Carbon Neutral",2,IF(Graphs!$B$1="Scenario 3- Dual-Fuel Heating",3,IF(Graphs!$B$1="Scenario 4- New Gas Customer Moratorium",4,IF(Graphs!$B$1="Scenario 5- Aggressive Building Electrification",5,IF(Graphs!$B$1="Scenario 6- Full Building Electrification",6,IF(Graphs!$B$1="Scenario 7- RNG and H2 Support",7,IF(Graphs!$B$1="Scenario 8- Limited RNG",8,9))))))))</f>
        <v>8</v>
      </c>
      <c r="BV21" s="2"/>
      <c r="BW21" s="2"/>
      <c r="BX21" s="2"/>
      <c r="BY21" s="10">
        <v>2041</v>
      </c>
      <c r="BZ21" s="11">
        <f t="array" aca="1" ref="BZ21" ca="1">INDEX($AY$2:$BG$30,$AW21-2021,$BU$21)</f>
        <v>948.71549683483511</v>
      </c>
      <c r="CA21" s="10">
        <f t="array" ref="CA21">INDEX($AM$2:$AU$30,$BY21-2021,$BU$21)</f>
        <v>426.1192904466219</v>
      </c>
    </row>
    <row r="22" spans="1:79" x14ac:dyDescent="0.3">
      <c r="A22">
        <v>2042</v>
      </c>
      <c r="B22" s="6">
        <f ca="1">'[6]WACOG Calc'!C69</f>
        <v>4.0862996979427164</v>
      </c>
      <c r="C22" s="6">
        <f ca="1">'[6]WACOG Calc'!D69</f>
        <v>4.050301626310806</v>
      </c>
      <c r="D22" s="6">
        <f ca="1">'[6]WACOG Calc'!E69</f>
        <v>4.0388178200702454</v>
      </c>
      <c r="E22" s="6">
        <f ca="1">'[6]WACOG Calc'!F69</f>
        <v>3.9426671501188828</v>
      </c>
      <c r="F22" s="6">
        <f ca="1">'[6]WACOG Calc'!G69</f>
        <v>4.0065660028635657</v>
      </c>
      <c r="G22" s="6">
        <f ca="1">'[6]WACOG Calc'!H69</f>
        <v>3.9368884553694725</v>
      </c>
      <c r="H22" s="6">
        <f ca="1">'[6]WACOG Calc'!I69</f>
        <v>3.6747959230689853</v>
      </c>
      <c r="I22" s="6">
        <f ca="1">'[6]WACOG Calc'!J69</f>
        <v>4.056796848106778</v>
      </c>
      <c r="J22" s="6">
        <f ca="1">'[6]WACOG Calc'!K69</f>
        <v>4.0567968482037848</v>
      </c>
      <c r="K22" s="6">
        <f ca="1">'[6]WACOG Calc'!L69</f>
        <v>4.0674208141921637</v>
      </c>
      <c r="M22">
        <v>2042</v>
      </c>
      <c r="N22" s="7">
        <v>4.3806072581091025</v>
      </c>
      <c r="O22" s="7">
        <v>4.5411256232097728</v>
      </c>
      <c r="P22" s="7">
        <v>6.1717398115039961</v>
      </c>
      <c r="Q22" s="7">
        <v>3.9343236393648628</v>
      </c>
      <c r="R22" s="7">
        <v>3.883926218153964</v>
      </c>
      <c r="S22" s="7">
        <v>2.8392912692974344</v>
      </c>
      <c r="T22" s="7">
        <v>3.397291286888418</v>
      </c>
      <c r="U22" s="7">
        <v>3.275998846349732</v>
      </c>
      <c r="V22" s="7">
        <v>5.5752094738435662</v>
      </c>
      <c r="W22" s="7">
        <v>3.9703810954781482</v>
      </c>
      <c r="Y22">
        <v>2042</v>
      </c>
      <c r="Z22" s="8">
        <v>491.49873653358293</v>
      </c>
      <c r="AA22" s="8">
        <v>491.49873653358293</v>
      </c>
      <c r="AB22" s="8">
        <v>491.49873653358293</v>
      </c>
      <c r="AC22" s="8">
        <v>491.49873653358293</v>
      </c>
      <c r="AD22" s="8">
        <v>491.49873653358293</v>
      </c>
      <c r="AE22" s="8">
        <v>491.49873653358293</v>
      </c>
      <c r="AF22" s="8">
        <v>3508.5201196929079</v>
      </c>
      <c r="AG22" s="8">
        <v>1269.0948425174395</v>
      </c>
      <c r="AH22" s="8">
        <v>491.49873653358293</v>
      </c>
      <c r="AI22" s="8">
        <v>491.49873653358293</v>
      </c>
      <c r="AJ22" s="8"/>
      <c r="AK22">
        <v>2042</v>
      </c>
      <c r="AL22" s="9">
        <v>552.20369299528136</v>
      </c>
      <c r="AM22" s="9">
        <v>409.35332529668977</v>
      </c>
      <c r="AN22" s="9">
        <v>425.96938217535597</v>
      </c>
      <c r="AO22" s="9">
        <v>303.98876205223746</v>
      </c>
      <c r="AP22" s="9">
        <v>463.75085426420327</v>
      </c>
      <c r="AQ22" s="9">
        <v>603.61370026145346</v>
      </c>
      <c r="AR22" s="9">
        <v>603.94101487509772</v>
      </c>
      <c r="AS22" s="9">
        <v>417.14706251552127</v>
      </c>
      <c r="AT22" s="9">
        <v>417.14706251552127</v>
      </c>
      <c r="AU22" s="9">
        <v>438.04849548747001</v>
      </c>
      <c r="AW22">
        <v>2042</v>
      </c>
      <c r="AX22" s="8">
        <f t="shared" ca="1" si="1"/>
        <v>755.15443781342412</v>
      </c>
      <c r="AY22" s="8">
        <f t="shared" ca="1" si="3"/>
        <v>887.88082629571704</v>
      </c>
      <c r="AZ22" s="8">
        <f t="shared" ca="1" si="3"/>
        <v>975.53840227635135</v>
      </c>
      <c r="BA22" s="8">
        <f t="shared" ca="1" si="3"/>
        <v>769.69077584666456</v>
      </c>
      <c r="BB22" s="8">
        <f t="shared" ca="1" si="3"/>
        <v>902.86429966878404</v>
      </c>
      <c r="BC22" s="8">
        <f t="shared" ca="1" si="3"/>
        <v>948.24569435553258</v>
      </c>
      <c r="BD22" s="8">
        <f t="shared" ca="1" si="3"/>
        <v>4144.2209934157136</v>
      </c>
      <c r="BE22" s="8">
        <f t="shared" ca="1" si="3"/>
        <v>1658.4542147427987</v>
      </c>
      <c r="BF22" s="8">
        <f t="shared" ca="1" si="3"/>
        <v>940.63968856703775</v>
      </c>
      <c r="BG22" s="8">
        <f t="shared" ca="1" si="3"/>
        <v>888.30389220345637</v>
      </c>
      <c r="BI22">
        <v>2042</v>
      </c>
      <c r="BJ22" s="2">
        <f t="shared" ca="1" si="2"/>
        <v>0</v>
      </c>
      <c r="BK22" s="2">
        <f t="shared" ca="1" si="2"/>
        <v>0.17576058861099564</v>
      </c>
      <c r="BL22" s="2">
        <f t="shared" ca="1" si="2"/>
        <v>0.29183959389956926</v>
      </c>
      <c r="BM22" s="2">
        <f t="shared" ca="1" si="2"/>
        <v>1.9249490309996602E-2</v>
      </c>
      <c r="BN22" s="2">
        <f t="shared" ca="1" si="2"/>
        <v>0.19560219004083318</v>
      </c>
      <c r="BO22" s="2">
        <f t="shared" ca="1" si="2"/>
        <v>0.2556977048313599</v>
      </c>
      <c r="BP22" s="2">
        <f t="shared" ca="1" si="2"/>
        <v>4.4879118573618522</v>
      </c>
      <c r="BQ22" s="2">
        <f t="shared" ca="1" si="2"/>
        <v>1.1961788631540198</v>
      </c>
      <c r="BR22" s="2">
        <f t="shared" ca="1" si="2"/>
        <v>0.24562558526530362</v>
      </c>
      <c r="BS22" s="2">
        <f t="shared" ca="1" si="2"/>
        <v>0.17632082620817421</v>
      </c>
      <c r="BT22" s="2"/>
      <c r="BU22" s="2"/>
      <c r="BV22" s="2"/>
      <c r="BW22" s="2"/>
      <c r="BX22" s="2"/>
      <c r="BY22" s="10">
        <v>2042</v>
      </c>
      <c r="BZ22" s="11">
        <f t="array" aca="1" ref="BZ22" ca="1">INDEX($AY$2:$BG$30,$AW22-2021,$BU$21)</f>
        <v>940.63968856703775</v>
      </c>
      <c r="CA22" s="10">
        <f t="array" ref="CA22">INDEX($AM$2:$AU$30,$BY22-2021,$BU$21)</f>
        <v>417.14706251552127</v>
      </c>
    </row>
    <row r="23" spans="1:79" x14ac:dyDescent="0.3">
      <c r="A23">
        <v>2043</v>
      </c>
      <c r="B23" s="6">
        <f ca="1">'[6]WACOG Calc'!C70</f>
        <v>4.0551099828426675</v>
      </c>
      <c r="C23" s="6">
        <f ca="1">'[6]WACOG Calc'!D70</f>
        <v>4.0142092699353515</v>
      </c>
      <c r="D23" s="6">
        <f ca="1">'[6]WACOG Calc'!E70</f>
        <v>4.0028781361893131</v>
      </c>
      <c r="E23" s="6">
        <f ca="1">'[6]WACOG Calc'!F70</f>
        <v>3.8980709236047906</v>
      </c>
      <c r="F23" s="6">
        <f ca="1">'[6]WACOG Calc'!G70</f>
        <v>3.9690714779283374</v>
      </c>
      <c r="G23" s="6">
        <f ca="1">'[6]WACOG Calc'!H70</f>
        <v>3.8886971426475867</v>
      </c>
      <c r="H23" s="6">
        <f ca="1">'[6]WACOG Calc'!I70</f>
        <v>3.5976862719205824</v>
      </c>
      <c r="I23" s="6">
        <f ca="1">'[6]WACOG Calc'!J70</f>
        <v>4.0220427757261756</v>
      </c>
      <c r="J23" s="6">
        <f ca="1">'[6]WACOG Calc'!K70</f>
        <v>4.0220427757785133</v>
      </c>
      <c r="K23" s="6">
        <f ca="1">'[6]WACOG Calc'!L70</f>
        <v>4.0341502993365976</v>
      </c>
      <c r="M23">
        <v>2043</v>
      </c>
      <c r="N23" s="7">
        <v>3.6944221958833867</v>
      </c>
      <c r="O23" s="7">
        <v>3.9253786175259879</v>
      </c>
      <c r="P23" s="7">
        <v>6.0177953011503318</v>
      </c>
      <c r="Q23" s="7">
        <v>3.6403520592959788</v>
      </c>
      <c r="R23" s="7">
        <v>3.5051325540522424</v>
      </c>
      <c r="S23" s="7">
        <v>2.5635062775009723</v>
      </c>
      <c r="T23" s="7">
        <v>3.908152285452005</v>
      </c>
      <c r="U23" s="7">
        <v>3.2184615788563971</v>
      </c>
      <c r="V23" s="7">
        <v>4.9814188733409246</v>
      </c>
      <c r="W23" s="7">
        <v>3.6904924107949428</v>
      </c>
      <c r="Y23">
        <v>2043</v>
      </c>
      <c r="Z23" s="8">
        <v>490.28213653358296</v>
      </c>
      <c r="AA23" s="8">
        <v>490.28213653358296</v>
      </c>
      <c r="AB23" s="8">
        <v>490.28213653358296</v>
      </c>
      <c r="AC23" s="8">
        <v>490.28213653358296</v>
      </c>
      <c r="AD23" s="8">
        <v>490.28213653358296</v>
      </c>
      <c r="AE23" s="8">
        <v>490.28213653358296</v>
      </c>
      <c r="AF23" s="8">
        <v>3513.003884710432</v>
      </c>
      <c r="AG23" s="8">
        <v>1366.9978415675128</v>
      </c>
      <c r="AH23" s="8">
        <v>490.28213653358296</v>
      </c>
      <c r="AI23" s="8">
        <v>490.28213653358296</v>
      </c>
      <c r="AJ23" s="8"/>
      <c r="AK23">
        <v>2043</v>
      </c>
      <c r="AL23" s="9">
        <v>548.36175776758159</v>
      </c>
      <c r="AM23" s="9">
        <v>401.1645533175041</v>
      </c>
      <c r="AN23" s="9">
        <v>416.38099733444085</v>
      </c>
      <c r="AO23" s="9">
        <v>292.00955137581929</v>
      </c>
      <c r="AP23" s="9">
        <v>455.8675185154155</v>
      </c>
      <c r="AQ23" s="9">
        <v>601.08987830534477</v>
      </c>
      <c r="AR23" s="9">
        <v>599.47334026491455</v>
      </c>
      <c r="AS23" s="9">
        <v>408.74236652107402</v>
      </c>
      <c r="AT23" s="9">
        <v>408.74236652107402</v>
      </c>
      <c r="AU23" s="9">
        <v>430.18996554838714</v>
      </c>
      <c r="AW23">
        <v>2043</v>
      </c>
      <c r="AX23" s="8">
        <f t="shared" ca="1" si="1"/>
        <v>750.41924994521219</v>
      </c>
      <c r="AY23" s="8">
        <f t="shared" ca="1" si="3"/>
        <v>851.65614312022433</v>
      </c>
      <c r="AZ23" s="8">
        <f t="shared" ca="1" si="3"/>
        <v>955.62270514903673</v>
      </c>
      <c r="BA23" s="8">
        <f t="shared" ca="1" si="3"/>
        <v>748.0630861222503</v>
      </c>
      <c r="BB23" s="8">
        <f t="shared" ca="1" si="3"/>
        <v>875.05018254171841</v>
      </c>
      <c r="BC23" s="8">
        <f t="shared" ca="1" si="3"/>
        <v>924.65778372538307</v>
      </c>
      <c r="BD23" s="8">
        <f t="shared" ca="1" si="3"/>
        <v>4172.9957173386474</v>
      </c>
      <c r="BE23" s="8">
        <f t="shared" ca="1" si="3"/>
        <v>1751.0841703293136</v>
      </c>
      <c r="BF23" s="8">
        <f t="shared" ca="1" si="3"/>
        <v>903.7812218772608</v>
      </c>
      <c r="BG23" s="8">
        <f t="shared" ca="1" si="3"/>
        <v>866.18570594550044</v>
      </c>
      <c r="BI23">
        <v>2043</v>
      </c>
      <c r="BJ23" s="2">
        <f t="shared" ca="1" si="2"/>
        <v>0</v>
      </c>
      <c r="BK23" s="2">
        <f t="shared" ca="1" si="2"/>
        <v>0.13490711116806159</v>
      </c>
      <c r="BL23" s="2">
        <f t="shared" ca="1" si="2"/>
        <v>0.27345174743159423</v>
      </c>
      <c r="BM23" s="2">
        <f t="shared" ca="1" si="2"/>
        <v>-3.1397966178691602E-3</v>
      </c>
      <c r="BN23" s="2">
        <f t="shared" ca="1" si="2"/>
        <v>0.1660817371164259</v>
      </c>
      <c r="BO23" s="2">
        <f t="shared" ca="1" si="2"/>
        <v>0.23218825182441943</v>
      </c>
      <c r="BP23" s="2">
        <f t="shared" ca="1" si="2"/>
        <v>4.5608857550540129</v>
      </c>
      <c r="BQ23" s="2">
        <f t="shared" ca="1" si="2"/>
        <v>1.3334744817076047</v>
      </c>
      <c r="BR23" s="2">
        <f t="shared" ca="1" si="2"/>
        <v>0.2043683873291437</v>
      </c>
      <c r="BS23" s="2">
        <f t="shared" ca="1" si="2"/>
        <v>0.15426903828591859</v>
      </c>
      <c r="BT23" s="2"/>
      <c r="BU23" s="2"/>
      <c r="BV23" s="2"/>
      <c r="BW23" s="2"/>
      <c r="BX23" s="2"/>
      <c r="BY23" s="10">
        <v>2043</v>
      </c>
      <c r="BZ23" s="11">
        <f t="array" aca="1" ref="BZ23" ca="1">INDEX($AY$2:$BG$30,$AW23-2021,$BU$21)</f>
        <v>903.7812218772608</v>
      </c>
      <c r="CA23" s="10">
        <f t="array" ref="CA23">INDEX($AM$2:$AU$30,$BY23-2021,$BU$21)</f>
        <v>408.74236652107402</v>
      </c>
    </row>
    <row r="24" spans="1:79" x14ac:dyDescent="0.3">
      <c r="A24">
        <v>2044</v>
      </c>
      <c r="B24" s="6">
        <f ca="1">'[6]WACOG Calc'!C71</f>
        <v>4.2603572813758426</v>
      </c>
      <c r="C24" s="6">
        <f ca="1">'[6]WACOG Calc'!D71</f>
        <v>4.2128591811741734</v>
      </c>
      <c r="D24" s="6">
        <f ca="1">'[6]WACOG Calc'!E71</f>
        <v>4.2005549395140545</v>
      </c>
      <c r="E24" s="6">
        <f ca="1">'[6]WACOG Calc'!F71</f>
        <v>4.0895701751765321</v>
      </c>
      <c r="F24" s="6">
        <f ca="1">'[6]WACOG Calc'!G71</f>
        <v>4.1620732694661999</v>
      </c>
      <c r="G24" s="6">
        <f ca="1">'[6]WACOG Calc'!H71</f>
        <v>4.0812959528142665</v>
      </c>
      <c r="H24" s="6">
        <f ca="1">'[6]WACOG Calc'!I71</f>
        <v>3.8107794940566229</v>
      </c>
      <c r="I24" s="6">
        <f ca="1">'[6]WACOG Calc'!J71</f>
        <v>4.2222931680153177</v>
      </c>
      <c r="J24" s="6">
        <f ca="1">'[6]WACOG Calc'!K71</f>
        <v>4.2222931679908982</v>
      </c>
      <c r="K24" s="6">
        <f ca="1">'[6]WACOG Calc'!L71</f>
        <v>4.2360061900379415</v>
      </c>
      <c r="M24">
        <v>2044</v>
      </c>
      <c r="N24" s="7">
        <v>4.6336525064190175</v>
      </c>
      <c r="O24" s="7">
        <v>4.777676399325431</v>
      </c>
      <c r="P24" s="7">
        <v>6.5226539377043293</v>
      </c>
      <c r="Q24" s="7">
        <v>3.8083452034104326</v>
      </c>
      <c r="R24" s="7">
        <v>3.7434963022475296</v>
      </c>
      <c r="S24" s="7">
        <v>2.6249185428721455</v>
      </c>
      <c r="T24" s="7">
        <v>4.5636507249046137</v>
      </c>
      <c r="U24" s="7">
        <v>3.2825341066551088</v>
      </c>
      <c r="V24" s="7">
        <v>5.9702989867492047</v>
      </c>
      <c r="W24" s="7">
        <v>3.7796534212100368</v>
      </c>
      <c r="Y24">
        <v>2044</v>
      </c>
      <c r="Z24" s="8">
        <v>489.06553653358293</v>
      </c>
      <c r="AA24" s="8">
        <v>489.06553653358293</v>
      </c>
      <c r="AB24" s="8">
        <v>489.06553653358293</v>
      </c>
      <c r="AC24" s="8">
        <v>489.06553653358293</v>
      </c>
      <c r="AD24" s="8">
        <v>489.06553653358293</v>
      </c>
      <c r="AE24" s="8">
        <v>489.06553653358293</v>
      </c>
      <c r="AF24" s="8">
        <v>3517.1834080589406</v>
      </c>
      <c r="AG24" s="8">
        <v>1480.719299946757</v>
      </c>
      <c r="AH24" s="8">
        <v>489.06553653358293</v>
      </c>
      <c r="AI24" s="8">
        <v>489.06553653358293</v>
      </c>
      <c r="AJ24" s="8"/>
      <c r="AK24">
        <v>2044</v>
      </c>
      <c r="AL24" s="9">
        <v>547.99762562253022</v>
      </c>
      <c r="AM24" s="9">
        <v>395.96704686900705</v>
      </c>
      <c r="AN24" s="9">
        <v>409.73712687317834</v>
      </c>
      <c r="AO24" s="9">
        <v>283.47660800210218</v>
      </c>
      <c r="AP24" s="9">
        <v>451.16213471388454</v>
      </c>
      <c r="AQ24" s="9">
        <v>602.26989595556472</v>
      </c>
      <c r="AR24" s="9">
        <v>598.00979252951083</v>
      </c>
      <c r="AS24" s="9">
        <v>403.33293965559739</v>
      </c>
      <c r="AT24" s="9">
        <v>403.33293965559739</v>
      </c>
      <c r="AU24" s="9">
        <v>425.45006643947858</v>
      </c>
      <c r="AW24">
        <v>2044</v>
      </c>
      <c r="AX24" s="8">
        <f t="shared" ca="1" si="1"/>
        <v>760.82630549446208</v>
      </c>
      <c r="AY24" s="8">
        <f t="shared" ca="1" si="3"/>
        <v>889.84935819295913</v>
      </c>
      <c r="AZ24" s="8">
        <f t="shared" ca="1" si="3"/>
        <v>977.64228261103062</v>
      </c>
      <c r="BA24" s="8">
        <f t="shared" ca="1" si="3"/>
        <v>750.73946973840009</v>
      </c>
      <c r="BB24" s="8">
        <f t="shared" ca="1" si="3"/>
        <v>890.55885069396095</v>
      </c>
      <c r="BC24" s="8">
        <f t="shared" ca="1" si="3"/>
        <v>940.28756149197397</v>
      </c>
      <c r="BD24" s="8">
        <f t="shared" ca="1" si="3"/>
        <v>4230.9356102377596</v>
      </c>
      <c r="BE24" s="8">
        <f t="shared" ca="1" si="3"/>
        <v>1877.9346309193595</v>
      </c>
      <c r="BF24" s="8">
        <f t="shared" ca="1" si="3"/>
        <v>947.87516884740728</v>
      </c>
      <c r="BG24" s="8">
        <f t="shared" ca="1" si="3"/>
        <v>874.08669483108952</v>
      </c>
      <c r="BI24">
        <v>2044</v>
      </c>
      <c r="BJ24" s="2">
        <f t="shared" ca="1" si="2"/>
        <v>0</v>
      </c>
      <c r="BK24" s="2">
        <f t="shared" ca="1" si="2"/>
        <v>0.16958279671290385</v>
      </c>
      <c r="BL24" s="2">
        <f t="shared" ca="1" si="2"/>
        <v>0.28497434375071923</v>
      </c>
      <c r="BM24" s="2">
        <f t="shared" ca="1" si="2"/>
        <v>-1.3257737913657624E-2</v>
      </c>
      <c r="BN24" s="2">
        <f t="shared" ca="1" si="2"/>
        <v>0.1705153255908857</v>
      </c>
      <c r="BO24" s="2">
        <f t="shared" ca="1" si="2"/>
        <v>0.23587677594938017</v>
      </c>
      <c r="BP24" s="2">
        <f t="shared" ca="1" si="2"/>
        <v>4.5609744033338453</v>
      </c>
      <c r="BQ24" s="2">
        <f t="shared" ca="1" si="2"/>
        <v>1.4682829935787869</v>
      </c>
      <c r="BR24" s="2">
        <f t="shared" ca="1" si="2"/>
        <v>0.24584962691501824</v>
      </c>
      <c r="BS24" s="2">
        <f t="shared" ca="1" si="2"/>
        <v>0.14886497551240602</v>
      </c>
      <c r="BT24" s="2"/>
      <c r="BU24" s="2"/>
      <c r="BV24" s="2"/>
      <c r="BW24" s="2"/>
      <c r="BX24" s="2"/>
      <c r="BY24" s="10">
        <v>2044</v>
      </c>
      <c r="BZ24" s="11">
        <f t="array" aca="1" ref="BZ24" ca="1">INDEX($AY$2:$BG$30,$AW24-2021,$BU$21)</f>
        <v>947.87516884740728</v>
      </c>
      <c r="CA24" s="10">
        <f t="array" ref="CA24">INDEX($AM$2:$AU$30,$BY24-2021,$BU$21)</f>
        <v>403.33293965559739</v>
      </c>
    </row>
    <row r="25" spans="1:79" x14ac:dyDescent="0.3">
      <c r="A25">
        <v>2045</v>
      </c>
      <c r="B25" s="6">
        <f ca="1">'[6]WACOG Calc'!C72</f>
        <v>4.361266263937603</v>
      </c>
      <c r="C25" s="6">
        <f ca="1">'[6]WACOG Calc'!D72</f>
        <v>4.3111906933630815</v>
      </c>
      <c r="D25" s="6">
        <f ca="1">'[6]WACOG Calc'!E72</f>
        <v>4.2972988216551604</v>
      </c>
      <c r="E25" s="6">
        <f ca="1">'[6]WACOG Calc'!F72</f>
        <v>4.1898558544861659</v>
      </c>
      <c r="F25" s="6">
        <f ca="1">'[6]WACOG Calc'!G72</f>
        <v>4.2588054329416494</v>
      </c>
      <c r="G25" s="6">
        <f ca="1">'[6]WACOG Calc'!H72</f>
        <v>4.1851255186607172</v>
      </c>
      <c r="H25" s="6">
        <f ca="1">'[6]WACOG Calc'!I72</f>
        <v>3.8699902899238041</v>
      </c>
      <c r="I25" s="6">
        <f ca="1">'[6]WACOG Calc'!J72</f>
        <v>4.3182871457929402</v>
      </c>
      <c r="J25" s="6">
        <f ca="1">'[6]WACOG Calc'!K72</f>
        <v>4.3182871457750798</v>
      </c>
      <c r="K25" s="6">
        <f ca="1">'[6]WACOG Calc'!L72</f>
        <v>4.3336338162789287</v>
      </c>
      <c r="M25">
        <v>2045</v>
      </c>
      <c r="N25" s="7">
        <v>4.7592657228684594</v>
      </c>
      <c r="O25" s="7">
        <v>4.9135178063280236</v>
      </c>
      <c r="P25" s="7">
        <v>7.1310860977907389</v>
      </c>
      <c r="Q25" s="7">
        <v>4.2261942879908512</v>
      </c>
      <c r="R25" s="7">
        <v>4.1212591361481179</v>
      </c>
      <c r="S25" s="7">
        <v>2.672385153962094</v>
      </c>
      <c r="T25" s="7">
        <v>5.5559264153622276</v>
      </c>
      <c r="U25" s="7">
        <v>3.3283044664942931</v>
      </c>
      <c r="V25" s="7">
        <v>6.1179500471984252</v>
      </c>
      <c r="W25" s="7">
        <v>4.2443002474935501</v>
      </c>
      <c r="Y25">
        <v>2045</v>
      </c>
      <c r="Z25" s="8">
        <v>487.84893653358296</v>
      </c>
      <c r="AA25" s="8">
        <v>487.84893653358296</v>
      </c>
      <c r="AB25" s="8">
        <v>487.84893653358296</v>
      </c>
      <c r="AC25" s="8">
        <v>487.84893653358296</v>
      </c>
      <c r="AD25" s="8">
        <v>487.84893653358296</v>
      </c>
      <c r="AE25" s="8">
        <v>487.84893653358296</v>
      </c>
      <c r="AF25" s="8">
        <v>3521.0664415706915</v>
      </c>
      <c r="AG25" s="8">
        <v>1614.4810395909726</v>
      </c>
      <c r="AH25" s="8">
        <v>487.84893653358296</v>
      </c>
      <c r="AI25" s="8">
        <v>487.84893653358296</v>
      </c>
      <c r="AJ25" s="8"/>
      <c r="AK25">
        <v>2045</v>
      </c>
      <c r="AL25" s="9">
        <v>540.82755170778319</v>
      </c>
      <c r="AM25" s="9">
        <v>385.27749567322849</v>
      </c>
      <c r="AN25" s="9">
        <v>397.99569178824169</v>
      </c>
      <c r="AO25" s="9">
        <v>269.37870717735154</v>
      </c>
      <c r="AP25" s="9">
        <v>440.34955206518447</v>
      </c>
      <c r="AQ25" s="9">
        <v>595.94354319434592</v>
      </c>
      <c r="AR25" s="9">
        <v>587.20277484907558</v>
      </c>
      <c r="AS25" s="9">
        <v>392.43625344432257</v>
      </c>
      <c r="AT25" s="9">
        <v>392.43625344432257</v>
      </c>
      <c r="AU25" s="9">
        <v>414.83431207616024</v>
      </c>
      <c r="AW25">
        <v>2045</v>
      </c>
      <c r="AX25" s="8">
        <f t="shared" ca="1" si="1"/>
        <v>762.07529842309214</v>
      </c>
      <c r="AY25" s="8">
        <f t="shared" ca="1" si="3"/>
        <v>887.94877379962179</v>
      </c>
      <c r="AZ25" s="8">
        <f t="shared" ca="1" si="3"/>
        <v>992.65650057237781</v>
      </c>
      <c r="BA25" s="8">
        <f t="shared" ca="1" si="3"/>
        <v>752.43105580856241</v>
      </c>
      <c r="BB25" s="8">
        <f t="shared" ca="1" si="3"/>
        <v>902.27853379762587</v>
      </c>
      <c r="BC25" s="8">
        <f t="shared" ca="1" si="3"/>
        <v>944.03330374445102</v>
      </c>
      <c r="BD25" s="8">
        <f t="shared" ca="1" si="3"/>
        <v>4290.5105070156123</v>
      </c>
      <c r="BE25" s="8">
        <f t="shared" ca="1" si="3"/>
        <v>2016.0327498326797</v>
      </c>
      <c r="BF25" s="8">
        <f t="shared" ca="1" si="3"/>
        <v>944.96716904409845</v>
      </c>
      <c r="BG25" s="8">
        <f t="shared" ca="1" si="3"/>
        <v>888.40670110264716</v>
      </c>
      <c r="BI25">
        <v>2045</v>
      </c>
      <c r="BJ25" s="2">
        <f t="shared" ca="1" si="2"/>
        <v>0</v>
      </c>
      <c r="BK25" s="2">
        <f t="shared" ca="1" si="2"/>
        <v>0.16517196612590729</v>
      </c>
      <c r="BL25" s="2">
        <f t="shared" ca="1" si="2"/>
        <v>0.30257010380261745</v>
      </c>
      <c r="BM25" s="2">
        <f t="shared" ca="1" si="2"/>
        <v>-1.2655235820509956E-2</v>
      </c>
      <c r="BN25" s="2">
        <f t="shared" ca="1" si="2"/>
        <v>0.18397556732864356</v>
      </c>
      <c r="BO25" s="2">
        <f t="shared" ca="1" si="2"/>
        <v>0.23876643908793732</v>
      </c>
      <c r="BP25" s="2">
        <f t="shared" ca="1" si="2"/>
        <v>4.6300348743669542</v>
      </c>
      <c r="BQ25" s="2">
        <f t="shared" ca="1" si="2"/>
        <v>1.6454508550589579</v>
      </c>
      <c r="BR25" s="2">
        <f t="shared" ca="1" si="2"/>
        <v>0.239991863008093</v>
      </c>
      <c r="BS25" s="2">
        <f t="shared" ca="1" si="2"/>
        <v>0.16577286121327323</v>
      </c>
      <c r="BT25" s="2"/>
      <c r="BU25" s="2"/>
      <c r="BV25" s="2"/>
      <c r="BW25" s="2"/>
      <c r="BX25" s="2"/>
      <c r="BY25" s="10">
        <v>2045</v>
      </c>
      <c r="BZ25" s="11">
        <f t="array" aca="1" ref="BZ25" ca="1">INDEX($AY$2:$BG$30,$AW25-2021,$BU$21)</f>
        <v>944.96716904409845</v>
      </c>
      <c r="CA25" s="10">
        <f t="array" ref="CA25">INDEX($AM$2:$AU$30,$BY25-2021,$BU$21)</f>
        <v>392.43625344432257</v>
      </c>
    </row>
    <row r="26" spans="1:79" x14ac:dyDescent="0.3">
      <c r="A26">
        <v>2046</v>
      </c>
      <c r="B26" s="6">
        <f ca="1">'[6]WACOG Calc'!C73</f>
        <v>4.4064987112551979</v>
      </c>
      <c r="C26" s="6">
        <f ca="1">'[6]WACOG Calc'!D73</f>
        <v>4.352288148720068</v>
      </c>
      <c r="D26" s="6">
        <f ca="1">'[6]WACOG Calc'!E73</f>
        <v>4.3359938619759797</v>
      </c>
      <c r="E26" s="6">
        <f ca="1">'[6]WACOG Calc'!F73</f>
        <v>4.2296845518592372</v>
      </c>
      <c r="F26" s="6">
        <f ca="1">'[6]WACOG Calc'!G73</f>
        <v>4.2965526131007721</v>
      </c>
      <c r="G26" s="6">
        <f ca="1">'[6]WACOG Calc'!H73</f>
        <v>4.2099040279003344</v>
      </c>
      <c r="H26" s="6">
        <f ca="1">'[6]WACOG Calc'!I73</f>
        <v>3.9288948654356974</v>
      </c>
      <c r="I26" s="6">
        <f ca="1">'[6]WACOG Calc'!J73</f>
        <v>4.3592178027611101</v>
      </c>
      <c r="J26" s="6">
        <f ca="1">'[6]WACOG Calc'!K73</f>
        <v>4.3592178027890007</v>
      </c>
      <c r="K26" s="6">
        <f ca="1">'[6]WACOG Calc'!L73</f>
        <v>4.3753000146760277</v>
      </c>
      <c r="M26">
        <v>2046</v>
      </c>
      <c r="N26" s="7">
        <v>4.8918629475430437</v>
      </c>
      <c r="O26" s="7">
        <v>5.0462175146211301</v>
      </c>
      <c r="P26" s="7">
        <v>7.4991876300556788</v>
      </c>
      <c r="Q26" s="7">
        <v>4.3210220066047871</v>
      </c>
      <c r="R26" s="7">
        <v>4.20403451847851</v>
      </c>
      <c r="S26" s="7">
        <v>2.7141391738616107</v>
      </c>
      <c r="T26" s="7">
        <v>6.8445824975392933</v>
      </c>
      <c r="U26" s="7">
        <v>3.4012244123425464</v>
      </c>
      <c r="V26" s="7">
        <v>6.2930432176474129</v>
      </c>
      <c r="W26" s="7">
        <v>4.3493701035554961</v>
      </c>
      <c r="Y26">
        <v>2046</v>
      </c>
      <c r="Z26" s="8">
        <v>486.63233653358293</v>
      </c>
      <c r="AA26" s="8">
        <v>486.63233653358293</v>
      </c>
      <c r="AB26" s="8">
        <v>486.63233653358293</v>
      </c>
      <c r="AC26" s="8">
        <v>486.63233653358293</v>
      </c>
      <c r="AD26" s="8">
        <v>486.63233653358293</v>
      </c>
      <c r="AE26" s="8">
        <v>486.63233653358293</v>
      </c>
      <c r="AF26" s="8">
        <v>3524.6598783084933</v>
      </c>
      <c r="AG26" s="8">
        <v>1774.1516892952343</v>
      </c>
      <c r="AH26" s="8">
        <v>486.63233653358293</v>
      </c>
      <c r="AI26" s="8">
        <v>486.63233653358293</v>
      </c>
      <c r="AJ26" s="8"/>
      <c r="AK26">
        <v>2046</v>
      </c>
      <c r="AL26" s="9">
        <v>537.1555393070804</v>
      </c>
      <c r="AM26" s="9">
        <v>376.9954419059992</v>
      </c>
      <c r="AN26" s="9">
        <v>389.03920591343388</v>
      </c>
      <c r="AO26" s="9">
        <v>256.62435621771539</v>
      </c>
      <c r="AP26" s="9">
        <v>432.15451155221348</v>
      </c>
      <c r="AQ26" s="9">
        <v>593.3448200155857</v>
      </c>
      <c r="AR26" s="9">
        <v>556.63676104173123</v>
      </c>
      <c r="AS26" s="9">
        <v>384.01992671643313</v>
      </c>
      <c r="AT26" s="9">
        <v>384.01992671643313</v>
      </c>
      <c r="AU26" s="9">
        <v>406.76654648967565</v>
      </c>
      <c r="AW26">
        <v>2046</v>
      </c>
      <c r="AX26" s="8">
        <f t="shared" ca="1" si="1"/>
        <v>761.66633805589811</v>
      </c>
      <c r="AY26" s="8">
        <f t="shared" ca="1" si="3"/>
        <v>885.52215706837683</v>
      </c>
      <c r="AZ26" s="8">
        <f t="shared" ca="1" si="3"/>
        <v>997.26186425035667</v>
      </c>
      <c r="BA26" s="8">
        <f t="shared" ca="1" si="3"/>
        <v>743.48570064569947</v>
      </c>
      <c r="BB26" s="8">
        <f t="shared" ca="1" si="3"/>
        <v>899.25046386803024</v>
      </c>
      <c r="BC26" s="8">
        <f t="shared" ca="1" si="3"/>
        <v>945.03259648966753</v>
      </c>
      <c r="BD26" s="8">
        <f t="shared" ca="1" si="3"/>
        <v>4342.9418480928825</v>
      </c>
      <c r="BE26" s="8">
        <f t="shared" ca="1" si="3"/>
        <v>2181.993045489879</v>
      </c>
      <c r="BF26" s="8">
        <f t="shared" ca="1" si="3"/>
        <v>943.17250664418475</v>
      </c>
      <c r="BG26" s="8">
        <f t="shared" ca="1" si="3"/>
        <v>886.12343454158349</v>
      </c>
      <c r="BI26">
        <v>2046</v>
      </c>
      <c r="BJ26" s="2">
        <f t="shared" ca="1" si="2"/>
        <v>0</v>
      </c>
      <c r="BK26" s="2">
        <f t="shared" ca="1" si="2"/>
        <v>0.16261164872877581</v>
      </c>
      <c r="BL26" s="2">
        <f t="shared" ca="1" si="2"/>
        <v>0.30931592276455361</v>
      </c>
      <c r="BM26" s="2">
        <f t="shared" ca="1" si="2"/>
        <v>-2.3869556132155571E-2</v>
      </c>
      <c r="BN26" s="2">
        <f t="shared" ca="1" si="2"/>
        <v>0.18063569169054566</v>
      </c>
      <c r="BO26" s="2">
        <f t="shared" ca="1" si="2"/>
        <v>0.24074355038690487</v>
      </c>
      <c r="BP26" s="2">
        <f t="shared" ca="1" si="2"/>
        <v>4.7018954771953672</v>
      </c>
      <c r="BQ26" s="2">
        <f t="shared" ca="1" si="2"/>
        <v>1.8647623460152762</v>
      </c>
      <c r="BR26" s="2">
        <f t="shared" ca="1" si="2"/>
        <v>0.23830141824511883</v>
      </c>
      <c r="BS26" s="2">
        <f t="shared" ca="1" si="2"/>
        <v>0.16340107244775148</v>
      </c>
      <c r="BT26" s="2"/>
      <c r="BU26" s="2"/>
      <c r="BV26" s="2"/>
      <c r="BW26" s="2"/>
      <c r="BX26" s="2"/>
      <c r="BY26" s="10">
        <v>2046</v>
      </c>
      <c r="BZ26" s="11">
        <f t="array" aca="1" ref="BZ26" ca="1">INDEX($AY$2:$BG$30,$AW26-2021,$BU$21)</f>
        <v>943.17250664418475</v>
      </c>
      <c r="CA26" s="10">
        <f t="array" ref="CA26">INDEX($AM$2:$AU$30,$BY26-2021,$BU$21)</f>
        <v>384.01992671643313</v>
      </c>
    </row>
    <row r="27" spans="1:79" x14ac:dyDescent="0.3">
      <c r="A27">
        <v>2047</v>
      </c>
      <c r="B27" s="6">
        <f ca="1">'[6]WACOG Calc'!C74</f>
        <v>4.5027513476427492</v>
      </c>
      <c r="C27" s="6">
        <f ca="1">'[6]WACOG Calc'!D74</f>
        <v>4.4447116529880786</v>
      </c>
      <c r="D27" s="6">
        <f ca="1">'[6]WACOG Calc'!E74</f>
        <v>4.4253241373285181</v>
      </c>
      <c r="E27" s="6">
        <f ca="1">'[6]WACOG Calc'!F74</f>
        <v>4.3057982364108174</v>
      </c>
      <c r="F27" s="6">
        <f ca="1">'[6]WACOG Calc'!G74</f>
        <v>4.3857722558733547</v>
      </c>
      <c r="G27" s="6">
        <f ca="1">'[6]WACOG Calc'!H74</f>
        <v>4.2656574260057427</v>
      </c>
      <c r="H27" s="6">
        <f ca="1">'[6]WACOG Calc'!I74</f>
        <v>4.0177667213342243</v>
      </c>
      <c r="I27" s="6">
        <f ca="1">'[6]WACOG Calc'!J74</f>
        <v>4.451960301848823</v>
      </c>
      <c r="J27" s="6">
        <f ca="1">'[6]WACOG Calc'!K74</f>
        <v>4.4519603018072118</v>
      </c>
      <c r="K27" s="6">
        <f ca="1">'[6]WACOG Calc'!L74</f>
        <v>4.4690162585062154</v>
      </c>
      <c r="M27">
        <v>2047</v>
      </c>
      <c r="N27" s="7">
        <v>4.2748885278328972</v>
      </c>
      <c r="O27" s="7">
        <v>4.4241310863506405</v>
      </c>
      <c r="P27" s="7">
        <v>7.1201503072991947</v>
      </c>
      <c r="Q27" s="7">
        <v>4.0281376342195747</v>
      </c>
      <c r="R27" s="7">
        <v>3.8391087047026553</v>
      </c>
      <c r="S27" s="7">
        <v>2.7487670215638262</v>
      </c>
      <c r="T27" s="7">
        <v>7.882858286524784</v>
      </c>
      <c r="U27" s="7">
        <v>3.4650050501027994</v>
      </c>
      <c r="V27" s="7">
        <v>5.7079443370194234</v>
      </c>
      <c r="W27" s="7">
        <v>4.0162058185702509</v>
      </c>
      <c r="Y27">
        <v>2047</v>
      </c>
      <c r="Z27" s="8">
        <v>485.41573653358296</v>
      </c>
      <c r="AA27" s="8">
        <v>485.41573653358296</v>
      </c>
      <c r="AB27" s="8">
        <v>485.41573653358296</v>
      </c>
      <c r="AC27" s="8">
        <v>485.41573653358296</v>
      </c>
      <c r="AD27" s="8">
        <v>485.41573653358296</v>
      </c>
      <c r="AE27" s="8">
        <v>485.41573653358296</v>
      </c>
      <c r="AF27" s="8">
        <v>3527.9698751903002</v>
      </c>
      <c r="AG27" s="8">
        <v>1968.1367791440809</v>
      </c>
      <c r="AH27" s="8">
        <v>485.41573653358296</v>
      </c>
      <c r="AI27" s="8">
        <v>485.41573653358296</v>
      </c>
      <c r="AJ27" s="8"/>
      <c r="AK27">
        <v>2047</v>
      </c>
      <c r="AL27" s="9">
        <v>533.50636235825777</v>
      </c>
      <c r="AM27" s="9">
        <v>368.90946193003714</v>
      </c>
      <c r="AN27" s="9">
        <v>380.41893309503155</v>
      </c>
      <c r="AO27" s="9">
        <v>244.2598726796281</v>
      </c>
      <c r="AP27" s="9">
        <v>424.00736055912461</v>
      </c>
      <c r="AQ27" s="9">
        <v>590.68262018890516</v>
      </c>
      <c r="AR27" s="9">
        <v>485.5416952076888</v>
      </c>
      <c r="AS27" s="9">
        <v>375.80275660813874</v>
      </c>
      <c r="AT27" s="9">
        <v>375.80275660813874</v>
      </c>
      <c r="AU27" s="9">
        <v>398.85725004130239</v>
      </c>
      <c r="AW27">
        <v>2047</v>
      </c>
      <c r="AX27" s="8">
        <f t="shared" ca="1" si="1"/>
        <v>764.09932618637401</v>
      </c>
      <c r="AY27" s="8">
        <f t="shared" ca="1" si="3"/>
        <v>855.66331087645051</v>
      </c>
      <c r="AZ27" s="8">
        <f t="shared" ca="1" si="3"/>
        <v>973.63269807258189</v>
      </c>
      <c r="BA27" s="8">
        <f t="shared" ca="1" si="3"/>
        <v>725.49630644570516</v>
      </c>
      <c r="BB27" s="8">
        <f t="shared" ca="1" si="3"/>
        <v>878.36705062568205</v>
      </c>
      <c r="BC27" s="8">
        <f t="shared" ca="1" si="3"/>
        <v>947.43211439319327</v>
      </c>
      <c r="BD27" s="8">
        <f t="shared" ca="1" si="3"/>
        <v>4323.4019657039125</v>
      </c>
      <c r="BE27" s="8">
        <f t="shared" ca="1" si="3"/>
        <v>2385.7384209993147</v>
      </c>
      <c r="BF27" s="8">
        <f t="shared" ca="1" si="3"/>
        <v>913.19082448632776</v>
      </c>
      <c r="BG27" s="8">
        <f t="shared" ca="1" si="3"/>
        <v>867.51928435646767</v>
      </c>
      <c r="BI27">
        <v>2047</v>
      </c>
      <c r="BJ27" s="2">
        <f t="shared" ca="1" si="2"/>
        <v>0</v>
      </c>
      <c r="BK27" s="2">
        <f t="shared" ca="1" si="2"/>
        <v>0.11983256829589563</v>
      </c>
      <c r="BL27" s="2">
        <f t="shared" ca="1" si="2"/>
        <v>0.27422268899514757</v>
      </c>
      <c r="BM27" s="2">
        <f t="shared" ca="1" si="2"/>
        <v>-5.0520944617680585E-2</v>
      </c>
      <c r="BN27" s="2">
        <f t="shared" ca="1" si="2"/>
        <v>0.14954564220023486</v>
      </c>
      <c r="BO27" s="2">
        <f t="shared" ca="1" si="2"/>
        <v>0.23993318921223855</v>
      </c>
      <c r="BP27" s="2">
        <f t="shared" ca="1" si="2"/>
        <v>4.6581674888813831</v>
      </c>
      <c r="BQ27" s="2">
        <f t="shared" ca="1" si="2"/>
        <v>2.122288345556532</v>
      </c>
      <c r="BR27" s="2">
        <f t="shared" ca="1" si="2"/>
        <v>0.19512057292874557</v>
      </c>
      <c r="BS27" s="2">
        <f t="shared" ca="1" si="2"/>
        <v>0.13534884095012034</v>
      </c>
      <c r="BT27" s="2"/>
      <c r="BU27" s="2"/>
      <c r="BV27" s="2"/>
      <c r="BW27" s="2"/>
      <c r="BX27" s="2"/>
      <c r="BY27" s="10">
        <v>2047</v>
      </c>
      <c r="BZ27" s="11">
        <f t="array" aca="1" ref="BZ27" ca="1">INDEX($AY$2:$BG$30,$AW27-2021,$BU$21)</f>
        <v>913.19082448632776</v>
      </c>
      <c r="CA27" s="10">
        <f t="array" ref="CA27">INDEX($AM$2:$AU$30,$BY27-2021,$BU$21)</f>
        <v>375.80275660813874</v>
      </c>
    </row>
    <row r="28" spans="1:79" x14ac:dyDescent="0.3">
      <c r="A28">
        <v>2048</v>
      </c>
      <c r="B28" s="6">
        <f ca="1">'[6]WACOG Calc'!C75</f>
        <v>4.7042654840041109</v>
      </c>
      <c r="C28" s="6">
        <f ca="1">'[6]WACOG Calc'!D75</f>
        <v>4.6373431699786236</v>
      </c>
      <c r="D28" s="6">
        <f ca="1">'[6]WACOG Calc'!E75</f>
        <v>4.6133985564962572</v>
      </c>
      <c r="E28" s="6">
        <f ca="1">'[6]WACOG Calc'!F75</f>
        <v>4.5241727834859375</v>
      </c>
      <c r="F28" s="6">
        <f ca="1">'[6]WACOG Calc'!G75</f>
        <v>4.5709015941451243</v>
      </c>
      <c r="G28" s="6">
        <f ca="1">'[6]WACOG Calc'!H75</f>
        <v>4.5102561358589401</v>
      </c>
      <c r="H28" s="6">
        <f ca="1">'[6]WACOG Calc'!I75</f>
        <v>4.1980267025263966</v>
      </c>
      <c r="I28" s="6">
        <f ca="1">'[6]WACOG Calc'!J75</f>
        <v>4.6447615678293053</v>
      </c>
      <c r="J28" s="6">
        <f ca="1">'[6]WACOG Calc'!K75</f>
        <v>4.6447615678944638</v>
      </c>
      <c r="K28" s="6">
        <f ca="1">'[6]WACOG Calc'!L75</f>
        <v>4.6626366092030196</v>
      </c>
      <c r="M28">
        <v>2048</v>
      </c>
      <c r="N28" s="7">
        <v>5.1701662495559155</v>
      </c>
      <c r="O28" s="7">
        <v>5.3194173230785156</v>
      </c>
      <c r="P28" s="7">
        <v>8.2671954920187805</v>
      </c>
      <c r="Q28" s="7">
        <v>4.1267198372731881</v>
      </c>
      <c r="R28" s="7">
        <v>4.0968498689411597</v>
      </c>
      <c r="S28" s="7">
        <v>2.7943915533899628</v>
      </c>
      <c r="T28" s="7">
        <v>8.4360695898858058</v>
      </c>
      <c r="U28" s="7">
        <v>3.5496776134847794</v>
      </c>
      <c r="V28" s="7">
        <v>6.6267997013841233</v>
      </c>
      <c r="W28" s="7">
        <v>4.255255900668824</v>
      </c>
      <c r="Y28">
        <v>2048</v>
      </c>
      <c r="Z28" s="8">
        <v>484.19913653358293</v>
      </c>
      <c r="AA28" s="8">
        <v>484.19913653358293</v>
      </c>
      <c r="AB28" s="8">
        <v>484.19913653358293</v>
      </c>
      <c r="AC28" s="8">
        <v>484.19913653358293</v>
      </c>
      <c r="AD28" s="8">
        <v>484.19913653358293</v>
      </c>
      <c r="AE28" s="8">
        <v>484.19913653358293</v>
      </c>
      <c r="AF28" s="8">
        <v>3531.0019581027714</v>
      </c>
      <c r="AG28" s="8">
        <v>2208.9160431314308</v>
      </c>
      <c r="AH28" s="8">
        <v>484.19913653358293</v>
      </c>
      <c r="AI28" s="8">
        <v>484.19913653358293</v>
      </c>
      <c r="AJ28" s="8"/>
      <c r="AK28">
        <v>2048</v>
      </c>
      <c r="AL28" s="9">
        <v>533.2761721718017</v>
      </c>
      <c r="AM28" s="9">
        <v>363.77766619421698</v>
      </c>
      <c r="AN28" s="9">
        <v>374.72490817085952</v>
      </c>
      <c r="AO28" s="9">
        <v>235.53294964168492</v>
      </c>
      <c r="AP28" s="9">
        <v>418.99849766385381</v>
      </c>
      <c r="AQ28" s="9">
        <v>591.69124435685239</v>
      </c>
      <c r="AR28" s="9">
        <v>486.80958409497305</v>
      </c>
      <c r="AS28" s="9">
        <v>370.54393424818147</v>
      </c>
      <c r="AT28" s="9">
        <v>370.54393424818147</v>
      </c>
      <c r="AU28" s="9">
        <v>394.06049649228629</v>
      </c>
      <c r="AW28">
        <v>2048</v>
      </c>
      <c r="AX28" s="8">
        <f t="shared" ca="1" si="1"/>
        <v>774.02492504683187</v>
      </c>
      <c r="AY28" s="8">
        <f t="shared" ca="1" si="3"/>
        <v>891.26324987537475</v>
      </c>
      <c r="AZ28" s="8">
        <f t="shared" ca="1" si="3"/>
        <v>1018.1110339081389</v>
      </c>
      <c r="BA28" s="8">
        <f t="shared" ca="1" si="3"/>
        <v>724.4178387267558</v>
      </c>
      <c r="BB28" s="8">
        <f t="shared" ca="1" si="3"/>
        <v>892.28758154367631</v>
      </c>
      <c r="BC28" s="8">
        <f t="shared" ca="1" si="3"/>
        <v>964.97840808232422</v>
      </c>
      <c r="BD28" s="8">
        <f t="shared" ca="1" si="3"/>
        <v>4365.782093590803</v>
      </c>
      <c r="BE28" s="8">
        <f t="shared" ca="1" si="3"/>
        <v>2645.7214853235218</v>
      </c>
      <c r="BF28" s="8">
        <f t="shared" ca="1" si="3"/>
        <v>949.65858244019512</v>
      </c>
      <c r="BG28" s="8">
        <f t="shared" ca="1" si="3"/>
        <v>879.90580827591293</v>
      </c>
      <c r="BI28">
        <v>2048</v>
      </c>
      <c r="BJ28" s="2">
        <f t="shared" ca="1" si="2"/>
        <v>0</v>
      </c>
      <c r="BK28" s="2">
        <f t="shared" ca="1" si="2"/>
        <v>0.15146582627355243</v>
      </c>
      <c r="BL28" s="2">
        <f t="shared" ca="1" si="2"/>
        <v>0.31534657471984995</v>
      </c>
      <c r="BM28" s="2">
        <f t="shared" ca="1" si="2"/>
        <v>-6.4089778913869758E-2</v>
      </c>
      <c r="BN28" s="2">
        <f t="shared" ca="1" si="2"/>
        <v>0.15278920958480638</v>
      </c>
      <c r="BO28" s="2">
        <f t="shared" ca="1" si="2"/>
        <v>0.24670198188248116</v>
      </c>
      <c r="BP28" s="2">
        <f t="shared" ca="1" si="2"/>
        <v>4.6403637044719899</v>
      </c>
      <c r="BQ28" s="2">
        <f t="shared" ca="1" si="2"/>
        <v>2.4181347392184356</v>
      </c>
      <c r="BR28" s="2">
        <f t="shared" ca="1" si="2"/>
        <v>0.2269095628706487</v>
      </c>
      <c r="BS28" s="2">
        <f t="shared" ca="1" si="2"/>
        <v>0.13679260163705298</v>
      </c>
      <c r="BT28" s="2"/>
      <c r="BU28" s="2"/>
      <c r="BV28" s="2"/>
      <c r="BW28" s="2"/>
      <c r="BX28" s="2"/>
      <c r="BY28" s="10">
        <v>2048</v>
      </c>
      <c r="BZ28" s="11">
        <f t="array" aca="1" ref="BZ28" ca="1">INDEX($AY$2:$BG$30,$AW28-2021,$BU$21)</f>
        <v>949.65858244019512</v>
      </c>
      <c r="CA28" s="10">
        <f t="array" ref="CA28">INDEX($AM$2:$AU$30,$BY28-2021,$BU$21)</f>
        <v>370.54393424818147</v>
      </c>
    </row>
    <row r="29" spans="1:79" x14ac:dyDescent="0.3">
      <c r="A29">
        <v>2049</v>
      </c>
      <c r="B29" s="6">
        <f ca="1">'[6]WACOG Calc'!C76</f>
        <v>4.8534161872612875</v>
      </c>
      <c r="C29" s="6">
        <f ca="1">'[6]WACOG Calc'!D76</f>
        <v>4.7713619203691042</v>
      </c>
      <c r="D29" s="6">
        <f ca="1">'[6]WACOG Calc'!E76</f>
        <v>4.7446519924627761</v>
      </c>
      <c r="E29" s="6">
        <f ca="1">'[6]WACOG Calc'!F76</f>
        <v>4.6408489217550359</v>
      </c>
      <c r="F29" s="6">
        <f ca="1">'[6]WACOG Calc'!G76</f>
        <v>4.7011625589912649</v>
      </c>
      <c r="G29" s="6">
        <f ca="1">'[6]WACOG Calc'!H76</f>
        <v>4.5994608678601256</v>
      </c>
      <c r="H29" s="6">
        <f ca="1">'[6]WACOG Calc'!I76</f>
        <v>4.3538962743593581</v>
      </c>
      <c r="I29" s="6">
        <f ca="1">'[6]WACOG Calc'!J76</f>
        <v>4.7780782257386809</v>
      </c>
      <c r="J29" s="6">
        <f ca="1">'[6]WACOG Calc'!K76</f>
        <v>4.7780782257878132</v>
      </c>
      <c r="K29" s="6">
        <f ca="1">'[6]WACOG Calc'!L76</f>
        <v>4.7968896136586334</v>
      </c>
      <c r="M29">
        <v>2049</v>
      </c>
      <c r="N29" s="7">
        <v>4.8695276423571663</v>
      </c>
      <c r="O29" s="7">
        <v>5.180992423703259</v>
      </c>
      <c r="P29" s="7">
        <v>8.2594771699416061</v>
      </c>
      <c r="Q29" s="7">
        <v>4.3973643676613596</v>
      </c>
      <c r="R29" s="7">
        <v>4.3491979041303779</v>
      </c>
      <c r="S29" s="7">
        <v>2.9300911597112673</v>
      </c>
      <c r="T29" s="7">
        <v>9.0779762718161692</v>
      </c>
      <c r="U29" s="7">
        <v>3.6497839713444948</v>
      </c>
      <c r="V29" s="7">
        <v>6.8114556573519067</v>
      </c>
      <c r="W29" s="7">
        <v>4.4867265964915832</v>
      </c>
      <c r="Y29">
        <v>2049</v>
      </c>
      <c r="Z29" s="8">
        <v>482.98253653358296</v>
      </c>
      <c r="AA29" s="8">
        <v>482.98253653358296</v>
      </c>
      <c r="AB29" s="8">
        <v>482.98253653358296</v>
      </c>
      <c r="AC29" s="8">
        <v>482.98253653358296</v>
      </c>
      <c r="AD29" s="8">
        <v>482.98253653358296</v>
      </c>
      <c r="AE29" s="8">
        <v>482.98253653358296</v>
      </c>
      <c r="AF29" s="8">
        <v>3533.7611120038769</v>
      </c>
      <c r="AG29" s="8">
        <v>2515.8526898243294</v>
      </c>
      <c r="AH29" s="8">
        <v>482.98253653358296</v>
      </c>
      <c r="AI29" s="8">
        <v>482.98253653358296</v>
      </c>
      <c r="AJ29" s="8"/>
      <c r="AK29">
        <v>2049</v>
      </c>
      <c r="AL29" s="9">
        <v>526.33618465370159</v>
      </c>
      <c r="AM29" s="9">
        <v>354.17769257470945</v>
      </c>
      <c r="AN29" s="9">
        <v>364.51947051152933</v>
      </c>
      <c r="AO29" s="9">
        <v>224.44748324758118</v>
      </c>
      <c r="AP29" s="9">
        <v>409.06447307035916</v>
      </c>
      <c r="AQ29" s="9">
        <v>585.23817147226623</v>
      </c>
      <c r="AR29" s="9">
        <v>481.74034899672171</v>
      </c>
      <c r="AS29" s="9">
        <v>360.6175343987025</v>
      </c>
      <c r="AT29" s="9">
        <v>360.6175343987025</v>
      </c>
      <c r="AU29" s="9">
        <v>384.2373526086194</v>
      </c>
      <c r="AW29">
        <v>2049</v>
      </c>
      <c r="AX29" s="8">
        <f t="shared" ca="1" si="1"/>
        <v>777.57246818408498</v>
      </c>
      <c r="AY29" s="8">
        <f t="shared" ca="1" si="3"/>
        <v>879.75278075233439</v>
      </c>
      <c r="AZ29" s="8">
        <f t="shared" ca="1" si="3"/>
        <v>1007.7298075109198</v>
      </c>
      <c r="BA29" s="8">
        <f t="shared" ca="1" si="3"/>
        <v>722.19263595337907</v>
      </c>
      <c r="BB29" s="8">
        <f t="shared" ca="1" si="3"/>
        <v>898.42026331413092</v>
      </c>
      <c r="BC29" s="8">
        <f t="shared" ca="1" si="3"/>
        <v>972.59361771327269</v>
      </c>
      <c r="BD29" s="8">
        <f t="shared" ca="1" si="3"/>
        <v>4402.4125250782836</v>
      </c>
      <c r="BE29" s="8">
        <f t="shared" ca="1" si="3"/>
        <v>2969.2243158559854</v>
      </c>
      <c r="BF29" s="8">
        <f t="shared" ca="1" si="3"/>
        <v>948.67028675564018</v>
      </c>
      <c r="BG29" s="8">
        <f t="shared" ca="1" si="3"/>
        <v>884.19751670280095</v>
      </c>
      <c r="BI29">
        <v>2049</v>
      </c>
      <c r="BJ29" s="2">
        <f t="shared" ca="1" si="2"/>
        <v>0</v>
      </c>
      <c r="BK29" s="2">
        <f t="shared" ca="1" si="2"/>
        <v>0.13140937565199248</v>
      </c>
      <c r="BL29" s="2">
        <f t="shared" ca="1" si="2"/>
        <v>0.29599471270418831</v>
      </c>
      <c r="BM29" s="2">
        <f t="shared" ca="1" si="2"/>
        <v>-7.1221441726245782E-2</v>
      </c>
      <c r="BN29" s="2">
        <f t="shared" ca="1" si="2"/>
        <v>0.15541676187721715</v>
      </c>
      <c r="BO29" s="2">
        <f t="shared" ca="1" si="2"/>
        <v>0.25080768353930166</v>
      </c>
      <c r="BP29" s="2">
        <f t="shared" ca="1" si="2"/>
        <v>4.6617392014399908</v>
      </c>
      <c r="BQ29" s="2">
        <f t="shared" ca="1" si="2"/>
        <v>2.8185821095109063</v>
      </c>
      <c r="BR29" s="2">
        <f t="shared" ca="1" si="2"/>
        <v>0.22004099369815772</v>
      </c>
      <c r="BS29" s="2">
        <f t="shared" ca="1" si="2"/>
        <v>0.13712554505398616</v>
      </c>
      <c r="BT29" s="2"/>
      <c r="BU29" s="2"/>
      <c r="BV29" s="2"/>
      <c r="BW29" s="2"/>
      <c r="BX29" s="2"/>
      <c r="BY29" s="10">
        <v>2049</v>
      </c>
      <c r="BZ29" s="11">
        <f t="array" aca="1" ref="BZ29" ca="1">INDEX($AY$2:$BG$30,$AW29-2021,$BU$21)</f>
        <v>948.67028675564018</v>
      </c>
      <c r="CA29" s="10">
        <f t="array" ref="CA29">INDEX($AM$2:$AU$30,$BY29-2021,$BU$21)</f>
        <v>360.6175343987025</v>
      </c>
    </row>
    <row r="30" spans="1:79" x14ac:dyDescent="0.3">
      <c r="A30">
        <v>2050</v>
      </c>
      <c r="B30" s="6">
        <f ca="1">'[6]WACOG Calc'!C77</f>
        <v>5.0911993324354556</v>
      </c>
      <c r="C30" s="6">
        <f ca="1">'[6]WACOG Calc'!D77</f>
        <v>4.9907904981615623</v>
      </c>
      <c r="D30" s="6">
        <f ca="1">'[6]WACOG Calc'!E77</f>
        <v>4.977915972202525</v>
      </c>
      <c r="E30" s="6">
        <f ca="1">'[6]WACOG Calc'!F77</f>
        <v>4.9007414613828342</v>
      </c>
      <c r="F30" s="6">
        <f ca="1">'[6]WACOG Calc'!G77</f>
        <v>4.9573502339054833</v>
      </c>
      <c r="G30" s="6">
        <f ca="1">'[6]WACOG Calc'!H77</f>
        <v>4.8302817950352726</v>
      </c>
      <c r="H30" s="6">
        <f ca="1">'[6]WACOG Calc'!I77</f>
        <v>4.5976408275586529</v>
      </c>
      <c r="I30" s="6">
        <f ca="1">'[6]WACOG Calc'!J77</f>
        <v>4.9932412251712002</v>
      </c>
      <c r="J30" s="6">
        <f ca="1">'[6]WACOG Calc'!K77</f>
        <v>4.9932412252323921</v>
      </c>
      <c r="K30" s="6">
        <f ca="1">'[6]WACOG Calc'!L77</f>
        <v>5.0025412423016702</v>
      </c>
      <c r="M30">
        <v>2050</v>
      </c>
      <c r="N30" s="7">
        <v>4.9138969467036047</v>
      </c>
      <c r="O30" s="7">
        <v>5.1690591235235237</v>
      </c>
      <c r="P30" s="7">
        <v>8.5452323434125859</v>
      </c>
      <c r="Q30" s="7">
        <v>4.427440139997401</v>
      </c>
      <c r="R30" s="7">
        <v>4.2842816408454087</v>
      </c>
      <c r="S30" s="7">
        <v>3.0574462168740513</v>
      </c>
      <c r="T30" s="7">
        <v>9.7422193623304061</v>
      </c>
      <c r="U30" s="7">
        <v>3.665220253792723</v>
      </c>
      <c r="V30" s="7">
        <v>6.9526496371723585</v>
      </c>
      <c r="W30" s="7">
        <v>4.5467204401019838</v>
      </c>
      <c r="Y30">
        <v>2050</v>
      </c>
      <c r="Z30" s="8">
        <v>481.76593653358293</v>
      </c>
      <c r="AA30" s="8">
        <v>481.76593653358293</v>
      </c>
      <c r="AB30" s="8">
        <v>481.76593653358293</v>
      </c>
      <c r="AC30" s="8">
        <v>481.76593653358293</v>
      </c>
      <c r="AD30" s="8">
        <v>481.76593653358293</v>
      </c>
      <c r="AE30" s="8">
        <v>481.76593653358293</v>
      </c>
      <c r="AF30" s="8">
        <v>3536.2518581577665</v>
      </c>
      <c r="AG30" s="8">
        <v>2920.6988960571493</v>
      </c>
      <c r="AH30" s="8">
        <v>481.76593653358293</v>
      </c>
      <c r="AI30" s="8">
        <v>481.76593653358293</v>
      </c>
      <c r="AJ30" s="8"/>
      <c r="AK30">
        <v>2050</v>
      </c>
      <c r="AL30" s="9">
        <v>522.86082006626702</v>
      </c>
      <c r="AM30" s="9">
        <v>346.89937174741965</v>
      </c>
      <c r="AN30" s="9">
        <v>356.84595227242727</v>
      </c>
      <c r="AO30" s="9">
        <v>213.17232197092309</v>
      </c>
      <c r="AP30" s="9">
        <v>402.09566224216314</v>
      </c>
      <c r="AQ30" s="9">
        <v>582.50108824342874</v>
      </c>
      <c r="AR30" s="9">
        <v>479.87731257293632</v>
      </c>
      <c r="AS30" s="9">
        <v>352.51499354392485</v>
      </c>
      <c r="AT30" s="9">
        <v>352.51499354392485</v>
      </c>
      <c r="AU30" s="9">
        <v>376.35416860242788</v>
      </c>
      <c r="AW30">
        <v>2050</v>
      </c>
      <c r="AX30" s="8">
        <f t="shared" ca="1" si="1"/>
        <v>787.60693686547972</v>
      </c>
      <c r="AY30" s="8">
        <f t="shared" ca="1" si="3"/>
        <v>878.42363714024168</v>
      </c>
      <c r="AZ30" s="8">
        <f t="shared" ca="1" si="3"/>
        <v>1015.4437129241142</v>
      </c>
      <c r="BA30" s="8">
        <f t="shared" ca="1" si="3"/>
        <v>716.68964804131269</v>
      </c>
      <c r="BB30" s="8">
        <f t="shared" ca="1" si="3"/>
        <v>898.59644652853126</v>
      </c>
      <c r="BC30" s="8">
        <f t="shared" ca="1" si="3"/>
        <v>991.11198003913705</v>
      </c>
      <c r="BD30" s="8">
        <f t="shared" ca="1" si="3"/>
        <v>4448.2818436238449</v>
      </c>
      <c r="BE30" s="8">
        <f t="shared" ca="1" si="3"/>
        <v>3396.8965454934005</v>
      </c>
      <c r="BF30" s="8">
        <f t="shared" ca="1" si="3"/>
        <v>950.72895508682325</v>
      </c>
      <c r="BG30" s="8">
        <f t="shared" ca="1" si="3"/>
        <v>885.73766883328244</v>
      </c>
      <c r="BI30">
        <v>2050</v>
      </c>
      <c r="BJ30" s="2">
        <f t="shared" ca="1" si="2"/>
        <v>0</v>
      </c>
      <c r="BK30" s="2">
        <f t="shared" ca="1" si="2"/>
        <v>0.11530713611562959</v>
      </c>
      <c r="BL30" s="2">
        <f t="shared" ca="1" si="2"/>
        <v>0.28927725924479519</v>
      </c>
      <c r="BM30" s="2">
        <f t="shared" ca="1" si="2"/>
        <v>-9.004147310637442E-2</v>
      </c>
      <c r="BN30" s="2">
        <f t="shared" ca="1" si="2"/>
        <v>0.14091992397218833</v>
      </c>
      <c r="BO30" s="2">
        <f t="shared" ca="1" si="2"/>
        <v>0.25838401574212544</v>
      </c>
      <c r="BP30" s="2">
        <f t="shared" ca="1" si="2"/>
        <v>4.6478449279879746</v>
      </c>
      <c r="BQ30" s="2">
        <f t="shared" ca="1" si="2"/>
        <v>3.3129337573033304</v>
      </c>
      <c r="BR30" s="2">
        <f t="shared" ca="1" si="2"/>
        <v>0.20711094657258478</v>
      </c>
      <c r="BS30" s="2">
        <f t="shared" ca="1" si="2"/>
        <v>0.12459353438193889</v>
      </c>
      <c r="BT30" s="2"/>
      <c r="BU30" s="2"/>
      <c r="BV30" s="2"/>
      <c r="BW30" s="2"/>
      <c r="BX30" s="2"/>
      <c r="BY30" s="10">
        <v>2050</v>
      </c>
      <c r="BZ30" s="11">
        <f t="array" aca="1" ref="BZ30" ca="1">INDEX($AY$2:$BG$30,$AW30-2021,$BU$21)</f>
        <v>950.72895508682325</v>
      </c>
      <c r="CA30" s="10">
        <f t="array" ref="CA30">INDEX($AM$2:$AU$30,$BY30-2021,$BU$21)</f>
        <v>352.51499354392485</v>
      </c>
    </row>
    <row r="31" spans="1:79" x14ac:dyDescent="0.3">
      <c r="AE31" s="8"/>
    </row>
    <row r="33" spans="49:49" x14ac:dyDescent="0.3">
      <c r="AW33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6837F87FE21B34D9D63DA5118681A0B" ma:contentTypeVersion="44" ma:contentTypeDescription="" ma:contentTypeScope="" ma:versionID="5f7914d73e7dd15ae8f4b8ff970bdf3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2021-02-11T08:00:00+00:00</OpenedDate>
    <SignificantOrder xmlns="dc463f71-b30c-4ab2-9473-d307f9d35888">false</SignificantOrder>
    <Date1 xmlns="dc463f71-b30c-4ab2-9473-d307f9d35888">2022-10-24T07:00:00+00:00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210094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C9FA7D-1C71-419C-8C1A-9D1B9B81EADA}"/>
</file>

<file path=customXml/itemProps2.xml><?xml version="1.0" encoding="utf-8"?>
<ds:datastoreItem xmlns:ds="http://schemas.openxmlformats.org/officeDocument/2006/customXml" ds:itemID="{423995BB-2A1B-448E-BF09-5AEC7E7D8EA0}"/>
</file>

<file path=customXml/itemProps3.xml><?xml version="1.0" encoding="utf-8"?>
<ds:datastoreItem xmlns:ds="http://schemas.openxmlformats.org/officeDocument/2006/customXml" ds:itemID="{0EFC67A5-3887-4145-ABA4-9424ED5BD0F2}"/>
</file>

<file path=customXml/itemProps4.xml><?xml version="1.0" encoding="utf-8"?>
<ds:datastoreItem xmlns:ds="http://schemas.openxmlformats.org/officeDocument/2006/customXml" ds:itemID="{B8EE48F2-8C3F-4BFF-B1C8-648E87E51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Graphs</vt:lpstr>
      <vt:lpstr>Customer Counts</vt:lpstr>
      <vt:lpstr>Heating Equipment Penetration</vt:lpstr>
      <vt:lpstr>Peak Load</vt:lpstr>
      <vt:lpstr>Annual Load</vt:lpstr>
      <vt:lpstr>Oregon Bill Impacts</vt:lpstr>
      <vt:lpstr>Washington Bill Impacts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Bracken, Ryan</dc:creator>
  <cp:lastModifiedBy>Bracken, Ryan</cp:lastModifiedBy>
  <dcterms:created xsi:type="dcterms:W3CDTF">2022-09-21T23:52:26Z</dcterms:created>
  <dcterms:modified xsi:type="dcterms:W3CDTF">2022-09-22T23:13:05Z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0x0101006E56B4D1795A2E4DB2F0B01679ED314A0086837F87FE21B34D9D63DA5118681A0B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