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4C54A01A-0AA6-4D1A-B823-AD7959490BE3}" xr6:coauthVersionLast="47" xr6:coauthVersionMax="47" xr10:uidLastSave="{00000000-0000-0000-0000-000000000000}"/>
  <bookViews>
    <workbookView xWindow="390" yWindow="390" windowWidth="15375" windowHeight="7875" xr2:uid="{00000000-000D-0000-FFFF-FFFF00000000}"/>
  </bookViews>
  <sheets>
    <sheet name="Section K. #1 " sheetId="9" r:id="rId1"/>
    <sheet name="Section K. #2. a,b,c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9" l="1"/>
  <c r="C11" i="9"/>
  <c r="I10" i="9"/>
  <c r="H10" i="9"/>
  <c r="D14" i="10" l="1"/>
  <c r="C14" i="10"/>
  <c r="H7" i="10"/>
  <c r="G7" i="10"/>
  <c r="F7" i="10"/>
  <c r="E7" i="10"/>
  <c r="D7" i="10"/>
  <c r="C7" i="10"/>
  <c r="J6" i="10"/>
  <c r="I6" i="10"/>
  <c r="J5" i="10"/>
  <c r="I5" i="10"/>
  <c r="J4" i="10"/>
  <c r="I4" i="10"/>
  <c r="I7" i="10" l="1"/>
  <c r="J7" i="10"/>
</calcChain>
</file>

<file path=xl/sharedStrings.xml><?xml version="1.0" encoding="utf-8"?>
<sst xmlns="http://schemas.openxmlformats.org/spreadsheetml/2006/main" count="56" uniqueCount="33">
  <si>
    <t>Commercial</t>
  </si>
  <si>
    <t>Residential</t>
  </si>
  <si>
    <t>Total</t>
  </si>
  <si>
    <t>Number of accounts</t>
  </si>
  <si>
    <t>Average Benefits</t>
  </si>
  <si>
    <t>Electric</t>
  </si>
  <si>
    <t>Gas</t>
  </si>
  <si>
    <t>Dual</t>
  </si>
  <si>
    <t>N/A*</t>
  </si>
  <si>
    <t>*Account no longer active</t>
  </si>
  <si>
    <t>Low-Income*</t>
  </si>
  <si>
    <t>*Low-income residential customers are also included in the residential category</t>
  </si>
  <si>
    <t>Industrial</t>
  </si>
  <si>
    <t>Grand Total</t>
  </si>
  <si>
    <t>Days Past Due</t>
  </si>
  <si>
    <t># of Customers</t>
  </si>
  <si>
    <t>Past Due Amt.</t>
  </si>
  <si>
    <t>30+</t>
  </si>
  <si>
    <t>60+</t>
  </si>
  <si>
    <t>90+</t>
  </si>
  <si>
    <t>Avista - Feb 2023 COVID-19 Credit and Collections Monthly Reporting</t>
  </si>
  <si>
    <t>Total LIHEAP</t>
  </si>
  <si>
    <t>Total LIRAP</t>
  </si>
  <si>
    <t>Current Amount</t>
  </si>
  <si>
    <t>Number of Payments</t>
  </si>
  <si>
    <t>AMP*</t>
  </si>
  <si>
    <t>Housing</t>
  </si>
  <si>
    <t>LIHEAP</t>
  </si>
  <si>
    <t>LIRAP</t>
  </si>
  <si>
    <t>MISC EA</t>
  </si>
  <si>
    <t>Project Share</t>
  </si>
  <si>
    <t>Rate Discount**</t>
  </si>
  <si>
    <t>*For AMP only: number of payments=number of accounts receiving credits.  This is LIRAP funding.                                                                **For rate discount only: number of payments = number of customers actively enrolled.  This is also LIRAP funding.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</si>
</sst>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Tahoma"/>
      <family val="2"/>
    </font>
    <font>
      <sz val="11"/>
      <color rgb="FF454545"/>
      <name val="Calibri"/>
      <family val="2"/>
      <scheme val="minor"/>
    </font>
    <font>
      <b/>
      <sz val="11"/>
      <color rgb="FF454545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93">
    <xf numFmtId="0" fontId="0" fillId="0" borderId="0" xfId="0"/>
    <xf numFmtId="0" fontId="1" fillId="0" borderId="1" xfId="0" applyFont="1" applyBorder="1" applyAlignment="1">
      <alignment vertical="center" wrapText="1"/>
    </xf>
    <xf numFmtId="0" fontId="3" fillId="0" borderId="0" xfId="0" applyFont="1"/>
    <xf numFmtId="44" fontId="0" fillId="0" borderId="9" xfId="2" applyFont="1" applyBorder="1"/>
    <xf numFmtId="0" fontId="0" fillId="0" borderId="16" xfId="0" applyBorder="1"/>
    <xf numFmtId="0" fontId="1" fillId="0" borderId="1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7" xfId="0" applyFont="1" applyBorder="1"/>
    <xf numFmtId="44" fontId="0" fillId="0" borderId="18" xfId="2" applyFont="1" applyBorder="1"/>
    <xf numFmtId="164" fontId="0" fillId="0" borderId="8" xfId="1" applyNumberFormat="1" applyFont="1" applyBorder="1"/>
    <xf numFmtId="44" fontId="0" fillId="0" borderId="2" xfId="2" applyFont="1" applyBorder="1"/>
    <xf numFmtId="44" fontId="4" fillId="0" borderId="9" xfId="2" applyFont="1" applyBorder="1" applyAlignment="1">
      <alignment horizontal="right" vertical="top"/>
    </xf>
    <xf numFmtId="44" fontId="4" fillId="0" borderId="18" xfId="2" applyFont="1" applyBorder="1" applyAlignment="1">
      <alignment horizontal="right" vertical="top"/>
    </xf>
    <xf numFmtId="164" fontId="4" fillId="0" borderId="8" xfId="1" applyNumberFormat="1" applyFont="1" applyBorder="1" applyAlignment="1">
      <alignment horizontal="right" vertical="top"/>
    </xf>
    <xf numFmtId="44" fontId="4" fillId="0" borderId="2" xfId="2" applyFont="1" applyBorder="1" applyAlignment="1">
      <alignment horizontal="right" vertical="top"/>
    </xf>
    <xf numFmtId="0" fontId="1" fillId="0" borderId="19" xfId="0" applyFont="1" applyBorder="1"/>
    <xf numFmtId="44" fontId="5" fillId="0" borderId="12" xfId="2" applyFont="1" applyBorder="1" applyAlignment="1">
      <alignment horizontal="right" vertical="top"/>
    </xf>
    <xf numFmtId="164" fontId="5" fillId="0" borderId="10" xfId="1" applyNumberFormat="1" applyFont="1" applyBorder="1" applyAlignment="1">
      <alignment horizontal="right" vertical="top"/>
    </xf>
    <xf numFmtId="44" fontId="5" fillId="0" borderId="20" xfId="2" applyFont="1" applyBorder="1" applyAlignment="1">
      <alignment horizontal="right" vertical="top"/>
    </xf>
    <xf numFmtId="44" fontId="1" fillId="0" borderId="12" xfId="2" applyFont="1" applyBorder="1"/>
    <xf numFmtId="0" fontId="0" fillId="0" borderId="5" xfId="0" applyBorder="1"/>
    <xf numFmtId="0" fontId="1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1" fillId="0" borderId="8" xfId="0" applyFont="1" applyBorder="1"/>
    <xf numFmtId="164" fontId="4" fillId="0" borderId="1" xfId="1" applyNumberFormat="1" applyFont="1" applyBorder="1" applyAlignment="1">
      <alignment horizontal="right" vertical="top"/>
    </xf>
    <xf numFmtId="164" fontId="0" fillId="0" borderId="0" xfId="0" applyNumberFormat="1"/>
    <xf numFmtId="0" fontId="1" fillId="0" borderId="10" xfId="0" applyFont="1" applyBorder="1"/>
    <xf numFmtId="164" fontId="5" fillId="0" borderId="11" xfId="1" applyNumberFormat="1" applyFont="1" applyBorder="1" applyAlignment="1">
      <alignment horizontal="right" vertical="top"/>
    </xf>
    <xf numFmtId="164" fontId="0" fillId="0" borderId="10" xfId="1" applyNumberFormat="1" applyFont="1" applyBorder="1"/>
    <xf numFmtId="3" fontId="1" fillId="0" borderId="10" xfId="0" applyNumberFormat="1" applyFont="1" applyBorder="1"/>
    <xf numFmtId="164" fontId="0" fillId="0" borderId="3" xfId="1" applyNumberFormat="1" applyFont="1" applyBorder="1" applyAlignment="1"/>
    <xf numFmtId="164" fontId="4" fillId="0" borderId="3" xfId="1" applyNumberFormat="1" applyFont="1" applyBorder="1" applyAlignment="1">
      <alignment vertical="top"/>
    </xf>
    <xf numFmtId="0" fontId="1" fillId="0" borderId="3" xfId="0" applyFont="1" applyBorder="1" applyAlignment="1">
      <alignment vertical="center"/>
    </xf>
    <xf numFmtId="164" fontId="5" fillId="0" borderId="23" xfId="1" applyNumberFormat="1" applyFont="1" applyBorder="1" applyAlignment="1">
      <alignment horizontal="right" vertical="top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165" fontId="0" fillId="0" borderId="1" xfId="2" applyNumberFormat="1" applyFont="1" applyBorder="1"/>
    <xf numFmtId="164" fontId="0" fillId="0" borderId="9" xfId="1" applyNumberFormat="1" applyFont="1" applyBorder="1"/>
    <xf numFmtId="0" fontId="1" fillId="0" borderId="5" xfId="0" applyFont="1" applyBorder="1" applyAlignment="1">
      <alignment horizontal="center" vertical="center"/>
    </xf>
    <xf numFmtId="0" fontId="1" fillId="0" borderId="31" xfId="0" applyFont="1" applyBorder="1"/>
    <xf numFmtId="0" fontId="2" fillId="0" borderId="32" xfId="0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0" xfId="0" applyFont="1" applyBorder="1"/>
    <xf numFmtId="44" fontId="2" fillId="0" borderId="33" xfId="2" applyFont="1" applyBorder="1" applyAlignment="1">
      <alignment vertical="center"/>
    </xf>
    <xf numFmtId="44" fontId="2" fillId="0" borderId="33" xfId="2" applyFont="1" applyBorder="1" applyAlignment="1">
      <alignment vertical="center" wrapText="1"/>
    </xf>
    <xf numFmtId="165" fontId="0" fillId="0" borderId="0" xfId="2" applyNumberFormat="1" applyFont="1" applyBorder="1"/>
    <xf numFmtId="165" fontId="0" fillId="0" borderId="36" xfId="2" applyNumberFormat="1" applyFont="1" applyBorder="1"/>
    <xf numFmtId="164" fontId="0" fillId="0" borderId="37" xfId="1" applyNumberFormat="1" applyFont="1" applyBorder="1"/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/>
    <xf numFmtId="44" fontId="2" fillId="0" borderId="40" xfId="2" applyFont="1" applyBorder="1" applyAlignment="1">
      <alignment vertical="center"/>
    </xf>
    <xf numFmtId="44" fontId="2" fillId="0" borderId="40" xfId="2" applyFont="1" applyBorder="1" applyAlignment="1">
      <alignment vertical="center" wrapText="1"/>
    </xf>
    <xf numFmtId="165" fontId="0" fillId="0" borderId="42" xfId="2" applyNumberFormat="1" applyFont="1" applyBorder="1"/>
    <xf numFmtId="164" fontId="0" fillId="0" borderId="43" xfId="1" applyNumberFormat="1" applyFont="1" applyBorder="1"/>
    <xf numFmtId="0" fontId="7" fillId="0" borderId="32" xfId="0" applyFont="1" applyBorder="1"/>
    <xf numFmtId="44" fontId="7" fillId="0" borderId="40" xfId="2" applyFont="1" applyBorder="1"/>
    <xf numFmtId="0" fontId="7" fillId="0" borderId="17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17" fontId="6" fillId="2" borderId="24" xfId="3" applyNumberFormat="1" applyFont="1" applyFill="1" applyBorder="1" applyAlignment="1">
      <alignment horizontal="center" vertical="center"/>
    </xf>
    <xf numFmtId="0" fontId="6" fillId="2" borderId="25" xfId="3" applyFont="1" applyFill="1" applyBorder="1" applyAlignment="1">
      <alignment horizontal="center" vertical="center"/>
    </xf>
    <xf numFmtId="0" fontId="6" fillId="2" borderId="28" xfId="3" applyFont="1" applyFill="1" applyBorder="1" applyAlignment="1">
      <alignment horizontal="center" vertical="center"/>
    </xf>
    <xf numFmtId="0" fontId="6" fillId="2" borderId="29" xfId="3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7" fontId="6" fillId="2" borderId="16" xfId="3" applyNumberFormat="1" applyFont="1" applyFill="1" applyBorder="1" applyAlignment="1">
      <alignment horizontal="center" vertical="center" wrapText="1"/>
    </xf>
    <xf numFmtId="17" fontId="6" fillId="2" borderId="27" xfId="3" applyNumberFormat="1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left"/>
    </xf>
    <xf numFmtId="0" fontId="7" fillId="0" borderId="35" xfId="0" applyFont="1" applyBorder="1" applyAlignment="1">
      <alignment horizontal="left"/>
    </xf>
    <xf numFmtId="0" fontId="7" fillId="0" borderId="41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 2 2" xfId="3" xr:uid="{C7AB4A06-3910-46BB-8F29-DCB01E6FE9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>
      <selection activeCell="H21" sqref="H21"/>
    </sheetView>
  </sheetViews>
  <sheetFormatPr defaultRowHeight="15" x14ac:dyDescent="0.25"/>
  <cols>
    <col min="1" max="1" width="23.140625" bestFit="1" customWidth="1"/>
    <col min="2" max="2" width="19" bestFit="1" customWidth="1"/>
    <col min="3" max="3" width="10.140625" bestFit="1" customWidth="1"/>
    <col min="4" max="4" width="18.140625" bestFit="1" customWidth="1"/>
    <col min="5" max="5" width="10.5703125" bestFit="1" customWidth="1"/>
    <col min="6" max="6" width="12" bestFit="1" customWidth="1"/>
    <col min="7" max="7" width="10.85546875" bestFit="1" customWidth="1"/>
    <col min="8" max="8" width="11.5703125" bestFit="1" customWidth="1"/>
    <col min="9" max="9" width="9.5703125" bestFit="1" customWidth="1"/>
  </cols>
  <sheetData>
    <row r="1" spans="1:9" ht="51" x14ac:dyDescent="0.25">
      <c r="A1" s="61">
        <v>44979</v>
      </c>
      <c r="B1" s="62"/>
      <c r="C1" s="65" t="s">
        <v>21</v>
      </c>
      <c r="D1" s="67" t="s">
        <v>22</v>
      </c>
      <c r="F1" s="69">
        <v>44979</v>
      </c>
      <c r="G1" s="70"/>
      <c r="H1" s="36" t="s">
        <v>23</v>
      </c>
      <c r="I1" s="37" t="s">
        <v>24</v>
      </c>
    </row>
    <row r="2" spans="1:9" ht="28.35" customHeight="1" thickBot="1" x14ac:dyDescent="0.3">
      <c r="A2" s="63"/>
      <c r="B2" s="64"/>
      <c r="C2" s="66"/>
      <c r="D2" s="68"/>
      <c r="F2" s="59" t="s">
        <v>25</v>
      </c>
      <c r="G2" s="60"/>
      <c r="H2" s="38">
        <v>1495.89</v>
      </c>
      <c r="I2" s="39">
        <v>17</v>
      </c>
    </row>
    <row r="3" spans="1:9" x14ac:dyDescent="0.25">
      <c r="A3" s="40" t="s">
        <v>5</v>
      </c>
      <c r="B3" s="41" t="s">
        <v>3</v>
      </c>
      <c r="C3" s="42">
        <v>297</v>
      </c>
      <c r="D3" s="43">
        <v>1006</v>
      </c>
      <c r="F3" s="59" t="s">
        <v>26</v>
      </c>
      <c r="G3" s="60"/>
      <c r="H3" s="38">
        <v>28666</v>
      </c>
      <c r="I3" s="39">
        <v>274</v>
      </c>
    </row>
    <row r="4" spans="1:9" ht="15.75" thickBot="1" x14ac:dyDescent="0.3">
      <c r="A4" s="44"/>
      <c r="B4" s="45" t="s">
        <v>4</v>
      </c>
      <c r="C4" s="46">
        <v>608.79999999999995</v>
      </c>
      <c r="D4" s="47">
        <v>367.57</v>
      </c>
      <c r="F4" s="59" t="s">
        <v>27</v>
      </c>
      <c r="G4" s="60"/>
      <c r="H4" s="38">
        <v>367537</v>
      </c>
      <c r="I4" s="39">
        <v>702</v>
      </c>
    </row>
    <row r="5" spans="1:9" x14ac:dyDescent="0.25">
      <c r="A5" s="40" t="s">
        <v>6</v>
      </c>
      <c r="B5" s="41" t="s">
        <v>3</v>
      </c>
      <c r="C5" s="42">
        <v>23</v>
      </c>
      <c r="D5" s="43">
        <v>19</v>
      </c>
      <c r="F5" s="59" t="s">
        <v>28</v>
      </c>
      <c r="G5" s="60"/>
      <c r="H5" s="48">
        <v>690831</v>
      </c>
      <c r="I5" s="39">
        <v>2026</v>
      </c>
    </row>
    <row r="6" spans="1:9" ht="15.75" thickBot="1" x14ac:dyDescent="0.3">
      <c r="A6" s="44"/>
      <c r="B6" s="45" t="s">
        <v>4</v>
      </c>
      <c r="C6" s="46">
        <v>476.43</v>
      </c>
      <c r="D6" s="47">
        <v>293.75</v>
      </c>
      <c r="F6" s="59" t="s">
        <v>29</v>
      </c>
      <c r="G6" s="60"/>
      <c r="H6" s="38">
        <v>139910.68</v>
      </c>
      <c r="I6" s="39">
        <v>400</v>
      </c>
    </row>
    <row r="7" spans="1:9" x14ac:dyDescent="0.25">
      <c r="A7" s="40" t="s">
        <v>7</v>
      </c>
      <c r="B7" s="41" t="s">
        <v>3</v>
      </c>
      <c r="C7" s="42">
        <v>241</v>
      </c>
      <c r="D7" s="43">
        <v>827</v>
      </c>
      <c r="F7" s="59" t="s">
        <v>30</v>
      </c>
      <c r="G7" s="60"/>
      <c r="H7" s="38">
        <v>673.27</v>
      </c>
      <c r="I7" s="39">
        <v>3</v>
      </c>
    </row>
    <row r="8" spans="1:9" ht="15.75" thickBot="1" x14ac:dyDescent="0.3">
      <c r="A8" s="44"/>
      <c r="B8" s="45" t="s">
        <v>4</v>
      </c>
      <c r="C8" s="46">
        <v>616.55999999999995</v>
      </c>
      <c r="D8" s="47">
        <v>374.45</v>
      </c>
      <c r="F8" s="59" t="s">
        <v>31</v>
      </c>
      <c r="G8" s="60"/>
      <c r="H8" s="38">
        <v>74223</v>
      </c>
      <c r="I8" s="39">
        <v>1351</v>
      </c>
    </row>
    <row r="9" spans="1:9" ht="15.75" thickBot="1" x14ac:dyDescent="0.3">
      <c r="A9" s="40" t="s">
        <v>8</v>
      </c>
      <c r="B9" s="41" t="s">
        <v>3</v>
      </c>
      <c r="C9" s="42">
        <v>5</v>
      </c>
      <c r="D9" s="43">
        <v>18</v>
      </c>
      <c r="F9" s="71"/>
      <c r="G9" s="72"/>
      <c r="H9" s="49"/>
      <c r="I9" s="50"/>
    </row>
    <row r="10" spans="1:9" ht="16.5" thickTop="1" thickBot="1" x14ac:dyDescent="0.3">
      <c r="A10" s="51"/>
      <c r="B10" s="52" t="s">
        <v>4</v>
      </c>
      <c r="C10" s="53">
        <v>862.6</v>
      </c>
      <c r="D10" s="54">
        <v>330.69</v>
      </c>
      <c r="F10" s="73" t="s">
        <v>2</v>
      </c>
      <c r="G10" s="74"/>
      <c r="H10" s="55">
        <f>SUM(H2:H9)</f>
        <v>1303336.8400000001</v>
      </c>
      <c r="I10" s="56">
        <f>SUM(I2:I9)</f>
        <v>4773</v>
      </c>
    </row>
    <row r="11" spans="1:9" ht="26.45" customHeight="1" x14ac:dyDescent="0.25">
      <c r="A11" s="75" t="s">
        <v>2</v>
      </c>
      <c r="B11" s="41" t="s">
        <v>3</v>
      </c>
      <c r="C11" s="57">
        <f>SUM(C3,C5,C7,C9)</f>
        <v>566</v>
      </c>
      <c r="D11" s="57">
        <f>SUM(D3,D5,D7,D9)</f>
        <v>1870</v>
      </c>
      <c r="F11" s="77" t="s">
        <v>32</v>
      </c>
      <c r="G11" s="78"/>
      <c r="H11" s="78"/>
      <c r="I11" s="79"/>
    </row>
    <row r="12" spans="1:9" ht="41.1" customHeight="1" x14ac:dyDescent="0.25">
      <c r="A12" s="76"/>
      <c r="B12" s="52" t="s">
        <v>4</v>
      </c>
      <c r="C12" s="58">
        <v>608.96</v>
      </c>
      <c r="D12" s="58">
        <v>369.5</v>
      </c>
      <c r="F12" s="80"/>
      <c r="G12" s="81"/>
      <c r="H12" s="81"/>
      <c r="I12" s="82"/>
    </row>
    <row r="14" spans="1:9" x14ac:dyDescent="0.25">
      <c r="A14" s="2" t="s">
        <v>9</v>
      </c>
    </row>
  </sheetData>
  <mergeCells count="15">
    <mergeCell ref="F9:G9"/>
    <mergeCell ref="F10:G10"/>
    <mergeCell ref="A11:A12"/>
    <mergeCell ref="F11:I12"/>
    <mergeCell ref="F4:G4"/>
    <mergeCell ref="F5:G5"/>
    <mergeCell ref="F6:G6"/>
    <mergeCell ref="F7:G7"/>
    <mergeCell ref="F8:G8"/>
    <mergeCell ref="F3:G3"/>
    <mergeCell ref="A1:B2"/>
    <mergeCell ref="C1:C2"/>
    <mergeCell ref="D1:D2"/>
    <mergeCell ref="F1:G1"/>
    <mergeCell ref="F2:G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5"/>
  <sheetViews>
    <sheetView workbookViewId="0">
      <selection activeCell="C25" sqref="C25"/>
    </sheetView>
  </sheetViews>
  <sheetFormatPr defaultRowHeight="15" x14ac:dyDescent="0.25"/>
  <cols>
    <col min="1" max="1" width="6.85546875" customWidth="1"/>
    <col min="2" max="2" width="16.28515625" customWidth="1"/>
    <col min="3" max="3" width="14.28515625" bestFit="1" customWidth="1"/>
    <col min="4" max="7" width="16.85546875" bestFit="1" customWidth="1"/>
    <col min="8" max="8" width="13.5703125" bestFit="1" customWidth="1"/>
    <col min="10" max="10" width="15.28515625" bestFit="1" customWidth="1"/>
  </cols>
  <sheetData>
    <row r="1" spans="2:10" ht="15.75" thickBot="1" x14ac:dyDescent="0.3">
      <c r="B1" s="85" t="s">
        <v>20</v>
      </c>
      <c r="C1" s="86"/>
      <c r="D1" s="86"/>
      <c r="E1" s="86"/>
      <c r="F1" s="86"/>
      <c r="G1" s="86"/>
      <c r="H1" s="86"/>
      <c r="I1" s="86"/>
      <c r="J1" s="87"/>
    </row>
    <row r="2" spans="2:10" ht="15" customHeight="1" x14ac:dyDescent="0.25">
      <c r="B2" s="4"/>
      <c r="C2" s="88" t="s">
        <v>1</v>
      </c>
      <c r="D2" s="89"/>
      <c r="E2" s="90" t="s">
        <v>0</v>
      </c>
      <c r="F2" s="89"/>
      <c r="G2" s="88" t="s">
        <v>12</v>
      </c>
      <c r="H2" s="89"/>
      <c r="I2" s="91" t="s">
        <v>13</v>
      </c>
      <c r="J2" s="92"/>
    </row>
    <row r="3" spans="2:10" x14ac:dyDescent="0.25">
      <c r="B3" s="5" t="s">
        <v>14</v>
      </c>
      <c r="C3" s="6" t="s">
        <v>15</v>
      </c>
      <c r="D3" s="7" t="s">
        <v>16</v>
      </c>
      <c r="E3" s="34" t="s">
        <v>15</v>
      </c>
      <c r="F3" s="7" t="s">
        <v>16</v>
      </c>
      <c r="G3" s="6" t="s">
        <v>15</v>
      </c>
      <c r="H3" s="8" t="s">
        <v>16</v>
      </c>
      <c r="I3" s="6" t="s">
        <v>15</v>
      </c>
      <c r="J3" s="7" t="s">
        <v>16</v>
      </c>
    </row>
    <row r="4" spans="2:10" x14ac:dyDescent="0.25">
      <c r="B4" s="9" t="s">
        <v>17</v>
      </c>
      <c r="C4" s="11">
        <v>15700</v>
      </c>
      <c r="D4" s="3">
        <v>3319427.05</v>
      </c>
      <c r="E4" s="32">
        <v>1023</v>
      </c>
      <c r="F4" s="10">
        <v>956260.94</v>
      </c>
      <c r="G4" s="11">
        <v>14</v>
      </c>
      <c r="H4" s="12">
        <v>3821.64</v>
      </c>
      <c r="I4" s="11">
        <f>C4+E4+G4</f>
        <v>16737</v>
      </c>
      <c r="J4" s="3">
        <f>D4+F4+H4</f>
        <v>4279509.63</v>
      </c>
    </row>
    <row r="5" spans="2:10" x14ac:dyDescent="0.25">
      <c r="B5" s="9" t="s">
        <v>18</v>
      </c>
      <c r="C5" s="11">
        <v>6568</v>
      </c>
      <c r="D5" s="3">
        <v>2208320.94</v>
      </c>
      <c r="E5" s="33">
        <v>350</v>
      </c>
      <c r="F5" s="10">
        <v>461196.58</v>
      </c>
      <c r="G5" s="11">
        <v>11</v>
      </c>
      <c r="H5" s="12">
        <v>2005.32</v>
      </c>
      <c r="I5" s="11">
        <f t="shared" ref="I5:J7" si="0">C5+E5+G5</f>
        <v>6929</v>
      </c>
      <c r="J5" s="3">
        <f t="shared" si="0"/>
        <v>2671522.84</v>
      </c>
    </row>
    <row r="6" spans="2:10" x14ac:dyDescent="0.25">
      <c r="B6" s="9" t="s">
        <v>19</v>
      </c>
      <c r="C6" s="11">
        <v>5950</v>
      </c>
      <c r="D6" s="3">
        <v>2906735.47</v>
      </c>
      <c r="E6" s="33">
        <v>383</v>
      </c>
      <c r="F6" s="14">
        <v>974083.87</v>
      </c>
      <c r="G6" s="15">
        <v>6</v>
      </c>
      <c r="H6" s="16">
        <v>12718.03</v>
      </c>
      <c r="I6" s="11">
        <f t="shared" si="0"/>
        <v>6339</v>
      </c>
      <c r="J6" s="3">
        <f t="shared" si="0"/>
        <v>3893537.37</v>
      </c>
    </row>
    <row r="7" spans="2:10" ht="15.75" thickBot="1" x14ac:dyDescent="0.3">
      <c r="B7" s="17" t="s">
        <v>2</v>
      </c>
      <c r="C7" s="31">
        <f t="shared" ref="C7:J7" si="1">SUM(C4:C6)</f>
        <v>28218</v>
      </c>
      <c r="D7" s="18">
        <f t="shared" si="1"/>
        <v>8434483.4600000009</v>
      </c>
      <c r="E7" s="35">
        <f t="shared" si="1"/>
        <v>1756</v>
      </c>
      <c r="F7" s="18">
        <f t="shared" si="1"/>
        <v>2391541.39</v>
      </c>
      <c r="G7" s="19">
        <f t="shared" si="1"/>
        <v>31</v>
      </c>
      <c r="H7" s="20">
        <f t="shared" si="1"/>
        <v>18544.990000000002</v>
      </c>
      <c r="I7" s="30">
        <f t="shared" si="0"/>
        <v>30005</v>
      </c>
      <c r="J7" s="21">
        <f t="shared" si="1"/>
        <v>10844569.84</v>
      </c>
    </row>
    <row r="8" spans="2:10" ht="15.75" thickBot="1" x14ac:dyDescent="0.3"/>
    <row r="9" spans="2:10" x14ac:dyDescent="0.25">
      <c r="B9" s="22"/>
      <c r="C9" s="83" t="s">
        <v>10</v>
      </c>
      <c r="D9" s="84"/>
    </row>
    <row r="10" spans="2:10" x14ac:dyDescent="0.25">
      <c r="B10" s="23" t="s">
        <v>14</v>
      </c>
      <c r="C10" s="1" t="s">
        <v>15</v>
      </c>
      <c r="D10" s="24" t="s">
        <v>16</v>
      </c>
    </row>
    <row r="11" spans="2:10" x14ac:dyDescent="0.25">
      <c r="B11" s="25" t="s">
        <v>17</v>
      </c>
      <c r="C11" s="26">
        <v>5676</v>
      </c>
      <c r="D11" s="3">
        <v>1121765.96</v>
      </c>
    </row>
    <row r="12" spans="2:10" x14ac:dyDescent="0.25">
      <c r="B12" s="25" t="s">
        <v>18</v>
      </c>
      <c r="C12" s="26">
        <v>2863</v>
      </c>
      <c r="D12" s="3">
        <v>1007451.28</v>
      </c>
      <c r="G12" s="27"/>
    </row>
    <row r="13" spans="2:10" x14ac:dyDescent="0.25">
      <c r="B13" s="25" t="s">
        <v>19</v>
      </c>
      <c r="C13" s="26">
        <v>1996</v>
      </c>
      <c r="D13" s="13">
        <v>1227051.3799999999</v>
      </c>
    </row>
    <row r="14" spans="2:10" ht="15.75" thickBot="1" x14ac:dyDescent="0.3">
      <c r="B14" s="28" t="s">
        <v>2</v>
      </c>
      <c r="C14" s="29">
        <f>C11+C12+C13</f>
        <v>10535</v>
      </c>
      <c r="D14" s="18">
        <f>SUM(D11:D13)</f>
        <v>3356268.62</v>
      </c>
    </row>
    <row r="15" spans="2:10" x14ac:dyDescent="0.25">
      <c r="B15" t="s">
        <v>11</v>
      </c>
    </row>
  </sheetData>
  <mergeCells count="6">
    <mergeCell ref="C9:D9"/>
    <mergeCell ref="B1:J1"/>
    <mergeCell ref="C2:D2"/>
    <mergeCell ref="E2:F2"/>
    <mergeCell ref="G2:H2"/>
    <mergeCell ref="I2:J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2023-03-14T07:00:00+00:00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28341C-6C43-44E3-BD73-40F1A4E4D51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A20D0FA-9674-4E34-90D1-5F0C70ACCA15}"/>
</file>

<file path=customXml/itemProps3.xml><?xml version="1.0" encoding="utf-8"?>
<ds:datastoreItem xmlns:ds="http://schemas.openxmlformats.org/officeDocument/2006/customXml" ds:itemID="{31418B59-F328-4CDE-B301-F068DB82BD44}"/>
</file>

<file path=customXml/itemProps4.xml><?xml version="1.0" encoding="utf-8"?>
<ds:datastoreItem xmlns:ds="http://schemas.openxmlformats.org/officeDocument/2006/customXml" ds:itemID="{5A61B5D2-0757-4BAD-B823-FF9FD63979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Section K. #1 </vt:lpstr>
      <vt:lpstr>Section K. #2. a,b,c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Ghering, Amanda</dc:creator>
  <cp:lastModifiedBy>Booth, Avery (UTC)</cp:lastModifiedBy>
  <dcterms:created xsi:type="dcterms:W3CDTF">2021-05-07T15:36:02Z</dcterms:created>
  <dcterms:modified xsi:type="dcterms:W3CDTF">2023-03-14T18:09:39Z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