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0" yWindow="90" windowWidth="17550" windowHeight="9120" tabRatio="501" activeTab="0"/>
  </bookViews>
  <sheets>
    <sheet name="2013 Act vs 2015" sheetId="1" r:id="rId1"/>
  </sheets>
  <definedNames>
    <definedName name="_xlnm.Print_Area" localSheetId="0">'2013 Act vs 2015'!$A$1:$I$57</definedName>
    <definedName name="_xlnm.Print_Titles" localSheetId="0">'2013 Act vs 2015'!$1:$10</definedName>
  </definedNames>
  <calcPr fullCalcOnLoad="1" fullPrecision="0"/>
</workbook>
</file>

<file path=xl/sharedStrings.xml><?xml version="1.0" encoding="utf-8"?>
<sst xmlns="http://schemas.openxmlformats.org/spreadsheetml/2006/main" count="56" uniqueCount="54">
  <si>
    <t xml:space="preserve"> - Energy Delivery - </t>
  </si>
  <si>
    <t>($000s)</t>
  </si>
  <si>
    <t>Line</t>
  </si>
  <si>
    <t>No.</t>
  </si>
  <si>
    <t>Actual</t>
  </si>
  <si>
    <t>556 OTHER POWER SUPPLY EXPENSES</t>
  </si>
  <si>
    <t>NWPP</t>
  </si>
  <si>
    <t>560-71.4, 935.3-.4 TRANSMISSION O&amp;M EXPENSE</t>
  </si>
  <si>
    <t>566 TRANSMISSION EXP-OPRN-MISCELLANEOUS</t>
  </si>
  <si>
    <t>TOTAL EXPENSE</t>
  </si>
  <si>
    <t xml:space="preserve"> </t>
  </si>
  <si>
    <t>456 OTHER ELECTRIC REVENUE</t>
  </si>
  <si>
    <t>Total Account 456</t>
  </si>
  <si>
    <t>TOTAL REVENUE</t>
  </si>
  <si>
    <t>Spokane Waste to Energy Plant</t>
  </si>
  <si>
    <t>Avista Corporation</t>
  </si>
  <si>
    <t>OASIS nf &amp; stf  Whl (Other Whl)</t>
  </si>
  <si>
    <t>PP&amp;L - Dry Gulch</t>
  </si>
  <si>
    <t>Adjusted</t>
  </si>
  <si>
    <t>B</t>
  </si>
  <si>
    <t>C</t>
  </si>
  <si>
    <t>Grand Coulee Project</t>
  </si>
  <si>
    <t>561 TRANSMISSION EXP-LOAD DISPATCHING</t>
  </si>
  <si>
    <t>WECC - Loop Flow</t>
  </si>
  <si>
    <t>WECC Admin &amp; Net Oper Comm Sys</t>
  </si>
  <si>
    <t>Colstrip O&amp;M - 500kV Line</t>
  </si>
  <si>
    <t>Pro Forma</t>
  </si>
  <si>
    <t>Period</t>
  </si>
  <si>
    <t>Total Account 560-71.4, 935.3-.4</t>
  </si>
  <si>
    <t>ColumbiaGrid Planning</t>
  </si>
  <si>
    <t>ColumbiaGrid Development</t>
  </si>
  <si>
    <t>Pro Forma Transmission Revenue/Expenses</t>
  </si>
  <si>
    <t>Seattle/Tacoma Main Canal</t>
  </si>
  <si>
    <t>Seattle/ Tacoma Summer Falls</t>
  </si>
  <si>
    <t>ColumbiaGrid OASIS</t>
  </si>
  <si>
    <t>BPA Power Factor Penalty</t>
  </si>
  <si>
    <t>NERC CIP</t>
  </si>
  <si>
    <t>Elect Sched &amp; Acctg Srv (OATI)</t>
  </si>
  <si>
    <t>Borderline Wheeling Transmission</t>
  </si>
  <si>
    <t>Borderline Wheeling Low Voltage</t>
  </si>
  <si>
    <t>Transmission Line Ratings Confirmation Plan</t>
  </si>
  <si>
    <t>Stimson Lumber</t>
  </si>
  <si>
    <t>BPA Parallel Operating Agreement</t>
  </si>
  <si>
    <t xml:space="preserve">A </t>
  </si>
  <si>
    <t>Jul 2012 to</t>
  </si>
  <si>
    <t xml:space="preserve">Columbia Grid OASIS travel expenses </t>
  </si>
  <si>
    <t>WECC - Sys. Security Monitor</t>
  </si>
  <si>
    <t>Total Account 566</t>
  </si>
  <si>
    <t>Palouse Wind Transmission</t>
  </si>
  <si>
    <t>Palouse Wind O &amp; M</t>
  </si>
  <si>
    <t>Morgan Stanley Capital Group</t>
  </si>
  <si>
    <t xml:space="preserve">Hydro Tech Systems - Meyers Falls </t>
  </si>
  <si>
    <t>TOTAL NET REVENUE</t>
  </si>
  <si>
    <t>Kootenai Electric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</si>
</sst>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#,##0\)"/>
    <numFmt numFmtId="165" formatCode="#,##0\ ;\(#,##0\)"/>
    <numFmt numFmtId="166" formatCode="#,##0\ ;\(#,##0\)\ ;"/>
    <numFmt numFmtId="167" formatCode="m/dd/yy"/>
    <numFmt numFmtId="168" formatCode="0.0000"/>
    <numFmt numFmtId="169" formatCode="0.0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&quot;$&quot;#,##0"/>
    <numFmt numFmtId="176" formatCode="0.0000%"/>
    <numFmt numFmtId="177" formatCode="0.000%"/>
  </numFmts>
  <fonts count="4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6"/>
      <color indexed="10"/>
      <name val="Calibri"/>
      <family val="2"/>
    </font>
    <font>
      <sz val="9"/>
      <name val="Calibri"/>
      <family val="2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sz val="10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"/>
      <color rgb="FFFF0000"/>
      <name val="Calibri"/>
      <family val="2"/>
    </font>
    <font>
      <sz val="10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" fontId="22" fillId="0" borderId="0" xfId="42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14" fontId="22" fillId="0" borderId="0" xfId="0" applyNumberFormat="1" applyFont="1" applyAlignment="1">
      <alignment horizontal="center"/>
    </xf>
    <xf numFmtId="14" fontId="22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17" fontId="22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3" fontId="22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3" fontId="22" fillId="0" borderId="10" xfId="42" applyNumberFormat="1" applyFont="1" applyBorder="1" applyAlignment="1">
      <alignment horizontal="right"/>
    </xf>
    <xf numFmtId="3" fontId="22" fillId="0" borderId="0" xfId="42" applyNumberFormat="1" applyFont="1" applyAlignment="1">
      <alignment horizontal="right"/>
    </xf>
    <xf numFmtId="3" fontId="46" fillId="0" borderId="0" xfId="42" applyNumberFormat="1" applyFont="1" applyAlignment="1">
      <alignment horizontal="right"/>
    </xf>
    <xf numFmtId="3" fontId="46" fillId="0" borderId="0" xfId="42" applyNumberFormat="1" applyFont="1" applyBorder="1" applyAlignment="1">
      <alignment horizontal="right"/>
    </xf>
    <xf numFmtId="0" fontId="23" fillId="0" borderId="0" xfId="0" applyFont="1" applyAlignment="1">
      <alignment/>
    </xf>
    <xf numFmtId="3" fontId="23" fillId="0" borderId="11" xfId="42" applyNumberFormat="1" applyFont="1" applyBorder="1" applyAlignment="1">
      <alignment horizontal="right"/>
    </xf>
    <xf numFmtId="3" fontId="22" fillId="0" borderId="11" xfId="42" applyNumberFormat="1" applyFont="1" applyBorder="1" applyAlignment="1">
      <alignment horizontal="right"/>
    </xf>
    <xf numFmtId="0" fontId="22" fillId="0" borderId="0" xfId="0" applyFont="1" applyAlignment="1">
      <alignment horizontal="left"/>
    </xf>
    <xf numFmtId="3" fontId="47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Fill="1" applyAlignment="1">
      <alignment/>
    </xf>
    <xf numFmtId="3" fontId="22" fillId="0" borderId="0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3" fontId="23" fillId="0" borderId="11" xfId="0" applyNumberFormat="1" applyFont="1" applyBorder="1" applyAlignment="1">
      <alignment/>
    </xf>
    <xf numFmtId="2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22" fillId="0" borderId="10" xfId="42" applyNumberFormat="1" applyFont="1" applyFill="1" applyBorder="1" applyAlignment="1">
      <alignment horizontal="right"/>
    </xf>
    <xf numFmtId="3" fontId="22" fillId="0" borderId="0" xfId="42" applyNumberFormat="1" applyFont="1" applyFill="1" applyBorder="1" applyAlignment="1">
      <alignment horizontal="right"/>
    </xf>
    <xf numFmtId="3" fontId="23" fillId="0" borderId="11" xfId="42" applyNumberFormat="1" applyFont="1" applyFill="1" applyBorder="1" applyAlignment="1">
      <alignment horizontal="right"/>
    </xf>
    <xf numFmtId="0" fontId="2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workbookViewId="0" topLeftCell="A4">
      <selection activeCell="M54" sqref="M54"/>
    </sheetView>
  </sheetViews>
  <sheetFormatPr defaultColWidth="11.375" defaultRowHeight="12.75"/>
  <cols>
    <col min="1" max="1" width="4.375" style="23" customWidth="1"/>
    <col min="2" max="2" width="26.75390625" style="2" customWidth="1"/>
    <col min="3" max="3" width="11.00390625" style="2" customWidth="1"/>
    <col min="4" max="4" width="9.00390625" style="2" customWidth="1"/>
    <col min="5" max="5" width="10.375" style="2" customWidth="1"/>
    <col min="6" max="6" width="3.75390625" style="2" customWidth="1"/>
    <col min="7" max="7" width="12.00390625" style="31" customWidth="1"/>
    <col min="8" max="8" width="3.375" style="7" customWidth="1"/>
    <col min="9" max="9" width="12.75390625" style="2" customWidth="1"/>
    <col min="10" max="16384" width="11.375" style="2" customWidth="1"/>
  </cols>
  <sheetData>
    <row r="1" spans="1:9" ht="12.75">
      <c r="A1" s="35" t="s">
        <v>15</v>
      </c>
      <c r="B1" s="35"/>
      <c r="C1" s="35"/>
      <c r="D1" s="35"/>
      <c r="E1" s="35"/>
      <c r="F1" s="35"/>
      <c r="G1" s="35"/>
      <c r="H1" s="35"/>
      <c r="I1" s="35"/>
    </row>
    <row r="2" spans="1:9" ht="12.75">
      <c r="A2" s="35" t="s">
        <v>0</v>
      </c>
      <c r="B2" s="35"/>
      <c r="C2" s="35"/>
      <c r="D2" s="35"/>
      <c r="E2" s="35"/>
      <c r="F2" s="35"/>
      <c r="G2" s="35"/>
      <c r="H2" s="35"/>
      <c r="I2" s="35"/>
    </row>
    <row r="3" spans="1:9" ht="12.75">
      <c r="A3" s="35" t="s">
        <v>31</v>
      </c>
      <c r="B3" s="35"/>
      <c r="C3" s="35"/>
      <c r="D3" s="35"/>
      <c r="E3" s="35"/>
      <c r="F3" s="35"/>
      <c r="G3" s="35"/>
      <c r="H3" s="35"/>
      <c r="I3" s="35"/>
    </row>
    <row r="4" spans="1:9" ht="12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</row>
    <row r="5" spans="1:7" ht="12" customHeight="1">
      <c r="A5" s="4"/>
      <c r="B5" s="5"/>
      <c r="D5" s="3"/>
      <c r="G5" s="6"/>
    </row>
    <row r="6" spans="1:7" ht="12" customHeight="1">
      <c r="A6" s="4"/>
      <c r="B6" s="5"/>
      <c r="D6" s="3"/>
      <c r="G6" s="6"/>
    </row>
    <row r="7" spans="1:9" ht="12" customHeight="1">
      <c r="A7" s="4"/>
      <c r="B7" s="5"/>
      <c r="D7" s="3"/>
      <c r="E7" s="3" t="s">
        <v>43</v>
      </c>
      <c r="G7" s="3" t="s">
        <v>19</v>
      </c>
      <c r="H7" s="8"/>
      <c r="I7" s="3" t="s">
        <v>20</v>
      </c>
    </row>
    <row r="8" spans="1:9" ht="12.75">
      <c r="A8" s="6"/>
      <c r="E8" s="9" t="s">
        <v>44</v>
      </c>
      <c r="G8" s="9"/>
      <c r="I8" s="9">
        <v>2015</v>
      </c>
    </row>
    <row r="9" spans="1:9" ht="12.75">
      <c r="A9" s="6" t="s">
        <v>2</v>
      </c>
      <c r="E9" s="10">
        <v>39964</v>
      </c>
      <c r="G9" s="11"/>
      <c r="I9" s="9" t="s">
        <v>26</v>
      </c>
    </row>
    <row r="10" spans="1:9" ht="12.75">
      <c r="A10" s="12" t="s">
        <v>3</v>
      </c>
      <c r="E10" s="12" t="s">
        <v>4</v>
      </c>
      <c r="G10" s="12" t="s">
        <v>18</v>
      </c>
      <c r="I10" s="12" t="s">
        <v>27</v>
      </c>
    </row>
    <row r="11" spans="1:9" ht="12.75">
      <c r="A11" s="13"/>
      <c r="E11" s="9"/>
      <c r="G11" s="14"/>
      <c r="I11" s="9"/>
    </row>
    <row r="12" spans="1:9" ht="12.75">
      <c r="A12" s="6"/>
      <c r="B12" s="15" t="s">
        <v>5</v>
      </c>
      <c r="E12" s="9"/>
      <c r="G12" s="14"/>
      <c r="I12" s="9"/>
    </row>
    <row r="13" spans="1:9" ht="12.75">
      <c r="A13" s="6">
        <v>1</v>
      </c>
      <c r="B13" s="2" t="s">
        <v>6</v>
      </c>
      <c r="E13" s="32">
        <v>50</v>
      </c>
      <c r="F13" s="17"/>
      <c r="G13" s="16">
        <f>+I13-E13</f>
        <v>20</v>
      </c>
      <c r="I13" s="16">
        <v>70</v>
      </c>
    </row>
    <row r="14" spans="1:9" ht="12.75">
      <c r="A14" s="6"/>
      <c r="E14" s="1"/>
      <c r="F14" s="17"/>
      <c r="G14" s="1"/>
      <c r="H14" s="18"/>
      <c r="I14" s="1"/>
    </row>
    <row r="15" spans="1:9" ht="12.75">
      <c r="A15" s="6"/>
      <c r="B15" s="15" t="s">
        <v>7</v>
      </c>
      <c r="E15" s="1"/>
      <c r="F15" s="17"/>
      <c r="G15" s="1"/>
      <c r="H15" s="18"/>
      <c r="I15" s="1"/>
    </row>
    <row r="16" spans="1:9" ht="12.75">
      <c r="A16" s="6">
        <f>+A13+1</f>
        <v>2</v>
      </c>
      <c r="B16" s="2" t="s">
        <v>25</v>
      </c>
      <c r="E16" s="33">
        <v>366</v>
      </c>
      <c r="F16" s="17"/>
      <c r="G16" s="1">
        <f>+I16-E16</f>
        <v>-18</v>
      </c>
      <c r="H16" s="18"/>
      <c r="I16" s="1">
        <v>348</v>
      </c>
    </row>
    <row r="17" spans="1:9" ht="12.75">
      <c r="A17" s="6">
        <f>+A16+1</f>
        <v>3</v>
      </c>
      <c r="B17" s="2" t="s">
        <v>30</v>
      </c>
      <c r="E17" s="33">
        <v>169</v>
      </c>
      <c r="F17" s="17"/>
      <c r="G17" s="1">
        <f>+I17-E17</f>
        <v>0</v>
      </c>
      <c r="H17" s="18"/>
      <c r="I17" s="1">
        <v>169</v>
      </c>
    </row>
    <row r="18" spans="1:9" ht="12.75">
      <c r="A18" s="6">
        <f>+A17+1</f>
        <v>4</v>
      </c>
      <c r="B18" s="2" t="s">
        <v>29</v>
      </c>
      <c r="E18" s="33">
        <v>203</v>
      </c>
      <c r="F18" s="17"/>
      <c r="G18" s="1">
        <f>+I18-E18</f>
        <v>37</v>
      </c>
      <c r="H18" s="18"/>
      <c r="I18" s="1">
        <v>240</v>
      </c>
    </row>
    <row r="19" spans="1:9" ht="12.75">
      <c r="A19" s="6">
        <f>+A18+1</f>
        <v>5</v>
      </c>
      <c r="B19" s="2" t="s">
        <v>34</v>
      </c>
      <c r="E19" s="33">
        <v>23</v>
      </c>
      <c r="F19" s="1"/>
      <c r="G19" s="1">
        <f>+I19-E19</f>
        <v>-23</v>
      </c>
      <c r="H19" s="19"/>
      <c r="I19" s="1">
        <v>0</v>
      </c>
    </row>
    <row r="20" spans="1:9" ht="12.75">
      <c r="A20" s="6">
        <f>+A19+1</f>
        <v>6</v>
      </c>
      <c r="B20" s="2" t="s">
        <v>40</v>
      </c>
      <c r="E20" s="33">
        <v>1339</v>
      </c>
      <c r="F20" s="1"/>
      <c r="G20" s="1">
        <f>+I20-E20</f>
        <v>-1339</v>
      </c>
      <c r="H20" s="19"/>
      <c r="I20" s="1">
        <v>0</v>
      </c>
    </row>
    <row r="21" spans="1:9" ht="12.75">
      <c r="A21" s="6">
        <f>+A20+1</f>
        <v>7</v>
      </c>
      <c r="B21" s="20" t="s">
        <v>28</v>
      </c>
      <c r="E21" s="34">
        <f>SUM(E16:E20)</f>
        <v>2100</v>
      </c>
      <c r="F21" s="17"/>
      <c r="G21" s="21">
        <f>SUM(G16:G20)</f>
        <v>-1343</v>
      </c>
      <c r="H21" s="18"/>
      <c r="I21" s="21">
        <f>SUM(I16:I20)</f>
        <v>757</v>
      </c>
    </row>
    <row r="22" spans="1:9" ht="12.75">
      <c r="A22" s="6"/>
      <c r="E22" s="33"/>
      <c r="F22" s="17"/>
      <c r="G22" s="1"/>
      <c r="H22" s="18"/>
      <c r="I22" s="1"/>
    </row>
    <row r="23" spans="1:9" ht="12.75">
      <c r="A23" s="6"/>
      <c r="B23" s="15" t="s">
        <v>22</v>
      </c>
      <c r="E23" s="33"/>
      <c r="F23" s="17"/>
      <c r="G23" s="1"/>
      <c r="H23" s="18"/>
      <c r="I23" s="1"/>
    </row>
    <row r="24" spans="1:9" ht="12.75">
      <c r="A24" s="6">
        <f>+A21+1</f>
        <v>8</v>
      </c>
      <c r="B24" s="2" t="s">
        <v>37</v>
      </c>
      <c r="E24" s="32">
        <v>189</v>
      </c>
      <c r="F24" s="17"/>
      <c r="G24" s="16">
        <f>+I24-E24</f>
        <v>21</v>
      </c>
      <c r="I24" s="16">
        <v>210</v>
      </c>
    </row>
    <row r="25" spans="1:9" ht="12.75">
      <c r="A25" s="6"/>
      <c r="E25" s="33"/>
      <c r="F25" s="17"/>
      <c r="G25" s="1"/>
      <c r="H25" s="18"/>
      <c r="I25" s="1"/>
    </row>
    <row r="26" spans="1:9" ht="12.75">
      <c r="A26" s="6"/>
      <c r="B26" s="15" t="s">
        <v>8</v>
      </c>
      <c r="E26" s="33"/>
      <c r="F26" s="17"/>
      <c r="G26" s="1"/>
      <c r="H26" s="18"/>
      <c r="I26" s="1"/>
    </row>
    <row r="27" spans="1:9" ht="12.75">
      <c r="A27" s="6">
        <f>+A24+1</f>
        <v>9</v>
      </c>
      <c r="B27" s="2" t="s">
        <v>36</v>
      </c>
      <c r="E27" s="33">
        <v>43</v>
      </c>
      <c r="F27" s="17"/>
      <c r="G27" s="1">
        <f aca="true" t="shared" si="0" ref="G27:G32">+I27-E27</f>
        <v>-8</v>
      </c>
      <c r="H27" s="18"/>
      <c r="I27" s="1">
        <v>35</v>
      </c>
    </row>
    <row r="28" spans="1:9" ht="12.75">
      <c r="A28" s="6">
        <f>+A27+1</f>
        <v>10</v>
      </c>
      <c r="B28" s="2" t="s">
        <v>45</v>
      </c>
      <c r="E28" s="33">
        <v>3</v>
      </c>
      <c r="F28" s="17"/>
      <c r="G28" s="1">
        <f t="shared" si="0"/>
        <v>5</v>
      </c>
      <c r="H28" s="18"/>
      <c r="I28" s="1">
        <v>8</v>
      </c>
    </row>
    <row r="29" spans="1:9" ht="12.75">
      <c r="A29" s="6">
        <f>+A28+1</f>
        <v>11</v>
      </c>
      <c r="B29" s="2" t="s">
        <v>35</v>
      </c>
      <c r="E29" s="33">
        <v>68</v>
      </c>
      <c r="F29" s="17"/>
      <c r="G29" s="1">
        <f t="shared" si="0"/>
        <v>64</v>
      </c>
      <c r="H29" s="18"/>
      <c r="I29" s="1">
        <v>132</v>
      </c>
    </row>
    <row r="30" spans="1:9" ht="12.75">
      <c r="A30" s="6">
        <f>+A29+1</f>
        <v>12</v>
      </c>
      <c r="B30" s="2" t="s">
        <v>46</v>
      </c>
      <c r="E30" s="33">
        <v>208</v>
      </c>
      <c r="F30" s="17"/>
      <c r="G30" s="1">
        <f t="shared" si="0"/>
        <v>58</v>
      </c>
      <c r="H30" s="18"/>
      <c r="I30" s="1">
        <v>266</v>
      </c>
    </row>
    <row r="31" spans="1:9" ht="12.75">
      <c r="A31" s="6">
        <f>A30+1</f>
        <v>13</v>
      </c>
      <c r="B31" s="2" t="s">
        <v>24</v>
      </c>
      <c r="E31" s="33">
        <v>360</v>
      </c>
      <c r="F31" s="17"/>
      <c r="G31" s="1">
        <f t="shared" si="0"/>
        <v>196</v>
      </c>
      <c r="H31" s="18"/>
      <c r="I31" s="1">
        <v>556</v>
      </c>
    </row>
    <row r="32" spans="1:9" ht="12.75">
      <c r="A32" s="6">
        <f>A31+1</f>
        <v>14</v>
      </c>
      <c r="B32" s="2" t="s">
        <v>23</v>
      </c>
      <c r="E32" s="32">
        <v>0</v>
      </c>
      <c r="F32" s="17"/>
      <c r="G32" s="16">
        <f t="shared" si="0"/>
        <v>50</v>
      </c>
      <c r="H32" s="18"/>
      <c r="I32" s="16">
        <v>50</v>
      </c>
    </row>
    <row r="33" spans="1:9" ht="12.75">
      <c r="A33" s="6">
        <f>A32+1</f>
        <v>15</v>
      </c>
      <c r="B33" s="20" t="s">
        <v>47</v>
      </c>
      <c r="E33" s="21">
        <f>SUM(E27:E32)</f>
        <v>682</v>
      </c>
      <c r="F33" s="17"/>
      <c r="G33" s="21">
        <f>SUM(G27:G32)</f>
        <v>365</v>
      </c>
      <c r="I33" s="21">
        <f>SUM(I27:I32)</f>
        <v>1047</v>
      </c>
    </row>
    <row r="34" spans="1:9" ht="12.75">
      <c r="A34" s="6"/>
      <c r="E34" s="1"/>
      <c r="F34" s="17"/>
      <c r="G34" s="1"/>
      <c r="H34" s="18"/>
      <c r="I34" s="1"/>
    </row>
    <row r="35" spans="1:9" ht="12.75">
      <c r="A35" s="6">
        <f>A33+1</f>
        <v>16</v>
      </c>
      <c r="B35" s="20" t="s">
        <v>9</v>
      </c>
      <c r="E35" s="22">
        <f>+E33+E24+E21+E13</f>
        <v>3021</v>
      </c>
      <c r="F35" s="17"/>
      <c r="G35" s="22">
        <f>+G33+G24+G21+G13</f>
        <v>-937</v>
      </c>
      <c r="H35" s="18"/>
      <c r="I35" s="22">
        <f>+I33+I24+I21+I13</f>
        <v>2084</v>
      </c>
    </row>
    <row r="36" spans="1:9" ht="12.75">
      <c r="A36" s="6"/>
      <c r="E36" s="1"/>
      <c r="F36" s="17"/>
      <c r="G36" s="1"/>
      <c r="H36" s="18"/>
      <c r="I36" s="1"/>
    </row>
    <row r="37" spans="2:9" ht="12.75">
      <c r="B37" s="15" t="s">
        <v>11</v>
      </c>
      <c r="E37" s="24"/>
      <c r="G37" s="24"/>
      <c r="I37" s="25"/>
    </row>
    <row r="38" spans="1:9" ht="12.75">
      <c r="A38" s="6">
        <f>+A35+1</f>
        <v>17</v>
      </c>
      <c r="B38" s="2" t="s">
        <v>38</v>
      </c>
      <c r="E38" s="27">
        <v>6993</v>
      </c>
      <c r="G38" s="1">
        <f>+I38-E38</f>
        <v>39</v>
      </c>
      <c r="I38" s="14">
        <v>7032</v>
      </c>
    </row>
    <row r="39" spans="1:9" ht="12.75">
      <c r="A39" s="6">
        <f>+A38+1</f>
        <v>18</v>
      </c>
      <c r="B39" s="2" t="s">
        <v>39</v>
      </c>
      <c r="E39" s="27">
        <v>1071</v>
      </c>
      <c r="G39" s="1">
        <f aca="true" t="shared" si="1" ref="G39:G52">+I39-E39</f>
        <v>0</v>
      </c>
      <c r="I39" s="14">
        <v>1071</v>
      </c>
    </row>
    <row r="40" spans="1:9" ht="12.75">
      <c r="A40" s="6">
        <f aca="true" t="shared" si="2" ref="A40:A52">+A39+1</f>
        <v>19</v>
      </c>
      <c r="B40" s="2" t="s">
        <v>32</v>
      </c>
      <c r="E40" s="27">
        <v>295</v>
      </c>
      <c r="G40" s="1">
        <f t="shared" si="1"/>
        <v>-8</v>
      </c>
      <c r="I40" s="14">
        <v>287</v>
      </c>
    </row>
    <row r="41" spans="1:9" ht="12.75">
      <c r="A41" s="6">
        <f t="shared" si="2"/>
        <v>20</v>
      </c>
      <c r="B41" s="2" t="s">
        <v>33</v>
      </c>
      <c r="E41" s="27">
        <v>74</v>
      </c>
      <c r="G41" s="1">
        <f t="shared" si="1"/>
        <v>0</v>
      </c>
      <c r="I41" s="14">
        <v>74</v>
      </c>
    </row>
    <row r="42" spans="1:9" ht="12.75">
      <c r="A42" s="6">
        <f t="shared" si="2"/>
        <v>21</v>
      </c>
      <c r="B42" s="2" t="s">
        <v>16</v>
      </c>
      <c r="E42" s="27">
        <v>2778</v>
      </c>
      <c r="G42" s="1">
        <f t="shared" si="1"/>
        <v>457</v>
      </c>
      <c r="I42" s="14">
        <v>3235</v>
      </c>
    </row>
    <row r="43" spans="1:9" ht="12.75">
      <c r="A43" s="6">
        <f t="shared" si="2"/>
        <v>22</v>
      </c>
      <c r="B43" s="2" t="s">
        <v>17</v>
      </c>
      <c r="E43" s="27">
        <v>208</v>
      </c>
      <c r="G43" s="1">
        <f t="shared" si="1"/>
        <v>12</v>
      </c>
      <c r="I43" s="14">
        <v>220</v>
      </c>
    </row>
    <row r="44" spans="1:9" ht="12.75">
      <c r="A44" s="6">
        <f t="shared" si="2"/>
        <v>23</v>
      </c>
      <c r="B44" s="2" t="s">
        <v>14</v>
      </c>
      <c r="E44" s="27">
        <v>28</v>
      </c>
      <c r="G44" s="1">
        <f t="shared" si="1"/>
        <v>0</v>
      </c>
      <c r="I44" s="14">
        <v>28</v>
      </c>
    </row>
    <row r="45" spans="1:9" ht="12.75">
      <c r="A45" s="6">
        <f t="shared" si="2"/>
        <v>24</v>
      </c>
      <c r="B45" s="2" t="s">
        <v>21</v>
      </c>
      <c r="E45" s="27">
        <v>8</v>
      </c>
      <c r="G45" s="1">
        <f t="shared" si="1"/>
        <v>0</v>
      </c>
      <c r="I45" s="14">
        <v>8</v>
      </c>
    </row>
    <row r="46" spans="1:9" ht="12.75">
      <c r="A46" s="6">
        <f t="shared" si="2"/>
        <v>25</v>
      </c>
      <c r="B46" s="2" t="s">
        <v>48</v>
      </c>
      <c r="E46" s="27">
        <v>200</v>
      </c>
      <c r="G46" s="1">
        <f t="shared" si="1"/>
        <v>0</v>
      </c>
      <c r="I46" s="14">
        <v>200</v>
      </c>
    </row>
    <row r="47" spans="1:9" ht="12.75">
      <c r="A47" s="6">
        <f t="shared" si="2"/>
        <v>26</v>
      </c>
      <c r="B47" s="2" t="s">
        <v>49</v>
      </c>
      <c r="E47" s="27">
        <v>41</v>
      </c>
      <c r="G47" s="1">
        <f t="shared" si="1"/>
        <v>11</v>
      </c>
      <c r="I47" s="14">
        <v>52</v>
      </c>
    </row>
    <row r="48" spans="1:9" ht="12.75">
      <c r="A48" s="6">
        <f t="shared" si="2"/>
        <v>27</v>
      </c>
      <c r="B48" s="2" t="s">
        <v>41</v>
      </c>
      <c r="E48" s="27">
        <v>9</v>
      </c>
      <c r="G48" s="1">
        <f t="shared" si="1"/>
        <v>0</v>
      </c>
      <c r="I48" s="14">
        <v>9</v>
      </c>
    </row>
    <row r="49" spans="1:9" ht="12.75">
      <c r="A49" s="6">
        <f t="shared" si="2"/>
        <v>28</v>
      </c>
      <c r="B49" s="26" t="s">
        <v>42</v>
      </c>
      <c r="C49" s="26"/>
      <c r="D49" s="26"/>
      <c r="E49" s="27">
        <v>13288</v>
      </c>
      <c r="F49" s="26"/>
      <c r="G49" s="1">
        <f t="shared" si="1"/>
        <v>-10096</v>
      </c>
      <c r="H49" s="28"/>
      <c r="I49" s="27">
        <v>3192</v>
      </c>
    </row>
    <row r="50" spans="1:9" ht="12.75">
      <c r="A50" s="6">
        <f t="shared" si="2"/>
        <v>29</v>
      </c>
      <c r="B50" s="26" t="s">
        <v>50</v>
      </c>
      <c r="C50" s="26"/>
      <c r="D50" s="26"/>
      <c r="E50" s="27">
        <v>300</v>
      </c>
      <c r="F50" s="26"/>
      <c r="G50" s="1">
        <f t="shared" si="1"/>
        <v>300</v>
      </c>
      <c r="H50" s="28"/>
      <c r="I50" s="27">
        <v>600</v>
      </c>
    </row>
    <row r="51" spans="1:9" ht="12.75">
      <c r="A51" s="6">
        <f t="shared" si="2"/>
        <v>30</v>
      </c>
      <c r="B51" s="2" t="s">
        <v>51</v>
      </c>
      <c r="E51" s="27">
        <v>6</v>
      </c>
      <c r="G51" s="1">
        <f t="shared" si="1"/>
        <v>0</v>
      </c>
      <c r="I51" s="14">
        <v>6</v>
      </c>
    </row>
    <row r="52" spans="1:9" ht="12.75">
      <c r="A52" s="6">
        <f t="shared" si="2"/>
        <v>31</v>
      </c>
      <c r="B52" s="2" t="s">
        <v>53</v>
      </c>
      <c r="E52" s="27">
        <v>6</v>
      </c>
      <c r="G52" s="1">
        <f t="shared" si="1"/>
        <v>-6</v>
      </c>
      <c r="I52" s="14">
        <v>0</v>
      </c>
    </row>
    <row r="53" spans="1:9" ht="12.75">
      <c r="A53" s="6">
        <v>32</v>
      </c>
      <c r="B53" s="20" t="s">
        <v>12</v>
      </c>
      <c r="E53" s="29">
        <f>SUM(E38:E52)</f>
        <v>25305</v>
      </c>
      <c r="F53" s="20"/>
      <c r="G53" s="29">
        <f>SUM(G38:G52)</f>
        <v>-9291</v>
      </c>
      <c r="I53" s="29">
        <f>SUM(I38:I52)</f>
        <v>16014</v>
      </c>
    </row>
    <row r="54" spans="2:9" ht="12.75">
      <c r="B54" s="20"/>
      <c r="E54" s="14"/>
      <c r="G54" s="14"/>
      <c r="I54" s="14"/>
    </row>
    <row r="55" spans="1:9" ht="12.75">
      <c r="A55" s="6">
        <f>+A53+1</f>
        <v>33</v>
      </c>
      <c r="B55" s="20" t="s">
        <v>13</v>
      </c>
      <c r="E55" s="29">
        <f>+E53</f>
        <v>25305</v>
      </c>
      <c r="G55" s="29">
        <f>+G53</f>
        <v>-9291</v>
      </c>
      <c r="I55" s="29">
        <f>+I53</f>
        <v>16014</v>
      </c>
    </row>
    <row r="56" spans="2:7" ht="12.75">
      <c r="B56" s="20"/>
      <c r="E56" s="14"/>
      <c r="G56" s="14"/>
    </row>
    <row r="57" spans="1:9" ht="12.75">
      <c r="A57" s="6">
        <f>+A55+1</f>
        <v>34</v>
      </c>
      <c r="B57" s="20" t="s">
        <v>52</v>
      </c>
      <c r="E57" s="29">
        <f>+E35-E55</f>
        <v>-22284</v>
      </c>
      <c r="F57" s="25"/>
      <c r="G57" s="29">
        <f>+G35-G55</f>
        <v>8354</v>
      </c>
      <c r="I57" s="29">
        <f>+I35-I55</f>
        <v>-13930</v>
      </c>
    </row>
    <row r="58" ht="12.75">
      <c r="G58" s="2"/>
    </row>
    <row r="59" ht="12.75">
      <c r="G59" s="2"/>
    </row>
    <row r="60" spans="3:7" ht="12.75">
      <c r="C60" s="30" t="s">
        <v>10</v>
      </c>
      <c r="D60" s="30"/>
      <c r="G60" s="2"/>
    </row>
    <row r="61" spans="3:7" ht="12.75">
      <c r="C61" s="2" t="s">
        <v>10</v>
      </c>
      <c r="G61" s="2"/>
    </row>
    <row r="62" spans="3:7" ht="12.75">
      <c r="C62" s="2" t="s">
        <v>10</v>
      </c>
      <c r="G62" s="2"/>
    </row>
    <row r="63" ht="12.75">
      <c r="G63" s="2"/>
    </row>
  </sheetData>
  <sheetProtection/>
  <mergeCells count="4">
    <mergeCell ref="A1:I1"/>
    <mergeCell ref="A2:I2"/>
    <mergeCell ref="A3:I3"/>
    <mergeCell ref="A4:I4"/>
  </mergeCells>
  <printOptions/>
  <pageMargins left="0.38" right="0" top="0.5" bottom="0" header="0.5" footer="0.25"/>
  <pageSetup fitToHeight="1" fitToWidth="1" horizontalDpi="1200" verticalDpi="1200" orientation="portrait" scale="89" r:id="rId1"/>
  <headerFooter alignWithMargins="0">
    <oddHeader>&amp;RExhibit No.__ (HLR-2)
</oddHeader>
    <oddFooter>&amp;R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Jen Buss</cp:lastModifiedBy>
  <cp:lastPrinted>2014-01-22T22:32:26Z</cp:lastPrinted>
  <dcterms:created xsi:type="dcterms:W3CDTF">2001-03-24T00:02:34Z</dcterms:created>
  <dcterms:modified xsi:type="dcterms:W3CDTF">2014-01-30T17:43:50Z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140189</vt:lpwstr>
  </property>
  <property fmtid="{D5CDD505-2E9C-101B-9397-08002B2CF9AE}" pid="6" name="IsConfidenti">
    <vt:lpwstr>0</vt:lpwstr>
  </property>
  <property fmtid="{D5CDD505-2E9C-101B-9397-08002B2CF9AE}" pid="7" name="Dat">
    <vt:lpwstr>2014-02-05T00:00:00Z</vt:lpwstr>
  </property>
  <property fmtid="{D5CDD505-2E9C-101B-9397-08002B2CF9AE}" pid="8" name="CaseTy">
    <vt:lpwstr>Tariff Revision</vt:lpwstr>
  </property>
  <property fmtid="{D5CDD505-2E9C-101B-9397-08002B2CF9AE}" pid="9" name="OpenedDa">
    <vt:lpwstr>2014-02-04T00:00:00Z</vt:lpwstr>
  </property>
  <property fmtid="{D5CDD505-2E9C-101B-9397-08002B2CF9AE}" pid="10" name="Pref">
    <vt:lpwstr>UG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150</vt:lpwstr>
  </property>
  <property fmtid="{D5CDD505-2E9C-101B-9397-08002B2CF9AE}" pid="13" name="CaseStat">
    <vt:lpwstr>Formal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