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F839ABE4-25C4-4C97-A678-C37E524082C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ection K. #1 " sheetId="9" r:id="rId1"/>
    <sheet name="Section K. #2. a,b,c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0" l="1"/>
  <c r="D12" i="9"/>
  <c r="C12" i="9"/>
  <c r="I11" i="9"/>
  <c r="H11" i="9"/>
  <c r="C14" i="10"/>
  <c r="B14" i="10"/>
  <c r="G7" i="10"/>
  <c r="F7" i="10"/>
  <c r="E7" i="10"/>
  <c r="D7" i="10"/>
  <c r="C7" i="10"/>
  <c r="B7" i="10"/>
  <c r="H7" i="10" s="1"/>
  <c r="I6" i="10"/>
  <c r="I5" i="10"/>
  <c r="H5" i="10"/>
  <c r="I4" i="10"/>
  <c r="H4" i="10"/>
  <c r="I7" i="10" l="1"/>
</calcChain>
</file>

<file path=xl/sharedStrings.xml><?xml version="1.0" encoding="utf-8"?>
<sst xmlns="http://schemas.openxmlformats.org/spreadsheetml/2006/main" count="57" uniqueCount="34">
  <si>
    <t>Commercial</t>
  </si>
  <si>
    <t>Residential</t>
  </si>
  <si>
    <t>Total</t>
  </si>
  <si>
    <t>Number of accounts</t>
  </si>
  <si>
    <t>Average Benefits</t>
  </si>
  <si>
    <t>Electric</t>
  </si>
  <si>
    <t>Gas</t>
  </si>
  <si>
    <t>Dual</t>
  </si>
  <si>
    <t>N/A*</t>
  </si>
  <si>
    <t>*Account no longer active</t>
  </si>
  <si>
    <t>Low-Income*</t>
  </si>
  <si>
    <t>*Low-income residential customers are also included in the residential category</t>
  </si>
  <si>
    <t>Industrial</t>
  </si>
  <si>
    <t>Grand Total</t>
  </si>
  <si>
    <t>Days Past Due</t>
  </si>
  <si>
    <t># of Customers</t>
  </si>
  <si>
    <t>Past Due Amt.</t>
  </si>
  <si>
    <t>30+</t>
  </si>
  <si>
    <t>60+</t>
  </si>
  <si>
    <t>90+</t>
  </si>
  <si>
    <t>Avista - Jan 2023 COVID-19 Credit and Collections Monthly Reporting</t>
  </si>
  <si>
    <t>Total LIHEAP</t>
  </si>
  <si>
    <t>Total LIRAP</t>
  </si>
  <si>
    <t>Current Amount</t>
  </si>
  <si>
    <t>Number of Payments</t>
  </si>
  <si>
    <t>AMP*</t>
  </si>
  <si>
    <t>Housing</t>
  </si>
  <si>
    <t>LIHEAP</t>
  </si>
  <si>
    <t>LIRAP</t>
  </si>
  <si>
    <t>MISC EA</t>
  </si>
  <si>
    <t>Project Share</t>
  </si>
  <si>
    <t>Rate Discount**</t>
  </si>
  <si>
    <t>*For AMP only: number of payments=number of accounts receiving credits.  This is LIRAP funding.                                                                **For rate discount only: number of payments = number of customers actively enrolled.  This is also LIRAP funding.</t>
  </si>
  <si>
    <t xml:space="preserve">January 2023 Residential Debt Relief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</si>
</sst>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sz val="11"/>
      <color rgb="FF454545"/>
      <name val="Calibri"/>
      <family val="2"/>
      <scheme val="minor"/>
    </font>
    <font>
      <b/>
      <sz val="11"/>
      <color rgb="FF454545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1"/>
      <name val="Tahoma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4" fontId="0" fillId="0" borderId="9" xfId="2" applyFont="1" applyBorder="1"/>
    <xf numFmtId="0" fontId="0" fillId="0" borderId="16" xfId="0" applyBorder="1"/>
    <xf numFmtId="0" fontId="1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7" xfId="0" applyFont="1" applyBorder="1"/>
    <xf numFmtId="44" fontId="0" fillId="0" borderId="18" xfId="2" applyFont="1" applyBorder="1"/>
    <xf numFmtId="164" fontId="0" fillId="0" borderId="8" xfId="1" applyNumberFormat="1" applyFont="1" applyBorder="1"/>
    <xf numFmtId="44" fontId="0" fillId="0" borderId="2" xfId="2" applyFont="1" applyBorder="1"/>
    <xf numFmtId="44" fontId="4" fillId="0" borderId="9" xfId="2" applyFont="1" applyBorder="1" applyAlignment="1">
      <alignment horizontal="right" vertical="top"/>
    </xf>
    <xf numFmtId="44" fontId="4" fillId="0" borderId="18" xfId="2" applyFont="1" applyBorder="1" applyAlignment="1">
      <alignment horizontal="right" vertical="top"/>
    </xf>
    <xf numFmtId="164" fontId="4" fillId="0" borderId="8" xfId="1" applyNumberFormat="1" applyFont="1" applyBorder="1" applyAlignment="1">
      <alignment horizontal="right" vertical="top"/>
    </xf>
    <xf numFmtId="44" fontId="4" fillId="0" borderId="2" xfId="2" applyFont="1" applyBorder="1" applyAlignment="1">
      <alignment horizontal="right" vertical="top"/>
    </xf>
    <xf numFmtId="0" fontId="1" fillId="0" borderId="19" xfId="0" applyFont="1" applyBorder="1"/>
    <xf numFmtId="44" fontId="5" fillId="0" borderId="12" xfId="2" applyFont="1" applyBorder="1" applyAlignment="1">
      <alignment horizontal="right" vertical="top"/>
    </xf>
    <xf numFmtId="164" fontId="5" fillId="0" borderId="10" xfId="1" applyNumberFormat="1" applyFont="1" applyBorder="1" applyAlignment="1">
      <alignment horizontal="right" vertical="top"/>
    </xf>
    <xf numFmtId="44" fontId="5" fillId="0" borderId="20" xfId="2" applyFont="1" applyBorder="1" applyAlignment="1">
      <alignment horizontal="right" vertical="top"/>
    </xf>
    <xf numFmtId="44" fontId="1" fillId="0" borderId="12" xfId="2" applyFont="1" applyBorder="1"/>
    <xf numFmtId="0" fontId="0" fillId="0" borderId="5" xfId="0" applyBorder="1"/>
    <xf numFmtId="0" fontId="1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1" fillId="0" borderId="8" xfId="0" applyFont="1" applyBorder="1"/>
    <xf numFmtId="164" fontId="4" fillId="0" borderId="1" xfId="1" applyNumberFormat="1" applyFont="1" applyBorder="1" applyAlignment="1">
      <alignment horizontal="right" vertical="top"/>
    </xf>
    <xf numFmtId="164" fontId="0" fillId="0" borderId="0" xfId="0" applyNumberFormat="1"/>
    <xf numFmtId="0" fontId="1" fillId="0" borderId="10" xfId="0" applyFont="1" applyBorder="1"/>
    <xf numFmtId="164" fontId="5" fillId="0" borderId="11" xfId="1" applyNumberFormat="1" applyFont="1" applyBorder="1" applyAlignment="1">
      <alignment horizontal="right" vertical="top"/>
    </xf>
    <xf numFmtId="164" fontId="0" fillId="0" borderId="10" xfId="1" applyNumberFormat="1" applyFont="1" applyBorder="1"/>
    <xf numFmtId="3" fontId="1" fillId="0" borderId="10" xfId="0" applyNumberFormat="1" applyFont="1" applyBorder="1"/>
    <xf numFmtId="164" fontId="0" fillId="0" borderId="3" xfId="1" applyNumberFormat="1" applyFont="1" applyBorder="1" applyAlignment="1"/>
    <xf numFmtId="164" fontId="4" fillId="0" borderId="3" xfId="1" applyNumberFormat="1" applyFont="1" applyBorder="1" applyAlignment="1">
      <alignment vertical="top"/>
    </xf>
    <xf numFmtId="0" fontId="1" fillId="0" borderId="3" xfId="0" applyFont="1" applyBorder="1" applyAlignment="1">
      <alignment vertical="center"/>
    </xf>
    <xf numFmtId="164" fontId="5" fillId="0" borderId="23" xfId="1" applyNumberFormat="1" applyFont="1" applyBorder="1" applyAlignment="1">
      <alignment horizontal="right" vertical="top"/>
    </xf>
    <xf numFmtId="165" fontId="0" fillId="0" borderId="1" xfId="2" applyNumberFormat="1" applyFont="1" applyBorder="1"/>
    <xf numFmtId="164" fontId="0" fillId="0" borderId="9" xfId="1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27" xfId="0" applyFont="1" applyBorder="1"/>
    <xf numFmtId="0" fontId="2" fillId="0" borderId="28" xfId="0" applyFont="1" applyBorder="1" applyAlignment="1">
      <alignment vertical="center"/>
    </xf>
    <xf numFmtId="0" fontId="2" fillId="0" borderId="28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/>
    <xf numFmtId="44" fontId="2" fillId="0" borderId="29" xfId="2" applyFont="1" applyBorder="1" applyAlignment="1">
      <alignment vertical="center"/>
    </xf>
    <xf numFmtId="44" fontId="2" fillId="0" borderId="29" xfId="2" applyFont="1" applyBorder="1" applyAlignment="1">
      <alignment vertical="center" wrapText="1"/>
    </xf>
    <xf numFmtId="165" fontId="0" fillId="0" borderId="0" xfId="2" applyNumberFormat="1" applyFont="1" applyBorder="1"/>
    <xf numFmtId="165" fontId="0" fillId="0" borderId="32" xfId="2" applyNumberFormat="1" applyFont="1" applyBorder="1"/>
    <xf numFmtId="164" fontId="0" fillId="0" borderId="33" xfId="1" applyNumberFormat="1" applyFont="1" applyBorder="1"/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/>
    <xf numFmtId="44" fontId="2" fillId="0" borderId="36" xfId="2" applyFont="1" applyBorder="1" applyAlignment="1">
      <alignment vertical="center"/>
    </xf>
    <xf numFmtId="44" fontId="2" fillId="0" borderId="36" xfId="2" applyFont="1" applyBorder="1" applyAlignment="1">
      <alignment vertical="center" wrapText="1"/>
    </xf>
    <xf numFmtId="165" fontId="0" fillId="0" borderId="38" xfId="2" applyNumberFormat="1" applyFont="1" applyBorder="1"/>
    <xf numFmtId="164" fontId="0" fillId="0" borderId="39" xfId="1" applyNumberFormat="1" applyFont="1" applyBorder="1"/>
    <xf numFmtId="164" fontId="7" fillId="0" borderId="28" xfId="1" applyNumberFormat="1" applyFont="1" applyBorder="1"/>
    <xf numFmtId="44" fontId="7" fillId="0" borderId="29" xfId="2" applyFont="1" applyBorder="1"/>
    <xf numFmtId="0" fontId="0" fillId="0" borderId="25" xfId="0" applyBorder="1"/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17" fontId="8" fillId="3" borderId="13" xfId="3" applyNumberFormat="1" applyFont="1" applyFill="1" applyBorder="1" applyAlignment="1">
      <alignment horizontal="center" vertical="center"/>
    </xf>
    <xf numFmtId="17" fontId="8" fillId="3" borderId="14" xfId="3" applyNumberFormat="1" applyFont="1" applyFill="1" applyBorder="1" applyAlignment="1">
      <alignment horizontal="center" vertical="center"/>
    </xf>
    <xf numFmtId="17" fontId="8" fillId="3" borderId="15" xfId="3" applyNumberFormat="1" applyFont="1" applyFill="1" applyBorder="1" applyAlignment="1">
      <alignment horizontal="center" vertical="center"/>
    </xf>
    <xf numFmtId="17" fontId="6" fillId="2" borderId="43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6" fillId="2" borderId="24" xfId="3" applyFont="1" applyFill="1" applyBorder="1" applyAlignment="1">
      <alignment horizontal="center" vertical="center"/>
    </xf>
    <xf numFmtId="0" fontId="6" fillId="2" borderId="25" xfId="3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17" fontId="6" fillId="2" borderId="37" xfId="3" applyNumberFormat="1" applyFont="1" applyFill="1" applyBorder="1" applyAlignment="1">
      <alignment horizontal="center" vertical="center" wrapText="1"/>
    </xf>
    <xf numFmtId="17" fontId="6" fillId="2" borderId="4" xfId="3" applyNumberFormat="1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7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 2" xfId="3" xr:uid="{960E51D5-01CB-4120-85AA-C403C3572E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N11" sqref="N11"/>
    </sheetView>
  </sheetViews>
  <sheetFormatPr defaultRowHeight="15" x14ac:dyDescent="0.25"/>
  <cols>
    <col min="1" max="1" width="23.140625" bestFit="1" customWidth="1"/>
    <col min="2" max="2" width="19" bestFit="1" customWidth="1"/>
    <col min="3" max="3" width="10.140625" bestFit="1" customWidth="1"/>
    <col min="4" max="4" width="18.140625" bestFit="1" customWidth="1"/>
    <col min="5" max="5" width="1.140625" customWidth="1"/>
    <col min="6" max="6" width="12" bestFit="1" customWidth="1"/>
    <col min="7" max="7" width="10.85546875" bestFit="1" customWidth="1"/>
    <col min="8" max="8" width="11.5703125" bestFit="1" customWidth="1"/>
    <col min="9" max="9" width="11.7109375" customWidth="1"/>
  </cols>
  <sheetData>
    <row r="1" spans="1:9" ht="15.75" thickBot="1" x14ac:dyDescent="0.3">
      <c r="A1" s="60" t="s">
        <v>33</v>
      </c>
      <c r="B1" s="61"/>
      <c r="C1" s="61"/>
      <c r="D1" s="61"/>
      <c r="E1" s="61"/>
      <c r="F1" s="61"/>
      <c r="G1" s="61"/>
      <c r="H1" s="61"/>
      <c r="I1" s="62"/>
    </row>
    <row r="2" spans="1:9" ht="27.75" customHeight="1" x14ac:dyDescent="0.25">
      <c r="A2" s="63">
        <v>44927</v>
      </c>
      <c r="B2" s="64"/>
      <c r="C2" s="67" t="s">
        <v>21</v>
      </c>
      <c r="D2" s="69" t="s">
        <v>22</v>
      </c>
      <c r="F2" s="71">
        <v>44927</v>
      </c>
      <c r="G2" s="72"/>
      <c r="H2" s="58" t="s">
        <v>23</v>
      </c>
      <c r="I2" s="59" t="s">
        <v>24</v>
      </c>
    </row>
    <row r="3" spans="1:9" ht="15.75" thickBot="1" x14ac:dyDescent="0.3">
      <c r="A3" s="65"/>
      <c r="B3" s="66"/>
      <c r="C3" s="68"/>
      <c r="D3" s="70"/>
      <c r="F3" s="73" t="s">
        <v>25</v>
      </c>
      <c r="G3" s="74"/>
      <c r="H3" s="36">
        <v>2666.42</v>
      </c>
      <c r="I3" s="37">
        <v>27</v>
      </c>
    </row>
    <row r="4" spans="1:9" x14ac:dyDescent="0.25">
      <c r="A4" s="38" t="s">
        <v>5</v>
      </c>
      <c r="B4" s="39" t="s">
        <v>3</v>
      </c>
      <c r="C4" s="40">
        <v>610</v>
      </c>
      <c r="D4" s="41">
        <v>1094</v>
      </c>
      <c r="F4" s="73" t="s">
        <v>26</v>
      </c>
      <c r="G4" s="74"/>
      <c r="H4" s="36">
        <v>20511</v>
      </c>
      <c r="I4" s="37">
        <v>269</v>
      </c>
    </row>
    <row r="5" spans="1:9" ht="15.75" thickBot="1" x14ac:dyDescent="0.3">
      <c r="A5" s="42"/>
      <c r="B5" s="43" t="s">
        <v>4</v>
      </c>
      <c r="C5" s="44">
        <v>583.99</v>
      </c>
      <c r="D5" s="45">
        <v>357.93</v>
      </c>
      <c r="F5" s="73" t="s">
        <v>27</v>
      </c>
      <c r="G5" s="74"/>
      <c r="H5" s="36">
        <v>632204</v>
      </c>
      <c r="I5" s="37">
        <v>1326</v>
      </c>
    </row>
    <row r="6" spans="1:9" x14ac:dyDescent="0.25">
      <c r="A6" s="38" t="s">
        <v>6</v>
      </c>
      <c r="B6" s="39" t="s">
        <v>3</v>
      </c>
      <c r="C6" s="40">
        <v>11</v>
      </c>
      <c r="D6" s="41">
        <v>27</v>
      </c>
      <c r="F6" s="73" t="s">
        <v>28</v>
      </c>
      <c r="G6" s="74"/>
      <c r="H6" s="46">
        <v>768740</v>
      </c>
      <c r="I6" s="37">
        <v>2347</v>
      </c>
    </row>
    <row r="7" spans="1:9" ht="15.75" thickBot="1" x14ac:dyDescent="0.3">
      <c r="A7" s="42"/>
      <c r="B7" s="43" t="s">
        <v>4</v>
      </c>
      <c r="C7" s="44">
        <v>412.18</v>
      </c>
      <c r="D7" s="45">
        <v>371.13</v>
      </c>
      <c r="F7" s="73" t="s">
        <v>29</v>
      </c>
      <c r="G7" s="74"/>
      <c r="H7" s="36">
        <v>106391.03</v>
      </c>
      <c r="I7" s="37">
        <v>385</v>
      </c>
    </row>
    <row r="8" spans="1:9" x14ac:dyDescent="0.25">
      <c r="A8" s="38" t="s">
        <v>7</v>
      </c>
      <c r="B8" s="39" t="s">
        <v>3</v>
      </c>
      <c r="C8" s="40">
        <v>393</v>
      </c>
      <c r="D8" s="41">
        <v>1047</v>
      </c>
      <c r="F8" s="73" t="s">
        <v>30</v>
      </c>
      <c r="G8" s="74"/>
      <c r="H8" s="36">
        <v>22297.09</v>
      </c>
      <c r="I8" s="37">
        <v>78</v>
      </c>
    </row>
    <row r="9" spans="1:9" ht="15.75" thickBot="1" x14ac:dyDescent="0.3">
      <c r="A9" s="42"/>
      <c r="B9" s="43" t="s">
        <v>4</v>
      </c>
      <c r="C9" s="44">
        <v>677.85</v>
      </c>
      <c r="D9" s="45">
        <v>355.45</v>
      </c>
      <c r="F9" s="73" t="s">
        <v>31</v>
      </c>
      <c r="G9" s="74"/>
      <c r="H9" s="36">
        <v>76994</v>
      </c>
      <c r="I9" s="37">
        <v>1329</v>
      </c>
    </row>
    <row r="10" spans="1:9" ht="15.75" thickBot="1" x14ac:dyDescent="0.3">
      <c r="A10" s="38" t="s">
        <v>8</v>
      </c>
      <c r="B10" s="39" t="s">
        <v>3</v>
      </c>
      <c r="C10" s="40">
        <v>15</v>
      </c>
      <c r="D10" s="41">
        <v>29</v>
      </c>
      <c r="F10" s="75"/>
      <c r="G10" s="76"/>
      <c r="H10" s="47"/>
      <c r="I10" s="48"/>
    </row>
    <row r="11" spans="1:9" ht="16.5" thickTop="1" thickBot="1" x14ac:dyDescent="0.3">
      <c r="A11" s="49"/>
      <c r="B11" s="50" t="s">
        <v>4</v>
      </c>
      <c r="C11" s="51">
        <v>578.47</v>
      </c>
      <c r="D11" s="52">
        <v>325.70999999999998</v>
      </c>
      <c r="F11" s="77" t="s">
        <v>2</v>
      </c>
      <c r="G11" s="78"/>
      <c r="H11" s="53">
        <f>SUM(H3:H10)</f>
        <v>1629803.54</v>
      </c>
      <c r="I11" s="54">
        <f>SUM(I3:I10)</f>
        <v>5761</v>
      </c>
    </row>
    <row r="12" spans="1:9" ht="38.1" customHeight="1" x14ac:dyDescent="0.25">
      <c r="A12" s="79" t="s">
        <v>2</v>
      </c>
      <c r="B12" s="39" t="s">
        <v>3</v>
      </c>
      <c r="C12" s="55">
        <f>SUM(C4,C6,C8,C10)</f>
        <v>1029</v>
      </c>
      <c r="D12" s="55">
        <f>SUM(D4,D6,D8,D10)</f>
        <v>2197</v>
      </c>
      <c r="F12" s="81" t="s">
        <v>32</v>
      </c>
      <c r="G12" s="82"/>
      <c r="H12" s="82"/>
      <c r="I12" s="83"/>
    </row>
    <row r="13" spans="1:9" ht="32.1" customHeight="1" thickBot="1" x14ac:dyDescent="0.3">
      <c r="A13" s="80"/>
      <c r="B13" s="43" t="s">
        <v>4</v>
      </c>
      <c r="C13" s="56">
        <v>617.91999999999996</v>
      </c>
      <c r="D13" s="56">
        <v>356.49</v>
      </c>
      <c r="E13" s="57"/>
      <c r="F13" s="84"/>
      <c r="G13" s="85"/>
      <c r="H13" s="85"/>
      <c r="I13" s="86"/>
    </row>
    <row r="15" spans="1:9" x14ac:dyDescent="0.25">
      <c r="A15" s="2" t="s">
        <v>9</v>
      </c>
    </row>
  </sheetData>
  <mergeCells count="16">
    <mergeCell ref="F9:G9"/>
    <mergeCell ref="F10:G10"/>
    <mergeCell ref="F11:G11"/>
    <mergeCell ref="A12:A13"/>
    <mergeCell ref="F12:I13"/>
    <mergeCell ref="F4:G4"/>
    <mergeCell ref="F5:G5"/>
    <mergeCell ref="F6:G6"/>
    <mergeCell ref="F7:G7"/>
    <mergeCell ref="F8:G8"/>
    <mergeCell ref="A1:I1"/>
    <mergeCell ref="A2:B3"/>
    <mergeCell ref="C2:C3"/>
    <mergeCell ref="D2:D3"/>
    <mergeCell ref="F2:G2"/>
    <mergeCell ref="F3:G3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I20" sqref="I20"/>
    </sheetView>
  </sheetViews>
  <sheetFormatPr defaultRowHeight="15" x14ac:dyDescent="0.25"/>
  <cols>
    <col min="1" max="1" width="16.28515625" customWidth="1"/>
    <col min="2" max="2" width="14.28515625" bestFit="1" customWidth="1"/>
    <col min="3" max="6" width="16.85546875" bestFit="1" customWidth="1"/>
    <col min="7" max="7" width="13.5703125" bestFit="1" customWidth="1"/>
    <col min="9" max="9" width="15.28515625" bestFit="1" customWidth="1"/>
  </cols>
  <sheetData>
    <row r="1" spans="1:9" ht="15.75" thickBot="1" x14ac:dyDescent="0.3">
      <c r="A1" s="89" t="s">
        <v>20</v>
      </c>
      <c r="B1" s="90"/>
      <c r="C1" s="90"/>
      <c r="D1" s="90"/>
      <c r="E1" s="90"/>
      <c r="F1" s="90"/>
      <c r="G1" s="90"/>
      <c r="H1" s="90"/>
      <c r="I1" s="91"/>
    </row>
    <row r="2" spans="1:9" ht="15" customHeight="1" x14ac:dyDescent="0.25">
      <c r="A2" s="4"/>
      <c r="B2" s="92" t="s">
        <v>1</v>
      </c>
      <c r="C2" s="93"/>
      <c r="D2" s="94" t="s">
        <v>0</v>
      </c>
      <c r="E2" s="93"/>
      <c r="F2" s="92" t="s">
        <v>12</v>
      </c>
      <c r="G2" s="93"/>
      <c r="H2" s="95" t="s">
        <v>13</v>
      </c>
      <c r="I2" s="96"/>
    </row>
    <row r="3" spans="1:9" x14ac:dyDescent="0.25">
      <c r="A3" s="5" t="s">
        <v>14</v>
      </c>
      <c r="B3" s="6" t="s">
        <v>15</v>
      </c>
      <c r="C3" s="7" t="s">
        <v>16</v>
      </c>
      <c r="D3" s="34" t="s">
        <v>15</v>
      </c>
      <c r="E3" s="7" t="s">
        <v>16</v>
      </c>
      <c r="F3" s="6" t="s">
        <v>15</v>
      </c>
      <c r="G3" s="8" t="s">
        <v>16</v>
      </c>
      <c r="H3" s="6" t="s">
        <v>15</v>
      </c>
      <c r="I3" s="7" t="s">
        <v>16</v>
      </c>
    </row>
    <row r="4" spans="1:9" x14ac:dyDescent="0.25">
      <c r="A4" s="9" t="s">
        <v>17</v>
      </c>
      <c r="B4" s="11">
        <v>14528</v>
      </c>
      <c r="C4" s="3">
        <v>2620505.7599999998</v>
      </c>
      <c r="D4" s="32">
        <v>1106</v>
      </c>
      <c r="E4" s="10">
        <v>1001768.96</v>
      </c>
      <c r="F4" s="11">
        <v>34</v>
      </c>
      <c r="G4" s="12">
        <v>13434.34</v>
      </c>
      <c r="H4" s="11">
        <f>B4+D4+F4</f>
        <v>15668</v>
      </c>
      <c r="I4" s="3">
        <f>C4+E4+G4</f>
        <v>3635709.0599999996</v>
      </c>
    </row>
    <row r="5" spans="1:9" x14ac:dyDescent="0.25">
      <c r="A5" s="9" t="s">
        <v>18</v>
      </c>
      <c r="B5" s="11">
        <v>5167</v>
      </c>
      <c r="C5" s="3">
        <v>1554200.62</v>
      </c>
      <c r="D5" s="33">
        <v>277</v>
      </c>
      <c r="E5" s="10">
        <v>356993.51</v>
      </c>
      <c r="F5" s="11">
        <v>8</v>
      </c>
      <c r="G5" s="12">
        <v>20438.759999999998</v>
      </c>
      <c r="H5" s="11">
        <f t="shared" ref="H5:I6" si="0">B5+D5+F5</f>
        <v>5452</v>
      </c>
      <c r="I5" s="3">
        <f t="shared" si="0"/>
        <v>1931632.8900000001</v>
      </c>
    </row>
    <row r="6" spans="1:9" x14ac:dyDescent="0.25">
      <c r="A6" s="9" t="s">
        <v>19</v>
      </c>
      <c r="B6" s="11">
        <v>6746</v>
      </c>
      <c r="C6" s="3">
        <v>2860705.54</v>
      </c>
      <c r="D6" s="33">
        <v>444</v>
      </c>
      <c r="E6" s="14">
        <v>1144922.56</v>
      </c>
      <c r="F6" s="15">
        <v>5</v>
      </c>
      <c r="G6" s="16">
        <v>140809.84</v>
      </c>
      <c r="H6" s="11">
        <f>B6+D6+F6</f>
        <v>7195</v>
      </c>
      <c r="I6" s="3">
        <f t="shared" si="0"/>
        <v>4146437.94</v>
      </c>
    </row>
    <row r="7" spans="1:9" ht="15.75" thickBot="1" x14ac:dyDescent="0.3">
      <c r="A7" s="17" t="s">
        <v>2</v>
      </c>
      <c r="B7" s="31">
        <f t="shared" ref="B7:I7" si="1">SUM(B4:B6)</f>
        <v>26441</v>
      </c>
      <c r="C7" s="18">
        <f t="shared" si="1"/>
        <v>7035411.9199999999</v>
      </c>
      <c r="D7" s="35">
        <f t="shared" si="1"/>
        <v>1827</v>
      </c>
      <c r="E7" s="18">
        <f t="shared" si="1"/>
        <v>2503685.0300000003</v>
      </c>
      <c r="F7" s="19">
        <f t="shared" si="1"/>
        <v>47</v>
      </c>
      <c r="G7" s="20">
        <f t="shared" si="1"/>
        <v>174682.94</v>
      </c>
      <c r="H7" s="30">
        <f>B7+D7+F7</f>
        <v>28315</v>
      </c>
      <c r="I7" s="21">
        <f t="shared" si="1"/>
        <v>9713779.8899999987</v>
      </c>
    </row>
    <row r="8" spans="1:9" ht="15.75" thickBot="1" x14ac:dyDescent="0.3"/>
    <row r="9" spans="1:9" x14ac:dyDescent="0.25">
      <c r="A9" s="22"/>
      <c r="B9" s="87" t="s">
        <v>10</v>
      </c>
      <c r="C9" s="88"/>
    </row>
    <row r="10" spans="1:9" x14ac:dyDescent="0.25">
      <c r="A10" s="23" t="s">
        <v>14</v>
      </c>
      <c r="B10" s="1" t="s">
        <v>15</v>
      </c>
      <c r="C10" s="24" t="s">
        <v>16</v>
      </c>
    </row>
    <row r="11" spans="1:9" x14ac:dyDescent="0.25">
      <c r="A11" s="25" t="s">
        <v>17</v>
      </c>
      <c r="B11" s="26">
        <v>4456</v>
      </c>
      <c r="C11" s="3">
        <v>752196.94</v>
      </c>
    </row>
    <row r="12" spans="1:9" x14ac:dyDescent="0.25">
      <c r="A12" s="25" t="s">
        <v>18</v>
      </c>
      <c r="B12" s="26">
        <v>1579</v>
      </c>
      <c r="C12" s="3">
        <v>442093.42</v>
      </c>
      <c r="F12" s="27"/>
    </row>
    <row r="13" spans="1:9" x14ac:dyDescent="0.25">
      <c r="A13" s="25" t="s">
        <v>19</v>
      </c>
      <c r="B13" s="26">
        <v>1837</v>
      </c>
      <c r="C13" s="13">
        <v>1006574.1</v>
      </c>
    </row>
    <row r="14" spans="1:9" ht="15.75" thickBot="1" x14ac:dyDescent="0.3">
      <c r="A14" s="28" t="s">
        <v>2</v>
      </c>
      <c r="B14" s="29">
        <f>B11+B12+B13</f>
        <v>7872</v>
      </c>
      <c r="C14" s="18">
        <f>SUM(C11:C13)</f>
        <v>2200864.46</v>
      </c>
    </row>
    <row r="15" spans="1:9" x14ac:dyDescent="0.25">
      <c r="A15" t="s">
        <v>11</v>
      </c>
    </row>
  </sheetData>
  <mergeCells count="6">
    <mergeCell ref="B9:C9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1200" verticalDpi="1200" r:id="rId1"/>
  <ignoredErrors>
    <ignoredError sqref="H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2023-02-21T08:00:00+00:00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A74CA5-4A8B-4328-AF05-D097A654B1AE}"/>
</file>

<file path=customXml/itemProps2.xml><?xml version="1.0" encoding="utf-8"?>
<ds:datastoreItem xmlns:ds="http://schemas.openxmlformats.org/officeDocument/2006/customXml" ds:itemID="{8755AC1D-AB23-4640-BC98-09D049631EF6}"/>
</file>

<file path=customXml/itemProps3.xml><?xml version="1.0" encoding="utf-8"?>
<ds:datastoreItem xmlns:ds="http://schemas.openxmlformats.org/officeDocument/2006/customXml" ds:itemID="{3E28341C-6C43-44E3-BD73-40F1A4E4D511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A61B5D2-0757-4BAD-B823-FF9FD63979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K. #1 </vt:lpstr>
      <vt:lpstr>Section K. #2. a,b,c</vt:lpstr>
    </vt:vector>
  </TitlesOfParts>
  <Company>Avista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Ghering, Amanda</dc:creator>
  <cp:lastModifiedBy>Booth, Avery (UTC)</cp:lastModifiedBy>
  <dcterms:created xsi:type="dcterms:W3CDTF">2021-05-07T15:36:02Z</dcterms:created>
  <dcterms:modified xsi:type="dcterms:W3CDTF">2023-02-21T22:40:18Z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