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068" yWindow="65524" windowWidth="10056" windowHeight="9852" activeTab="1"/>
  </bookViews>
  <sheets>
    <sheet name="Gas" sheetId="1" r:id="rId1"/>
    <sheet name="Adj Summary" sheetId="2" r:id="rId2"/>
    <sheet name="Electric" sheetId="3" r:id="rId3"/>
  </sheets>
  <definedNames>
    <definedName name="_xlnm.Print_Area" localSheetId="1">'Adj Summary'!$A$1:$G$58</definedName>
    <definedName name="_xlnm.Print_Area" localSheetId="2">'Electric'!$A$1:$E$54</definedName>
    <definedName name="_xlnm.Print_Area" localSheetId="0">'Gas'!$A$1:$E$56</definedName>
  </definedNames>
  <calcPr fullCalcOnLoad="1"/>
</workbook>
</file>

<file path=xl/sharedStrings.xml><?xml version="1.0" encoding="utf-8"?>
<sst xmlns="http://schemas.openxmlformats.org/spreadsheetml/2006/main" count="129" uniqueCount="72">
  <si>
    <t>B &amp; O TAX COLLECTED</t>
  </si>
  <si>
    <t>ELECTRIC</t>
  </si>
  <si>
    <t>DESCRIPTION</t>
  </si>
  <si>
    <t>CLASS</t>
  </si>
  <si>
    <t>SCH</t>
  </si>
  <si>
    <t>WASHINGTON-E6</t>
  </si>
  <si>
    <t>GENERAL BUSINESS</t>
  </si>
  <si>
    <t>Residential</t>
  </si>
  <si>
    <t>Commercial</t>
  </si>
  <si>
    <t xml:space="preserve">Industrial-Firm-Misc </t>
  </si>
  <si>
    <t xml:space="preserve">  -Firm-Pumping</t>
  </si>
  <si>
    <t>Street Lighting</t>
  </si>
  <si>
    <t xml:space="preserve">     Total General Business</t>
  </si>
  <si>
    <t>OTHER REVENUES</t>
  </si>
  <si>
    <t xml:space="preserve">  -Theft of Service</t>
  </si>
  <si>
    <t xml:space="preserve">  -Energy Exchanger</t>
  </si>
  <si>
    <t>61-63</t>
  </si>
  <si>
    <t xml:space="preserve">  -Rent Electric Prop.</t>
  </si>
  <si>
    <t xml:space="preserve">  -Other Electric Rev.</t>
  </si>
  <si>
    <t xml:space="preserve">     Total Other Revenues</t>
  </si>
  <si>
    <t>TOTAL</t>
  </si>
  <si>
    <t>IDAHO-E6</t>
  </si>
  <si>
    <t>Industrial-Firm-Misc</t>
  </si>
  <si>
    <t>SYSTEM TOTAL</t>
  </si>
  <si>
    <t xml:space="preserve">      are due to errors in the revenue system and the amounts should be reversed.  They are not </t>
  </si>
  <si>
    <t xml:space="preserve">      included in the expense accrual.</t>
  </si>
  <si>
    <t>Calendar Period</t>
  </si>
  <si>
    <t>Input Data below</t>
  </si>
  <si>
    <t>12-months ended</t>
  </si>
  <si>
    <t>AVISTA UTILITIES</t>
  </si>
  <si>
    <t>yes</t>
  </si>
  <si>
    <t>source: Revenue Runs</t>
  </si>
  <si>
    <t>ELIMINATE  B &amp; O TAXES</t>
  </si>
  <si>
    <t>Expense per Account 408.12</t>
  </si>
  <si>
    <t>Washington</t>
  </si>
  <si>
    <t>Idaho</t>
  </si>
  <si>
    <t>Electric</t>
  </si>
  <si>
    <t>(before ID SIT)</t>
  </si>
  <si>
    <t>Net Impact on NOI Before FIT</t>
  </si>
  <si>
    <t>(Results Report E-OTX-12A)</t>
  </si>
  <si>
    <t>Schedule 58</t>
  </si>
  <si>
    <t>Schedule 58A</t>
  </si>
  <si>
    <t>Total</t>
  </si>
  <si>
    <t>(1)</t>
  </si>
  <si>
    <t>(2) Reverse Interdepartmental</t>
  </si>
  <si>
    <t>(2)  Interdepartmental revenues are not subject to B&amp;O taxes and any entries in the revenue runs</t>
  </si>
  <si>
    <t>(1)  Schedule 58A reflects refunded WA excise tax embedded in rates to tribal members on tribal land per WAC 458-20-192.</t>
  </si>
  <si>
    <t xml:space="preserve">       This amount needs to be added back to the excise tax expense to offset the elimination of the refund.</t>
  </si>
  <si>
    <t>on Tribal land per WAC 458-20-192</t>
  </si>
  <si>
    <t xml:space="preserve">For WA &amp; ID this adjustment eliminates the impact of Schedule 58 and WA Sch 58A from both revenues &amp; expense.  </t>
  </si>
  <si>
    <t>B&amp;O Taxes Collected through Schedule 58 and 58A</t>
  </si>
  <si>
    <t>Excise Tax exemption for Tribal members</t>
  </si>
  <si>
    <t>GAS</t>
  </si>
  <si>
    <t>WASHINGTON</t>
  </si>
  <si>
    <t>Firm - Commercial</t>
  </si>
  <si>
    <t>Interruptible - Commercial</t>
  </si>
  <si>
    <t>Firm - Misc Industrial</t>
  </si>
  <si>
    <t>Interruptible - Misc Industrial</t>
  </si>
  <si>
    <t>PGA Adj Commercial Lg Cust</t>
  </si>
  <si>
    <t>PGA Adj Industrial Lg Cust</t>
  </si>
  <si>
    <t xml:space="preserve">  -Gas Transportation - Commercial</t>
  </si>
  <si>
    <t xml:space="preserve">  -Gas Transportation - Industrial</t>
  </si>
  <si>
    <t>IDAHO</t>
  </si>
  <si>
    <t>Commercial-Firm</t>
  </si>
  <si>
    <t>Commercial-Interruptible</t>
  </si>
  <si>
    <t>Industrial-Interruptible</t>
  </si>
  <si>
    <t>Schedule 158</t>
  </si>
  <si>
    <t>Schedule 158A</t>
  </si>
  <si>
    <t>(1)  Schedule 158A reflects refunded WA excise tax embedded in rates to tribal members on tribal land per WAC 458-20-192.</t>
  </si>
  <si>
    <t>Gas</t>
  </si>
  <si>
    <t xml:space="preserve">For WA &amp; ID this adjustment eliminates the impact of Schedule 158 and WA Sch 158A from both revenues &amp; expense.  </t>
  </si>
  <si>
    <t>B&amp;O Taxes Collected through Schedule 158 and 158A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</si>
</sst>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.000_);_(* \(#,##0.000\);_(* &quot;-&quot;??_);_(@_)"/>
    <numFmt numFmtId="166" formatCode="_(* #,##0.0000_);_(* \(#,##0.0000\);_(* &quot;-&quot;??_);_(@_)"/>
    <numFmt numFmtId="167" formatCode="_(* #,##0.0_);_(* \(#,##0.0\);_(* &quot;-&quot;??_);_(@_)"/>
    <numFmt numFmtId="168" formatCode="_(* #,##0_);_(* \(#,##0\);_(* &quot;-&quot;??_);_(@_)"/>
    <numFmt numFmtId="169" formatCode="#,##0.0"/>
    <numFmt numFmtId="170" formatCode="&quot;$&quot;#,##0.0_);[Red]\(&quot;$&quot;#,##0.0\)"/>
  </numFmts>
  <fonts count="17">
    <font>
      <sz val="10"/>
      <name val="Tms Rmn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9"/>
      <name val="Times New Roman"/>
      <family val="0"/>
    </font>
    <font>
      <b/>
      <sz val="9"/>
      <name val="Times New Roman"/>
      <family val="0"/>
    </font>
    <font>
      <i/>
      <sz val="9"/>
      <name val="Times New Roman"/>
      <family val="0"/>
    </font>
    <font>
      <sz val="10"/>
      <name val="Times New Roman"/>
      <family val="1"/>
    </font>
    <font>
      <sz val="9"/>
      <color indexed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12"/>
      <name val="Times New Roman"/>
      <family val="1"/>
    </font>
    <font>
      <i/>
      <sz val="8"/>
      <name val="Times New Roman"/>
      <family val="1"/>
    </font>
    <font>
      <sz val="10"/>
      <color indexed="12"/>
      <name val="Times New Roman"/>
      <family val="1"/>
    </font>
    <font>
      <b/>
      <u val="double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tted"/>
      <right style="dotted"/>
      <top style="dotted"/>
      <bottom style="dotted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3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/>
    </xf>
    <xf numFmtId="4" fontId="5" fillId="0" borderId="3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4" fontId="5" fillId="0" borderId="2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4" fontId="5" fillId="0" borderId="4" xfId="0" applyNumberFormat="1" applyFont="1" applyBorder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Continuous"/>
    </xf>
    <xf numFmtId="3" fontId="6" fillId="0" borderId="0" xfId="0" applyNumberFormat="1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4" fontId="7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8" fillId="0" borderId="0" xfId="0" applyFont="1" applyAlignment="1">
      <alignment/>
    </xf>
    <xf numFmtId="164" fontId="9" fillId="0" borderId="5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8" fillId="0" borderId="0" xfId="0" applyFont="1" applyAlignment="1">
      <alignment/>
    </xf>
    <xf numFmtId="168" fontId="13" fillId="0" borderId="0" xfId="0" applyNumberFormat="1" applyFont="1" applyAlignment="1">
      <alignment/>
    </xf>
    <xf numFmtId="0" fontId="0" fillId="0" borderId="0" xfId="0" applyAlignment="1">
      <alignment/>
    </xf>
    <xf numFmtId="168" fontId="15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168" fontId="10" fillId="0" borderId="0" xfId="0" applyNumberFormat="1" applyFont="1" applyBorder="1" applyAlignment="1">
      <alignment/>
    </xf>
    <xf numFmtId="0" fontId="14" fillId="0" borderId="0" xfId="0" applyFont="1" applyAlignment="1">
      <alignment horizontal="center"/>
    </xf>
    <xf numFmtId="6" fontId="16" fillId="0" borderId="0" xfId="17" applyNumberFormat="1" applyFont="1" applyAlignment="1">
      <alignment/>
    </xf>
    <xf numFmtId="38" fontId="10" fillId="0" borderId="2" xfId="0" applyNumberFormat="1" applyFont="1" applyBorder="1" applyAlignment="1">
      <alignment/>
    </xf>
    <xf numFmtId="0" fontId="8" fillId="0" borderId="0" xfId="0" applyFont="1" applyAlignment="1">
      <alignment vertical="justify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0" fontId="7" fillId="0" borderId="0" xfId="0" applyFont="1" applyAlignment="1" quotePrefix="1">
      <alignment horizontal="center"/>
    </xf>
    <xf numFmtId="4" fontId="5" fillId="0" borderId="9" xfId="0" applyNumberFormat="1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2" xfId="0" applyFont="1" applyBorder="1" applyAlignment="1">
      <alignment horizontal="center"/>
    </xf>
    <xf numFmtId="3" fontId="5" fillId="0" borderId="0" xfId="0" applyNumberFormat="1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/>
    </xf>
    <xf numFmtId="4" fontId="5" fillId="0" borderId="3" xfId="0" applyNumberFormat="1" applyFont="1" applyBorder="1" applyAlignment="1">
      <alignment/>
    </xf>
    <xf numFmtId="4" fontId="5" fillId="0" borderId="9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4" fontId="5" fillId="0" borderId="4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6" xfId="0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4" fontId="5" fillId="0" borderId="0" xfId="15" applyFont="1" applyAlignment="1">
      <alignment horizontal="right"/>
    </xf>
    <xf numFmtId="4" fontId="5" fillId="0" borderId="3" xfId="15" applyFont="1" applyBorder="1" applyAlignment="1">
      <alignment horizontal="right"/>
    </xf>
    <xf numFmtId="4" fontId="5" fillId="0" borderId="9" xfId="15" applyFont="1" applyBorder="1" applyAlignment="1">
      <alignment horizontal="right"/>
    </xf>
    <xf numFmtId="4" fontId="5" fillId="0" borderId="0" xfId="15" applyFont="1" applyBorder="1" applyAlignment="1">
      <alignment horizontal="right"/>
    </xf>
    <xf numFmtId="37" fontId="13" fillId="0" borderId="0" xfId="0" applyNumberFormat="1" applyFont="1" applyFill="1" applyAlignment="1">
      <alignment/>
    </xf>
    <xf numFmtId="4" fontId="5" fillId="2" borderId="3" xfId="0" applyNumberFormat="1" applyFont="1" applyFill="1" applyBorder="1" applyAlignment="1">
      <alignment/>
    </xf>
    <xf numFmtId="4" fontId="5" fillId="2" borderId="9" xfId="0" applyNumberFormat="1" applyFont="1" applyFill="1" applyBorder="1" applyAlignment="1">
      <alignment/>
    </xf>
    <xf numFmtId="3" fontId="6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8" fillId="0" borderId="0" xfId="0" applyFont="1" applyAlignment="1">
      <alignment vertical="justify"/>
    </xf>
    <xf numFmtId="0" fontId="10" fillId="0" borderId="0" xfId="0" applyFont="1" applyAlignment="1">
      <alignment horizontal="center"/>
    </xf>
    <xf numFmtId="3" fontId="10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4" fontId="5" fillId="2" borderId="3" xfId="0" applyNumberFormat="1" applyFont="1" applyFill="1" applyBorder="1" applyAlignment="1">
      <alignment/>
    </xf>
    <xf numFmtId="4" fontId="5" fillId="2" borderId="9" xfId="0" applyNumberFormat="1" applyFont="1" applyFill="1" applyBorder="1" applyAlignment="1">
      <alignment/>
    </xf>
    <xf numFmtId="4" fontId="5" fillId="2" borderId="0" xfId="0" applyNumberFormat="1" applyFont="1" applyFill="1" applyBorder="1" applyAlignment="1">
      <alignment/>
    </xf>
    <xf numFmtId="37" fontId="13" fillId="2" borderId="0" xfId="0" applyNumberFormat="1" applyFont="1" applyFill="1" applyAlignment="1">
      <alignment/>
    </xf>
    <xf numFmtId="6" fontId="16" fillId="2" borderId="0" xfId="17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6"/>
  <sheetViews>
    <sheetView workbookViewId="0" topLeftCell="A1">
      <selection activeCell="H22" sqref="H22"/>
    </sheetView>
  </sheetViews>
  <sheetFormatPr defaultColWidth="9.00390625" defaultRowHeight="12.75"/>
  <cols>
    <col min="1" max="1" width="53.875" style="63" customWidth="1"/>
    <col min="2" max="2" width="7.00390625" style="63" customWidth="1"/>
    <col min="3" max="3" width="12.375" style="63" customWidth="1"/>
    <col min="4" max="4" width="15.00390625" style="65" customWidth="1"/>
    <col min="5" max="5" width="13.50390625" style="63" customWidth="1"/>
    <col min="6" max="16384" width="11.00390625" style="63" customWidth="1"/>
  </cols>
  <sheetData>
    <row r="1" spans="1:5" s="22" customFormat="1" ht="11.25">
      <c r="A1" s="94" t="s">
        <v>29</v>
      </c>
      <c r="B1" s="94"/>
      <c r="C1" s="94"/>
      <c r="D1" s="94"/>
      <c r="E1" s="94"/>
    </row>
    <row r="2" spans="1:5" s="22" customFormat="1" ht="11.25">
      <c r="A2" s="94" t="s">
        <v>0</v>
      </c>
      <c r="B2" s="94"/>
      <c r="C2" s="94"/>
      <c r="D2" s="94"/>
      <c r="E2" s="94"/>
    </row>
    <row r="3" spans="1:5" s="22" customFormat="1" ht="11.25">
      <c r="A3" s="94" t="str">
        <f>Electric!A3</f>
        <v>TWELVE MONTHS ENDED SEPTEMBER 30, 2008</v>
      </c>
      <c r="B3" s="94"/>
      <c r="C3" s="94"/>
      <c r="D3" s="94"/>
      <c r="E3" s="94"/>
    </row>
    <row r="4" spans="1:5" s="3" customFormat="1" ht="12">
      <c r="A4" s="95" t="s">
        <v>52</v>
      </c>
      <c r="B4" s="95"/>
      <c r="C4" s="95"/>
      <c r="D4" s="95"/>
      <c r="E4" s="95"/>
    </row>
    <row r="5" spans="4:5" ht="12">
      <c r="D5" s="63"/>
      <c r="E5" s="65"/>
    </row>
    <row r="6" spans="1:5" ht="15.75" customHeight="1">
      <c r="A6" s="62" t="s">
        <v>2</v>
      </c>
      <c r="B6" s="62" t="s">
        <v>3</v>
      </c>
      <c r="C6" s="62" t="s">
        <v>66</v>
      </c>
      <c r="D6" s="85" t="s">
        <v>67</v>
      </c>
      <c r="E6" s="59" t="str">
        <f>Electric!E6</f>
        <v>12ME 9/08</v>
      </c>
    </row>
    <row r="7" spans="4:5" ht="12">
      <c r="D7" s="60" t="s">
        <v>43</v>
      </c>
      <c r="E7" s="86" t="s">
        <v>42</v>
      </c>
    </row>
    <row r="8" spans="1:5" ht="12">
      <c r="A8" s="64" t="s">
        <v>53</v>
      </c>
      <c r="D8" s="63"/>
      <c r="E8" s="65"/>
    </row>
    <row r="9" spans="1:5" ht="12">
      <c r="A9" s="66" t="s">
        <v>6</v>
      </c>
      <c r="D9" s="63"/>
      <c r="E9" s="65"/>
    </row>
    <row r="10" spans="1:5" ht="12">
      <c r="A10" s="63" t="s">
        <v>7</v>
      </c>
      <c r="B10" s="67">
        <v>1</v>
      </c>
      <c r="C10" s="87">
        <v>4700670.58</v>
      </c>
      <c r="D10" s="87">
        <v>-0.42</v>
      </c>
      <c r="E10" s="68">
        <f>C10+D10</f>
        <v>4700670.16</v>
      </c>
    </row>
    <row r="11" spans="1:5" ht="12">
      <c r="A11" s="63" t="s">
        <v>54</v>
      </c>
      <c r="B11" s="67">
        <v>21</v>
      </c>
      <c r="C11" s="87">
        <v>3054439.74</v>
      </c>
      <c r="D11" s="87">
        <v>-1003.69</v>
      </c>
      <c r="E11" s="68">
        <f aca="true" t="shared" si="0" ref="E11:E16">C11+D11</f>
        <v>3053436.0500000003</v>
      </c>
    </row>
    <row r="12" spans="1:5" ht="12">
      <c r="A12" s="63" t="s">
        <v>55</v>
      </c>
      <c r="B12" s="67">
        <v>22</v>
      </c>
      <c r="C12" s="87">
        <v>37403.21</v>
      </c>
      <c r="D12" s="87"/>
      <c r="E12" s="68">
        <f t="shared" si="0"/>
        <v>37403.21</v>
      </c>
    </row>
    <row r="13" spans="1:5" ht="12">
      <c r="A13" s="63" t="s">
        <v>56</v>
      </c>
      <c r="B13" s="67">
        <v>31</v>
      </c>
      <c r="C13" s="87">
        <v>44879.54</v>
      </c>
      <c r="D13" s="87"/>
      <c r="E13" s="68">
        <f t="shared" si="0"/>
        <v>44879.54</v>
      </c>
    </row>
    <row r="14" spans="1:5" ht="12">
      <c r="A14" s="63" t="s">
        <v>57</v>
      </c>
      <c r="B14" s="67">
        <v>41</v>
      </c>
      <c r="C14" s="87">
        <v>0</v>
      </c>
      <c r="D14" s="87"/>
      <c r="E14" s="68">
        <f t="shared" si="0"/>
        <v>0</v>
      </c>
    </row>
    <row r="15" spans="1:5" ht="12">
      <c r="A15" s="63" t="s">
        <v>58</v>
      </c>
      <c r="B15" s="67">
        <v>16</v>
      </c>
      <c r="C15" s="87">
        <v>2905.32</v>
      </c>
      <c r="D15" s="87"/>
      <c r="E15" s="68">
        <f t="shared" si="0"/>
        <v>2905.32</v>
      </c>
    </row>
    <row r="16" spans="1:5" ht="12">
      <c r="A16" s="63" t="s">
        <v>59</v>
      </c>
      <c r="B16" s="67">
        <v>17</v>
      </c>
      <c r="C16" s="87">
        <v>0</v>
      </c>
      <c r="D16" s="87"/>
      <c r="E16" s="68">
        <f t="shared" si="0"/>
        <v>0</v>
      </c>
    </row>
    <row r="17" spans="1:5" ht="13.5" customHeight="1">
      <c r="A17" s="63" t="s">
        <v>12</v>
      </c>
      <c r="B17" s="67"/>
      <c r="C17" s="88">
        <f>SUM(C10:C16)</f>
        <v>7840298.390000001</v>
      </c>
      <c r="D17" s="88">
        <f>SUM(D10:D16)</f>
        <v>-1004.11</v>
      </c>
      <c r="E17" s="100">
        <f>SUM(E10:E16)</f>
        <v>7839294.280000001</v>
      </c>
    </row>
    <row r="18" spans="3:4" ht="12">
      <c r="C18" s="87"/>
      <c r="D18" s="87"/>
    </row>
    <row r="19" spans="1:5" ht="12">
      <c r="A19" s="63" t="s">
        <v>13</v>
      </c>
      <c r="C19" s="87"/>
      <c r="D19" s="87"/>
      <c r="E19" s="68"/>
    </row>
    <row r="20" spans="1:5" ht="12">
      <c r="A20" s="63" t="s">
        <v>60</v>
      </c>
      <c r="B20" s="67">
        <v>91</v>
      </c>
      <c r="C20" s="87">
        <v>50755.63</v>
      </c>
      <c r="D20" s="87"/>
      <c r="E20" s="68">
        <f>C20+D20</f>
        <v>50755.63</v>
      </c>
    </row>
    <row r="21" spans="1:5" ht="12">
      <c r="A21" s="63" t="s">
        <v>61</v>
      </c>
      <c r="B21" s="67">
        <v>92</v>
      </c>
      <c r="C21" s="87">
        <v>23827.67</v>
      </c>
      <c r="D21" s="87"/>
      <c r="E21" s="68">
        <f>C21+D21</f>
        <v>23827.67</v>
      </c>
    </row>
    <row r="22" spans="1:5" ht="13.5" customHeight="1">
      <c r="A22" s="63" t="s">
        <v>19</v>
      </c>
      <c r="C22" s="89">
        <f>SUM(C20:C21)</f>
        <v>74583.29999999999</v>
      </c>
      <c r="D22" s="89">
        <f>SUM(D20:D21)</f>
        <v>0</v>
      </c>
      <c r="E22" s="101">
        <f>SUM(E20:E21)</f>
        <v>74583.29999999999</v>
      </c>
    </row>
    <row r="23" spans="1:5" ht="12">
      <c r="A23" s="67" t="s">
        <v>20</v>
      </c>
      <c r="C23" s="90">
        <f>C17+C22</f>
        <v>7914881.69</v>
      </c>
      <c r="D23" s="90">
        <f>D17+D22</f>
        <v>-1004.11</v>
      </c>
      <c r="E23" s="102">
        <f>E17+E22</f>
        <v>7913877.580000001</v>
      </c>
    </row>
    <row r="24" spans="1:5" ht="12">
      <c r="A24" s="72" t="s">
        <v>44</v>
      </c>
      <c r="B24" s="73">
        <v>80</v>
      </c>
      <c r="C24" s="72">
        <v>396.66</v>
      </c>
      <c r="D24" s="72"/>
      <c r="E24" s="38">
        <f>C24+D24</f>
        <v>396.66</v>
      </c>
    </row>
    <row r="25" spans="1:5" ht="12">
      <c r="A25" s="72"/>
      <c r="B25" s="73"/>
      <c r="C25" s="72"/>
      <c r="D25" s="72"/>
      <c r="E25" s="38"/>
    </row>
    <row r="26" spans="1:5" ht="12">
      <c r="A26" s="72"/>
      <c r="B26" s="73"/>
      <c r="C26" s="72"/>
      <c r="D26" s="72"/>
      <c r="E26" s="38"/>
    </row>
    <row r="27" spans="1:4" ht="12">
      <c r="A27" s="62" t="s">
        <v>2</v>
      </c>
      <c r="B27" s="62" t="s">
        <v>3</v>
      </c>
      <c r="C27" s="62" t="s">
        <v>4</v>
      </c>
      <c r="D27" s="8" t="str">
        <f>Electric!E6</f>
        <v>12ME 9/08</v>
      </c>
    </row>
    <row r="28" spans="3:4" ht="12">
      <c r="C28" s="67"/>
      <c r="D28" s="68"/>
    </row>
    <row r="29" spans="1:4" ht="12">
      <c r="A29" s="64" t="s">
        <v>62</v>
      </c>
      <c r="C29" s="67"/>
      <c r="D29" s="68"/>
    </row>
    <row r="30" spans="1:4" ht="12">
      <c r="A30" s="66" t="s">
        <v>6</v>
      </c>
      <c r="C30" s="67"/>
      <c r="D30" s="68"/>
    </row>
    <row r="31" spans="1:4" ht="12">
      <c r="A31" s="63" t="s">
        <v>7</v>
      </c>
      <c r="B31" s="67">
        <v>1</v>
      </c>
      <c r="C31" s="67">
        <v>158</v>
      </c>
      <c r="D31" s="68">
        <v>983527</v>
      </c>
    </row>
    <row r="32" spans="1:4" ht="12">
      <c r="A32" s="63" t="s">
        <v>63</v>
      </c>
      <c r="B32" s="67">
        <v>21</v>
      </c>
      <c r="C32" s="67">
        <v>158</v>
      </c>
      <c r="D32" s="68">
        <v>576541.37</v>
      </c>
    </row>
    <row r="33" spans="1:4" ht="12">
      <c r="A33" s="63" t="s">
        <v>64</v>
      </c>
      <c r="B33" s="67">
        <v>22</v>
      </c>
      <c r="C33" s="67">
        <v>158</v>
      </c>
      <c r="D33" s="68">
        <v>3793.7</v>
      </c>
    </row>
    <row r="34" spans="1:4" ht="12">
      <c r="A34" s="63" t="s">
        <v>22</v>
      </c>
      <c r="B34" s="67">
        <v>31</v>
      </c>
      <c r="C34" s="67">
        <v>158</v>
      </c>
      <c r="D34" s="68">
        <v>8947.36</v>
      </c>
    </row>
    <row r="35" spans="1:4" ht="12">
      <c r="A35" s="63" t="s">
        <v>65</v>
      </c>
      <c r="B35" s="67">
        <v>41</v>
      </c>
      <c r="C35" s="67">
        <v>158</v>
      </c>
      <c r="D35" s="68">
        <v>0</v>
      </c>
    </row>
    <row r="36" spans="1:4" ht="12">
      <c r="A36" s="63" t="s">
        <v>58</v>
      </c>
      <c r="B36" s="67">
        <v>16</v>
      </c>
      <c r="C36" s="67">
        <v>158</v>
      </c>
      <c r="D36" s="68">
        <v>0</v>
      </c>
    </row>
    <row r="37" spans="1:4" ht="12">
      <c r="A37" s="63" t="s">
        <v>59</v>
      </c>
      <c r="B37" s="67">
        <v>17</v>
      </c>
      <c r="C37" s="67">
        <v>158</v>
      </c>
      <c r="D37" s="68">
        <v>-179.49</v>
      </c>
    </row>
    <row r="38" ht="13.5" customHeight="1">
      <c r="D38" s="69">
        <f>SUM(D31:D37)</f>
        <v>1572629.9400000002</v>
      </c>
    </row>
    <row r="39" spans="1:4" ht="13.5" customHeight="1">
      <c r="A39" s="63" t="s">
        <v>13</v>
      </c>
      <c r="C39" s="67"/>
      <c r="D39" s="71"/>
    </row>
    <row r="40" spans="1:4" ht="13.5" customHeight="1">
      <c r="A40" s="63" t="s">
        <v>60</v>
      </c>
      <c r="B40" s="67">
        <v>91</v>
      </c>
      <c r="C40" s="67">
        <v>158</v>
      </c>
      <c r="D40" s="68">
        <v>8458.94</v>
      </c>
    </row>
    <row r="41" spans="1:4" ht="13.5" customHeight="1">
      <c r="A41" s="63" t="s">
        <v>61</v>
      </c>
      <c r="B41" s="67">
        <v>92</v>
      </c>
      <c r="C41" s="67">
        <v>158</v>
      </c>
      <c r="D41" s="68">
        <v>250.64</v>
      </c>
    </row>
    <row r="42" spans="1:4" ht="13.5" customHeight="1">
      <c r="A42" s="63" t="s">
        <v>19</v>
      </c>
      <c r="C42" s="67"/>
      <c r="D42" s="70">
        <f>D40+D41</f>
        <v>8709.58</v>
      </c>
    </row>
    <row r="43" spans="1:4" ht="13.5" customHeight="1">
      <c r="A43" s="67" t="s">
        <v>20</v>
      </c>
      <c r="C43" s="67"/>
      <c r="D43" s="71">
        <f>D42+D38</f>
        <v>1581339.5200000003</v>
      </c>
    </row>
    <row r="44" spans="1:4" ht="12">
      <c r="A44" s="72" t="s">
        <v>44</v>
      </c>
      <c r="B44" s="73">
        <v>80</v>
      </c>
      <c r="C44" s="72">
        <v>158</v>
      </c>
      <c r="D44" s="38">
        <v>0</v>
      </c>
    </row>
    <row r="45" ht="12">
      <c r="D45" s="68"/>
    </row>
    <row r="46" spans="1:4" ht="18" customHeight="1" thickBot="1">
      <c r="A46" s="74" t="s">
        <v>23</v>
      </c>
      <c r="D46" s="75">
        <f>E23+D43</f>
        <v>9495217.100000001</v>
      </c>
    </row>
    <row r="47" spans="1:4" ht="12" customHeight="1" thickTop="1">
      <c r="A47" s="74"/>
      <c r="D47" s="71"/>
    </row>
    <row r="48" spans="1:4" ht="12" customHeight="1">
      <c r="A48" s="39" t="s">
        <v>68</v>
      </c>
      <c r="D48" s="71"/>
    </row>
    <row r="49" spans="1:4" ht="12" customHeight="1">
      <c r="A49" s="39" t="s">
        <v>47</v>
      </c>
      <c r="D49" s="71"/>
    </row>
    <row r="51" ht="12">
      <c r="A51" s="76" t="s">
        <v>45</v>
      </c>
    </row>
    <row r="52" ht="12">
      <c r="A52" s="76" t="s">
        <v>24</v>
      </c>
    </row>
    <row r="53" ht="12">
      <c r="A53" s="39" t="s">
        <v>25</v>
      </c>
    </row>
    <row r="56" ht="12">
      <c r="A56" s="3" t="s">
        <v>31</v>
      </c>
    </row>
    <row r="58" spans="1:4" ht="12">
      <c r="A58" s="77"/>
      <c r="B58" s="78"/>
      <c r="C58" s="78"/>
      <c r="D58" s="71"/>
    </row>
    <row r="59" spans="1:4" ht="12">
      <c r="A59" s="77"/>
      <c r="B59" s="78"/>
      <c r="C59" s="78"/>
      <c r="D59" s="71"/>
    </row>
    <row r="60" spans="1:4" ht="12">
      <c r="A60" s="77"/>
      <c r="B60" s="78"/>
      <c r="C60" s="78"/>
      <c r="D60" s="71"/>
    </row>
    <row r="61" spans="1:4" ht="12">
      <c r="A61" s="77"/>
      <c r="B61" s="78"/>
      <c r="C61" s="78"/>
      <c r="D61" s="71"/>
    </row>
    <row r="62" spans="1:4" ht="12">
      <c r="A62" s="77"/>
      <c r="B62" s="78"/>
      <c r="C62" s="78"/>
      <c r="D62" s="71"/>
    </row>
    <row r="63" spans="1:4" ht="12">
      <c r="A63" s="77"/>
      <c r="B63" s="78"/>
      <c r="C63" s="78"/>
      <c r="D63" s="71"/>
    </row>
    <row r="64" spans="1:4" ht="12">
      <c r="A64" s="77"/>
      <c r="B64" s="78"/>
      <c r="C64" s="78"/>
      <c r="D64" s="71"/>
    </row>
    <row r="65" spans="1:4" ht="12">
      <c r="A65" s="77"/>
      <c r="B65" s="78"/>
      <c r="C65" s="78"/>
      <c r="D65" s="71"/>
    </row>
    <row r="66" spans="1:4" ht="12">
      <c r="A66" s="77"/>
      <c r="B66" s="77"/>
      <c r="C66" s="77"/>
      <c r="D66" s="77"/>
    </row>
    <row r="67" spans="1:4" ht="12">
      <c r="A67" s="77"/>
      <c r="B67" s="77"/>
      <c r="C67" s="78"/>
      <c r="D67" s="71"/>
    </row>
    <row r="68" spans="1:4" ht="12">
      <c r="A68" s="77"/>
      <c r="B68" s="78"/>
      <c r="C68" s="78"/>
      <c r="D68" s="71"/>
    </row>
    <row r="69" spans="1:4" ht="12">
      <c r="A69" s="77"/>
      <c r="B69" s="78"/>
      <c r="C69" s="78"/>
      <c r="D69" s="71"/>
    </row>
    <row r="70" spans="1:4" ht="12">
      <c r="A70" s="77"/>
      <c r="B70" s="77"/>
      <c r="C70" s="78"/>
      <c r="D70" s="71"/>
    </row>
    <row r="71" spans="1:4" ht="12">
      <c r="A71" s="78"/>
      <c r="B71" s="77"/>
      <c r="C71" s="78"/>
      <c r="D71" s="71"/>
    </row>
    <row r="72" spans="1:4" ht="12">
      <c r="A72" s="79"/>
      <c r="B72" s="80"/>
      <c r="C72" s="79"/>
      <c r="D72" s="81"/>
    </row>
    <row r="73" spans="1:4" ht="12">
      <c r="A73" s="77"/>
      <c r="B73" s="77"/>
      <c r="C73" s="78"/>
      <c r="D73" s="71"/>
    </row>
    <row r="74" spans="1:4" ht="12">
      <c r="A74" s="82"/>
      <c r="B74" s="77"/>
      <c r="C74" s="78"/>
      <c r="D74" s="71"/>
    </row>
    <row r="75" spans="1:4" ht="12">
      <c r="A75" s="66"/>
      <c r="B75" s="77"/>
      <c r="C75" s="78"/>
      <c r="D75" s="71"/>
    </row>
    <row r="76" spans="1:4" ht="12">
      <c r="A76" s="77"/>
      <c r="B76" s="78"/>
      <c r="C76" s="78"/>
      <c r="D76" s="71"/>
    </row>
    <row r="77" spans="1:4" ht="12">
      <c r="A77" s="77"/>
      <c r="B77" s="78"/>
      <c r="C77" s="78"/>
      <c r="D77" s="71"/>
    </row>
    <row r="78" spans="1:4" ht="12">
      <c r="A78" s="77"/>
      <c r="B78" s="78"/>
      <c r="C78" s="78"/>
      <c r="D78" s="71"/>
    </row>
    <row r="79" spans="1:4" ht="12">
      <c r="A79" s="77"/>
      <c r="B79" s="78"/>
      <c r="C79" s="78"/>
      <c r="D79" s="71"/>
    </row>
    <row r="80" spans="1:4" ht="12">
      <c r="A80" s="77"/>
      <c r="B80" s="78"/>
      <c r="C80" s="78"/>
      <c r="D80" s="71"/>
    </row>
    <row r="81" spans="1:4" ht="12">
      <c r="A81" s="78"/>
      <c r="B81" s="77"/>
      <c r="C81" s="77"/>
      <c r="D81" s="71"/>
    </row>
    <row r="82" spans="1:4" ht="12">
      <c r="A82" s="79"/>
      <c r="B82" s="80"/>
      <c r="C82" s="79"/>
      <c r="D82" s="81"/>
    </row>
    <row r="83" spans="1:4" ht="12">
      <c r="A83" s="77"/>
      <c r="B83" s="77"/>
      <c r="C83" s="77"/>
      <c r="D83" s="71"/>
    </row>
    <row r="84" spans="1:4" ht="12">
      <c r="A84" s="82"/>
      <c r="B84" s="77"/>
      <c r="C84" s="77"/>
      <c r="D84" s="71"/>
    </row>
    <row r="85" spans="1:4" ht="12">
      <c r="A85" s="77"/>
      <c r="B85" s="77"/>
      <c r="C85" s="77"/>
      <c r="D85" s="83"/>
    </row>
    <row r="86" spans="1:4" ht="12">
      <c r="A86" s="77"/>
      <c r="B86" s="77"/>
      <c r="C86" s="77"/>
      <c r="D86" s="83"/>
    </row>
    <row r="87" spans="1:4" ht="12">
      <c r="A87" s="77"/>
      <c r="B87" s="77"/>
      <c r="C87" s="77"/>
      <c r="D87" s="83"/>
    </row>
    <row r="88" spans="1:4" ht="12">
      <c r="A88" s="77"/>
      <c r="B88" s="77"/>
      <c r="C88" s="77"/>
      <c r="D88" s="83"/>
    </row>
    <row r="89" spans="1:4" ht="12">
      <c r="A89" s="84"/>
      <c r="B89" s="77"/>
      <c r="C89" s="77"/>
      <c r="D89" s="83"/>
    </row>
    <row r="90" spans="1:4" ht="12">
      <c r="A90" s="84"/>
      <c r="B90" s="77"/>
      <c r="C90" s="77"/>
      <c r="D90" s="83"/>
    </row>
    <row r="91" spans="1:4" ht="12">
      <c r="A91" s="66"/>
      <c r="B91" s="77"/>
      <c r="C91" s="77"/>
      <c r="D91" s="83"/>
    </row>
    <row r="92" spans="1:4" ht="12">
      <c r="A92" s="77"/>
      <c r="B92" s="77"/>
      <c r="C92" s="77"/>
      <c r="D92" s="83"/>
    </row>
    <row r="93" spans="1:4" ht="12">
      <c r="A93" s="66"/>
      <c r="B93" s="77"/>
      <c r="C93" s="77"/>
      <c r="D93" s="83"/>
    </row>
    <row r="94" spans="1:4" ht="12">
      <c r="A94" s="66"/>
      <c r="B94" s="77"/>
      <c r="C94" s="77"/>
      <c r="D94" s="83"/>
    </row>
    <row r="95" spans="1:4" ht="12">
      <c r="A95" s="77"/>
      <c r="B95" s="77"/>
      <c r="C95" s="77"/>
      <c r="D95" s="83"/>
    </row>
    <row r="96" spans="1:4" ht="12">
      <c r="A96" s="77"/>
      <c r="B96" s="77"/>
      <c r="C96" s="77"/>
      <c r="D96" s="83"/>
    </row>
  </sheetData>
  <mergeCells count="4">
    <mergeCell ref="A1:E1"/>
    <mergeCell ref="A2:E2"/>
    <mergeCell ref="A3:E3"/>
    <mergeCell ref="A4:E4"/>
  </mergeCells>
  <printOptions horizontalCentered="1"/>
  <pageMargins left="0.75" right="0.75" top="0.75" bottom="0.75" header="0.5" footer="0.5"/>
  <pageSetup horizontalDpi="300" verticalDpi="300" orientation="portrait" scale="95" r:id="rId1"/>
  <headerFooter alignWithMargins="0">
    <oddFooter>&amp;L&amp;"Abadi MT Condensed Light,Regular"&amp;9&amp;F &amp;A&amp;R&amp;"Abadi MT Condensed Light,Regular"&amp;9tlk - rates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7"/>
  <sheetViews>
    <sheetView tabSelected="1" workbookViewId="0" topLeftCell="A26">
      <selection activeCell="D50" sqref="D50"/>
    </sheetView>
  </sheetViews>
  <sheetFormatPr defaultColWidth="9.00390625" defaultRowHeight="12.75"/>
  <cols>
    <col min="1" max="1" width="25.50390625" style="40" customWidth="1"/>
    <col min="2" max="2" width="9.375" style="40" customWidth="1"/>
    <col min="3" max="3" width="17.375" style="40" customWidth="1"/>
    <col min="4" max="4" width="14.125" style="40" customWidth="1"/>
    <col min="5" max="5" width="12.50390625" style="40" customWidth="1"/>
    <col min="6" max="16384" width="9.375" style="40" customWidth="1"/>
  </cols>
  <sheetData>
    <row r="1" spans="1:5" ht="12.75">
      <c r="A1" s="97" t="s">
        <v>29</v>
      </c>
      <c r="B1" s="97"/>
      <c r="C1" s="97"/>
      <c r="D1" s="97"/>
      <c r="E1" s="97"/>
    </row>
    <row r="2" spans="1:5" ht="12.75">
      <c r="A2" s="97" t="s">
        <v>32</v>
      </c>
      <c r="B2" s="97"/>
      <c r="C2" s="97"/>
      <c r="D2" s="97"/>
      <c r="E2" s="97"/>
    </row>
    <row r="3" spans="1:5" ht="12.75">
      <c r="A3" s="98" t="str">
        <f>Electric!A3</f>
        <v>TWELVE MONTHS ENDED SEPTEMBER 30, 2008</v>
      </c>
      <c r="B3" s="97"/>
      <c r="C3" s="97"/>
      <c r="D3" s="97"/>
      <c r="E3" s="97"/>
    </row>
    <row r="4" spans="1:5" ht="12.75">
      <c r="A4" s="99" t="s">
        <v>36</v>
      </c>
      <c r="B4" s="99"/>
      <c r="C4" s="99"/>
      <c r="D4" s="99"/>
      <c r="E4" s="99"/>
    </row>
    <row r="7" spans="4:5" ht="12.75">
      <c r="D7" s="46" t="s">
        <v>34</v>
      </c>
      <c r="E7" s="46" t="s">
        <v>35</v>
      </c>
    </row>
    <row r="9" spans="1:5" ht="12.75">
      <c r="A9" s="43" t="s">
        <v>33</v>
      </c>
      <c r="D9" s="91">
        <v>13812663</v>
      </c>
      <c r="E9" s="91">
        <v>2509915</v>
      </c>
    </row>
    <row r="10" ht="12.75">
      <c r="A10" s="44" t="s">
        <v>39</v>
      </c>
    </row>
    <row r="12" spans="1:4" ht="12.75">
      <c r="A12" s="43" t="s">
        <v>51</v>
      </c>
      <c r="B12" s="43"/>
      <c r="C12" s="43"/>
      <c r="D12" s="48"/>
    </row>
    <row r="13" spans="1:4" ht="12.75">
      <c r="A13" s="43" t="s">
        <v>48</v>
      </c>
      <c r="C13" s="50"/>
      <c r="D13" s="52">
        <f>Electric!D23</f>
        <v>-86874.1</v>
      </c>
    </row>
    <row r="14" spans="1:4" ht="12.75">
      <c r="A14" s="43"/>
      <c r="B14" s="43"/>
      <c r="C14" s="51"/>
      <c r="D14" s="52"/>
    </row>
    <row r="15" spans="2:3" ht="12.75">
      <c r="B15" s="56"/>
      <c r="C15" s="49"/>
    </row>
    <row r="16" spans="2:3" ht="12.75">
      <c r="B16" s="49"/>
      <c r="C16" s="49"/>
    </row>
    <row r="17" spans="2:3" ht="12.75">
      <c r="B17" s="49"/>
      <c r="C17" s="49"/>
    </row>
    <row r="18" spans="2:3" ht="12.75">
      <c r="B18" s="49"/>
      <c r="C18" s="49"/>
    </row>
    <row r="19" spans="1:5" ht="19.5" customHeight="1">
      <c r="A19" s="43"/>
      <c r="B19" s="43"/>
      <c r="C19" s="45" t="s">
        <v>50</v>
      </c>
      <c r="D19" s="55">
        <f>Electric!E23</f>
        <v>13760433.81</v>
      </c>
      <c r="E19" s="55">
        <f>Electric!D40</f>
        <v>2515398.13</v>
      </c>
    </row>
    <row r="21" spans="1:5" ht="12.75">
      <c r="A21" s="43"/>
      <c r="B21" s="43"/>
      <c r="C21" s="45" t="s">
        <v>38</v>
      </c>
      <c r="D21" s="54">
        <f>D9+D13-D19</f>
        <v>-34644.91000000015</v>
      </c>
      <c r="E21" s="54">
        <f>E9-E19</f>
        <v>-5483.129999999888</v>
      </c>
    </row>
    <row r="22" spans="1:5" ht="12.75">
      <c r="A22" s="43"/>
      <c r="B22" s="43"/>
      <c r="C22" s="53" t="s">
        <v>37</v>
      </c>
      <c r="D22" s="54"/>
      <c r="E22" s="54"/>
    </row>
    <row r="23" ht="12.75">
      <c r="C23" s="53"/>
    </row>
    <row r="24" spans="2:5" ht="12.75">
      <c r="B24" s="96" t="s">
        <v>49</v>
      </c>
      <c r="C24" s="96"/>
      <c r="D24" s="96"/>
      <c r="E24" s="96"/>
    </row>
    <row r="25" spans="2:5" ht="12.75">
      <c r="B25" s="96"/>
      <c r="C25" s="96"/>
      <c r="D25" s="96"/>
      <c r="E25" s="96"/>
    </row>
    <row r="26" spans="2:5" ht="13.5" customHeight="1">
      <c r="B26" s="96"/>
      <c r="C26" s="96"/>
      <c r="D26" s="96"/>
      <c r="E26" s="96"/>
    </row>
    <row r="27" spans="2:5" ht="2.25" customHeight="1" hidden="1">
      <c r="B27" s="96"/>
      <c r="C27" s="96"/>
      <c r="D27" s="96"/>
      <c r="E27" s="96"/>
    </row>
    <row r="28" spans="2:5" ht="12.75">
      <c r="B28" s="47"/>
      <c r="C28" s="47"/>
      <c r="D28" s="47"/>
      <c r="E28" s="47"/>
    </row>
    <row r="29" spans="2:5" ht="12.75">
      <c r="B29" s="47"/>
      <c r="C29" s="47"/>
      <c r="D29" s="47"/>
      <c r="E29" s="47"/>
    </row>
    <row r="30" spans="1:5" ht="12.75">
      <c r="A30" s="97" t="s">
        <v>29</v>
      </c>
      <c r="B30" s="97"/>
      <c r="C30" s="97"/>
      <c r="D30" s="97"/>
      <c r="E30" s="97"/>
    </row>
    <row r="31" spans="1:5" ht="12.75">
      <c r="A31" s="97" t="s">
        <v>32</v>
      </c>
      <c r="B31" s="97"/>
      <c r="C31" s="97"/>
      <c r="D31" s="97"/>
      <c r="E31" s="97"/>
    </row>
    <row r="32" spans="1:5" ht="12.75">
      <c r="A32" s="98" t="str">
        <f>Gas!A3</f>
        <v>TWELVE MONTHS ENDED SEPTEMBER 30, 2008</v>
      </c>
      <c r="B32" s="97"/>
      <c r="C32" s="97"/>
      <c r="D32" s="97"/>
      <c r="E32" s="97"/>
    </row>
    <row r="33" spans="1:5" ht="12.75">
      <c r="A33" s="99" t="s">
        <v>69</v>
      </c>
      <c r="B33" s="99"/>
      <c r="C33" s="99"/>
      <c r="D33" s="99"/>
      <c r="E33" s="99"/>
    </row>
    <row r="36" spans="4:5" ht="12.75">
      <c r="D36" s="46" t="s">
        <v>34</v>
      </c>
      <c r="E36" s="46" t="s">
        <v>35</v>
      </c>
    </row>
    <row r="38" spans="1:5" ht="12.75">
      <c r="A38" s="43" t="s">
        <v>33</v>
      </c>
      <c r="D38" s="103">
        <v>7909305</v>
      </c>
      <c r="E38" s="91">
        <v>1581093</v>
      </c>
    </row>
    <row r="39" ht="12.75">
      <c r="A39" s="44" t="s">
        <v>39</v>
      </c>
    </row>
    <row r="41" spans="1:4" ht="12.75">
      <c r="A41" s="43" t="s">
        <v>51</v>
      </c>
      <c r="B41" s="43"/>
      <c r="C41" s="43"/>
      <c r="D41" s="48"/>
    </row>
    <row r="42" spans="1:4" ht="12.75">
      <c r="A42" s="43" t="s">
        <v>48</v>
      </c>
      <c r="C42" s="50"/>
      <c r="D42" s="52">
        <f>Gas!D23</f>
        <v>-1004.11</v>
      </c>
    </row>
    <row r="43" spans="1:4" ht="12.75">
      <c r="A43" s="43"/>
      <c r="B43" s="43"/>
      <c r="C43" s="51"/>
      <c r="D43" s="52"/>
    </row>
    <row r="44" spans="2:3" ht="12.75">
      <c r="B44" s="56"/>
      <c r="C44" s="49"/>
    </row>
    <row r="45" spans="2:3" ht="12.75">
      <c r="B45" s="49"/>
      <c r="C45" s="49"/>
    </row>
    <row r="46" spans="2:3" ht="12.75">
      <c r="B46" s="49"/>
      <c r="C46" s="49"/>
    </row>
    <row r="47" spans="2:3" ht="12.75">
      <c r="B47" s="49"/>
      <c r="C47" s="49"/>
    </row>
    <row r="48" spans="1:5" ht="12.75">
      <c r="A48" s="43"/>
      <c r="B48" s="43"/>
      <c r="C48" s="45" t="s">
        <v>71</v>
      </c>
      <c r="D48" s="55">
        <f>Gas!E23</f>
        <v>7913877.580000001</v>
      </c>
      <c r="E48" s="55">
        <f>Gas!D43</f>
        <v>1581339.5200000003</v>
      </c>
    </row>
    <row r="50" spans="1:5" ht="12.75">
      <c r="A50" s="43"/>
      <c r="B50" s="43"/>
      <c r="C50" s="45" t="s">
        <v>38</v>
      </c>
      <c r="D50" s="104">
        <f>D38+D42-D48</f>
        <v>-5576.690000001341</v>
      </c>
      <c r="E50" s="54">
        <f>E38-E48</f>
        <v>-246.52000000025146</v>
      </c>
    </row>
    <row r="51" spans="1:5" ht="12.75">
      <c r="A51" s="43"/>
      <c r="B51" s="43"/>
      <c r="C51" s="53" t="s">
        <v>37</v>
      </c>
      <c r="D51" s="54"/>
      <c r="E51" s="54"/>
    </row>
    <row r="52" ht="12.75">
      <c r="C52" s="53"/>
    </row>
    <row r="53" spans="2:5" ht="12.75" customHeight="1">
      <c r="B53" s="96" t="s">
        <v>70</v>
      </c>
      <c r="C53" s="96"/>
      <c r="D53" s="96"/>
      <c r="E53" s="96"/>
    </row>
    <row r="54" spans="2:5" ht="12.75">
      <c r="B54" s="96"/>
      <c r="C54" s="96"/>
      <c r="D54" s="96"/>
      <c r="E54" s="96"/>
    </row>
    <row r="55" spans="2:5" ht="12.75">
      <c r="B55" s="96"/>
      <c r="C55" s="96"/>
      <c r="D55" s="96"/>
      <c r="E55" s="96"/>
    </row>
    <row r="56" spans="2:5" ht="13.5" customHeight="1" hidden="1">
      <c r="B56" s="96"/>
      <c r="C56" s="96"/>
      <c r="D56" s="96"/>
      <c r="E56" s="96"/>
    </row>
    <row r="57" spans="2:5" ht="12.75">
      <c r="B57" s="47"/>
      <c r="C57" s="47"/>
      <c r="D57" s="47"/>
      <c r="E57" s="47"/>
    </row>
  </sheetData>
  <mergeCells count="10">
    <mergeCell ref="A3:E3"/>
    <mergeCell ref="A4:E4"/>
    <mergeCell ref="B24:E27"/>
    <mergeCell ref="A1:E1"/>
    <mergeCell ref="A2:E2"/>
    <mergeCell ref="B53:E56"/>
    <mergeCell ref="A30:E30"/>
    <mergeCell ref="A31:E31"/>
    <mergeCell ref="A32:E32"/>
    <mergeCell ref="A33:E33"/>
  </mergeCells>
  <printOptions horizontalCentered="1"/>
  <pageMargins left="0.75" right="0.75" top="1" bottom="1" header="0.5" footer="0.5"/>
  <pageSetup horizontalDpi="600" verticalDpi="600" orientation="portrait" r:id="rId1"/>
  <headerFooter alignWithMargins="0">
    <oddFooter>&amp;Lfile:  &amp;F \ &amp;A&amp;Rtlk &amp;D</oddFooter>
  </headerFooter>
  <rowBreaks count="1" manualBreakCount="1">
    <brk id="29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13"/>
  <sheetViews>
    <sheetView workbookViewId="0" topLeftCell="A1">
      <selection activeCell="A36" sqref="A36"/>
    </sheetView>
  </sheetViews>
  <sheetFormatPr defaultColWidth="9.00390625" defaultRowHeight="12.75"/>
  <cols>
    <col min="1" max="1" width="49.625" style="3" customWidth="1"/>
    <col min="2" max="2" width="7.00390625" style="3" customWidth="1"/>
    <col min="3" max="3" width="13.625" style="3" customWidth="1"/>
    <col min="4" max="4" width="12.875" style="6" customWidth="1"/>
    <col min="5" max="5" width="12.625" style="3" customWidth="1"/>
    <col min="6" max="6" width="1.875" style="3" customWidth="1"/>
    <col min="7" max="7" width="17.50390625" style="3" customWidth="1"/>
    <col min="8" max="16384" width="11.00390625" style="3" customWidth="1"/>
  </cols>
  <sheetData>
    <row r="1" spans="1:5" ht="12">
      <c r="A1" s="94" t="s">
        <v>29</v>
      </c>
      <c r="B1" s="94"/>
      <c r="C1" s="94"/>
      <c r="D1" s="94"/>
      <c r="E1" s="94"/>
    </row>
    <row r="2" spans="1:7" ht="12.75">
      <c r="A2" s="94" t="s">
        <v>0</v>
      </c>
      <c r="B2" s="94"/>
      <c r="C2" s="94"/>
      <c r="D2" s="94"/>
      <c r="E2" s="94"/>
      <c r="G2" s="40" t="s">
        <v>27</v>
      </c>
    </row>
    <row r="3" spans="1:7" ht="12.75">
      <c r="A3" s="94" t="str">
        <f>UPPER("TWELVE MONTHS ENDED "&amp;TEXT(G4,"MMMM dd, yyyy"))</f>
        <v>TWELVE MONTHS ENDED SEPTEMBER 30, 2008</v>
      </c>
      <c r="B3" s="94"/>
      <c r="C3" s="94"/>
      <c r="D3" s="94"/>
      <c r="E3" s="94"/>
      <c r="G3" s="40"/>
    </row>
    <row r="4" spans="1:8" ht="12">
      <c r="A4" s="1" t="s">
        <v>1</v>
      </c>
      <c r="B4" s="2"/>
      <c r="C4" s="2"/>
      <c r="D4" s="4"/>
      <c r="G4" s="41">
        <v>38259</v>
      </c>
      <c r="H4" s="3" t="s">
        <v>28</v>
      </c>
    </row>
    <row r="5" spans="4:8" ht="12">
      <c r="D5" s="5"/>
      <c r="G5" s="42" t="s">
        <v>30</v>
      </c>
      <c r="H5" s="3" t="s">
        <v>26</v>
      </c>
    </row>
    <row r="6" spans="1:5" ht="15.75" customHeight="1">
      <c r="A6" s="7" t="s">
        <v>2</v>
      </c>
      <c r="B6" s="7" t="s">
        <v>3</v>
      </c>
      <c r="C6" s="8" t="s">
        <v>40</v>
      </c>
      <c r="D6" s="57" t="s">
        <v>41</v>
      </c>
      <c r="E6" s="59" t="str">
        <f>"12ME "&amp;IF($G$5="yes",TEXT($G$4,"m/yy"),TEXT($G$4-183,"M/YY"))</f>
        <v>12ME 9/08</v>
      </c>
    </row>
    <row r="7" spans="3:5" ht="12">
      <c r="C7" s="5"/>
      <c r="D7" s="60" t="s">
        <v>43</v>
      </c>
      <c r="E7" s="58" t="s">
        <v>42</v>
      </c>
    </row>
    <row r="8" ht="12">
      <c r="A8" s="9" t="s">
        <v>5</v>
      </c>
    </row>
    <row r="9" ht="12">
      <c r="A9" s="10" t="s">
        <v>6</v>
      </c>
    </row>
    <row r="10" spans="1:5" ht="12">
      <c r="A10" s="3" t="s">
        <v>7</v>
      </c>
      <c r="B10" s="11">
        <v>1</v>
      </c>
      <c r="C10" s="12">
        <v>6119859.13</v>
      </c>
      <c r="D10" s="12">
        <v>-42577.54</v>
      </c>
      <c r="E10" s="12">
        <f>C10+D10</f>
        <v>6077281.59</v>
      </c>
    </row>
    <row r="11" spans="1:5" ht="12">
      <c r="A11" s="3" t="s">
        <v>8</v>
      </c>
      <c r="B11" s="11">
        <v>21</v>
      </c>
      <c r="C11" s="12">
        <v>7045210.7</v>
      </c>
      <c r="D11" s="12">
        <v>-42514.49</v>
      </c>
      <c r="E11" s="12">
        <f>C11+D11</f>
        <v>7002696.21</v>
      </c>
    </row>
    <row r="12" spans="1:5" ht="12">
      <c r="A12" s="3" t="s">
        <v>9</v>
      </c>
      <c r="B12" s="11">
        <v>31</v>
      </c>
      <c r="C12" s="12">
        <v>480337.36</v>
      </c>
      <c r="D12" s="12">
        <v>-6.12</v>
      </c>
      <c r="E12" s="12">
        <f>C12+D12</f>
        <v>480331.24</v>
      </c>
    </row>
    <row r="13" spans="1:5" ht="12">
      <c r="A13" s="3" t="s">
        <v>10</v>
      </c>
      <c r="B13" s="11">
        <v>39</v>
      </c>
      <c r="C13" s="12">
        <v>5449.62</v>
      </c>
      <c r="D13" s="12">
        <v>-825.35</v>
      </c>
      <c r="E13" s="12">
        <f>C13+D13</f>
        <v>4624.2699999999995</v>
      </c>
    </row>
    <row r="14" spans="1:5" ht="12">
      <c r="A14" s="3" t="s">
        <v>11</v>
      </c>
      <c r="B14" s="11">
        <v>51</v>
      </c>
      <c r="C14" s="12">
        <v>180255.46</v>
      </c>
      <c r="D14" s="12">
        <v>-950.6</v>
      </c>
      <c r="E14" s="12">
        <f>C14+D14</f>
        <v>179304.86</v>
      </c>
    </row>
    <row r="15" spans="1:5" ht="13.5" customHeight="1">
      <c r="A15" s="3" t="s">
        <v>12</v>
      </c>
      <c r="C15" s="13">
        <f>SUM(C10:C14)</f>
        <v>13831112.27</v>
      </c>
      <c r="D15" s="13">
        <f>SUM(D10:D14)</f>
        <v>-86874.1</v>
      </c>
      <c r="E15" s="92">
        <f>SUM(E10:E14)</f>
        <v>13744238.17</v>
      </c>
    </row>
    <row r="16" spans="3:4" ht="13.5" customHeight="1">
      <c r="C16" s="14"/>
      <c r="D16" s="14"/>
    </row>
    <row r="17" spans="1:4" ht="13.5" customHeight="1">
      <c r="A17" s="3" t="s">
        <v>13</v>
      </c>
      <c r="C17" s="14"/>
      <c r="D17" s="14"/>
    </row>
    <row r="18" spans="1:5" ht="13.5" customHeight="1">
      <c r="A18" s="15" t="s">
        <v>14</v>
      </c>
      <c r="B18" s="11">
        <v>18</v>
      </c>
      <c r="C18" s="14">
        <v>0</v>
      </c>
      <c r="D18" s="14">
        <v>0</v>
      </c>
      <c r="E18" s="12">
        <f>C18+D18</f>
        <v>0</v>
      </c>
    </row>
    <row r="19" spans="1:5" ht="12">
      <c r="A19" s="15" t="s">
        <v>15</v>
      </c>
      <c r="B19" s="11" t="s">
        <v>16</v>
      </c>
      <c r="C19" s="14">
        <v>0</v>
      </c>
      <c r="D19" s="14">
        <v>0</v>
      </c>
      <c r="E19" s="12">
        <f>C19+D19</f>
        <v>0</v>
      </c>
    </row>
    <row r="20" spans="1:5" ht="12">
      <c r="A20" s="15" t="s">
        <v>17</v>
      </c>
      <c r="B20" s="11">
        <v>85</v>
      </c>
      <c r="C20" s="14">
        <v>15995</v>
      </c>
      <c r="D20" s="14">
        <v>0</v>
      </c>
      <c r="E20" s="12">
        <f>C20+D20</f>
        <v>15995</v>
      </c>
    </row>
    <row r="21" spans="1:5" ht="12">
      <c r="A21" s="15" t="s">
        <v>18</v>
      </c>
      <c r="B21" s="11">
        <v>86</v>
      </c>
      <c r="C21" s="16">
        <v>200.64</v>
      </c>
      <c r="D21" s="16">
        <v>0</v>
      </c>
      <c r="E21" s="12">
        <f>C21+D21</f>
        <v>200.64</v>
      </c>
    </row>
    <row r="22" spans="1:5" ht="12">
      <c r="A22" s="15" t="s">
        <v>19</v>
      </c>
      <c r="B22" s="11"/>
      <c r="C22" s="14">
        <f>SUM(C18:C21)</f>
        <v>16195.64</v>
      </c>
      <c r="D22" s="14">
        <f>SUM(D18:D21)</f>
        <v>0</v>
      </c>
      <c r="E22" s="93">
        <f>SUM(E18:E21)</f>
        <v>16195.64</v>
      </c>
    </row>
    <row r="23" spans="1:5" ht="13.5" customHeight="1">
      <c r="A23" s="11" t="s">
        <v>20</v>
      </c>
      <c r="C23" s="13">
        <f>C15+C22</f>
        <v>13847307.91</v>
      </c>
      <c r="D23" s="13">
        <f>D15+D22</f>
        <v>-86874.1</v>
      </c>
      <c r="E23" s="92">
        <f>E15+E22</f>
        <v>13760433.81</v>
      </c>
    </row>
    <row r="24" spans="1:5" ht="15.75" customHeight="1">
      <c r="A24" s="17" t="s">
        <v>44</v>
      </c>
      <c r="B24" s="18">
        <v>80</v>
      </c>
      <c r="C24" s="19">
        <v>339.56</v>
      </c>
      <c r="D24" s="19"/>
      <c r="E24" s="38">
        <f>C24+D24</f>
        <v>339.56</v>
      </c>
    </row>
    <row r="25" spans="1:4" ht="15.75" customHeight="1">
      <c r="A25" s="17"/>
      <c r="B25" s="18"/>
      <c r="C25" s="17"/>
      <c r="D25" s="19"/>
    </row>
    <row r="26" spans="1:5" ht="15.75" customHeight="1">
      <c r="A26" s="7" t="s">
        <v>2</v>
      </c>
      <c r="B26" s="7" t="s">
        <v>3</v>
      </c>
      <c r="C26" s="8" t="s">
        <v>4</v>
      </c>
      <c r="D26" s="8" t="str">
        <f>"12ME "&amp;IF($G$5="yes",TEXT($G$4,"m/yy"),TEXT($G$4-183,"M/YY"))</f>
        <v>12ME 9/08</v>
      </c>
      <c r="E26"/>
    </row>
    <row r="27" ht="12">
      <c r="C27" s="11"/>
    </row>
    <row r="28" spans="1:3" ht="12">
      <c r="A28" s="9" t="s">
        <v>21</v>
      </c>
      <c r="C28" s="11"/>
    </row>
    <row r="29" spans="1:3" ht="12">
      <c r="A29" s="10" t="s">
        <v>6</v>
      </c>
      <c r="C29" s="11"/>
    </row>
    <row r="30" spans="1:4" ht="12">
      <c r="A30" s="3" t="s">
        <v>7</v>
      </c>
      <c r="B30" s="11">
        <v>1</v>
      </c>
      <c r="C30" s="11">
        <v>58</v>
      </c>
      <c r="D30" s="12">
        <v>1123834.47</v>
      </c>
    </row>
    <row r="31" spans="1:4" ht="12">
      <c r="A31" s="3" t="s">
        <v>8</v>
      </c>
      <c r="B31" s="11">
        <v>21</v>
      </c>
      <c r="C31" s="11">
        <v>58</v>
      </c>
      <c r="D31" s="12">
        <v>1290572.21</v>
      </c>
    </row>
    <row r="32" spans="1:4" ht="12">
      <c r="A32" s="3" t="s">
        <v>22</v>
      </c>
      <c r="B32" s="11">
        <v>31</v>
      </c>
      <c r="C32" s="11">
        <v>58</v>
      </c>
      <c r="D32" s="12">
        <v>69620.22</v>
      </c>
    </row>
    <row r="33" spans="1:4" ht="12">
      <c r="A33" s="3" t="s">
        <v>10</v>
      </c>
      <c r="B33" s="11">
        <v>39</v>
      </c>
      <c r="C33" s="11">
        <v>58</v>
      </c>
      <c r="D33" s="12">
        <v>2794.4</v>
      </c>
    </row>
    <row r="34" spans="1:4" ht="12">
      <c r="A34" s="3" t="s">
        <v>11</v>
      </c>
      <c r="B34" s="11">
        <v>51</v>
      </c>
      <c r="C34" s="11">
        <v>58</v>
      </c>
      <c r="D34" s="12">
        <v>28305.56</v>
      </c>
    </row>
    <row r="35" spans="1:4" ht="13.5" customHeight="1">
      <c r="A35" s="3" t="s">
        <v>12</v>
      </c>
      <c r="C35" s="11"/>
      <c r="D35" s="13">
        <f>SUM(D30:D34)</f>
        <v>2515126.86</v>
      </c>
    </row>
    <row r="36" spans="1:4" ht="13.5" customHeight="1">
      <c r="A36" s="11"/>
      <c r="C36" s="11"/>
      <c r="D36" s="14"/>
    </row>
    <row r="37" spans="1:4" ht="13.5" customHeight="1">
      <c r="A37" s="15" t="s">
        <v>14</v>
      </c>
      <c r="B37" s="11">
        <v>18</v>
      </c>
      <c r="C37" s="11">
        <v>58</v>
      </c>
      <c r="D37" s="14">
        <v>0</v>
      </c>
    </row>
    <row r="38" spans="1:4" ht="13.5" customHeight="1">
      <c r="A38" s="15" t="s">
        <v>17</v>
      </c>
      <c r="B38" s="11">
        <v>85</v>
      </c>
      <c r="C38" s="11">
        <v>58</v>
      </c>
      <c r="D38" s="14">
        <v>271.27</v>
      </c>
    </row>
    <row r="39" spans="1:4" ht="13.5" customHeight="1">
      <c r="A39" s="15" t="s">
        <v>19</v>
      </c>
      <c r="B39" s="11"/>
      <c r="C39" s="11"/>
      <c r="D39" s="61">
        <f>SUM(D37:D38)</f>
        <v>271.27</v>
      </c>
    </row>
    <row r="40" spans="1:4" ht="13.5" customHeight="1">
      <c r="A40" s="11" t="s">
        <v>20</v>
      </c>
      <c r="C40" s="11"/>
      <c r="D40" s="13">
        <f>D35+D39</f>
        <v>2515398.13</v>
      </c>
    </row>
    <row r="41" spans="1:4" ht="15.75" customHeight="1">
      <c r="A41" s="17" t="s">
        <v>44</v>
      </c>
      <c r="B41" s="18">
        <v>80</v>
      </c>
      <c r="C41" s="17">
        <v>58</v>
      </c>
      <c r="D41" s="19">
        <v>0</v>
      </c>
    </row>
    <row r="42" spans="1:4" ht="12">
      <c r="A42" s="17"/>
      <c r="B42" s="18"/>
      <c r="C42" s="17"/>
      <c r="D42" s="19"/>
    </row>
    <row r="43" spans="1:4" ht="18" customHeight="1" thickBot="1">
      <c r="A43" s="20" t="s">
        <v>23</v>
      </c>
      <c r="D43" s="21">
        <f>D40+E23</f>
        <v>16275831.940000001</v>
      </c>
    </row>
    <row r="44" spans="1:4" ht="12" thickTop="1">
      <c r="A44" s="20"/>
      <c r="B44" s="22"/>
      <c r="C44" s="22"/>
      <c r="D44" s="23"/>
    </row>
    <row r="45" spans="1:4" ht="12">
      <c r="A45" s="39" t="s">
        <v>46</v>
      </c>
      <c r="B45" s="22"/>
      <c r="C45" s="22"/>
      <c r="D45" s="23"/>
    </row>
    <row r="46" spans="1:4" ht="12">
      <c r="A46" s="39" t="s">
        <v>47</v>
      </c>
      <c r="B46" s="22"/>
      <c r="C46" s="22"/>
      <c r="D46" s="23"/>
    </row>
    <row r="47" spans="1:4" ht="12">
      <c r="A47" s="20"/>
      <c r="B47" s="22"/>
      <c r="C47" s="22"/>
      <c r="D47" s="23"/>
    </row>
    <row r="48" spans="1:4" ht="12">
      <c r="A48" s="24" t="s">
        <v>45</v>
      </c>
      <c r="B48" s="22"/>
      <c r="C48" s="22"/>
      <c r="D48" s="23"/>
    </row>
    <row r="49" spans="1:4" ht="12">
      <c r="A49" s="24" t="s">
        <v>24</v>
      </c>
      <c r="B49" s="22"/>
      <c r="C49" s="22"/>
      <c r="D49" s="23"/>
    </row>
    <row r="50" spans="1:4" ht="12">
      <c r="A50" s="15" t="s">
        <v>25</v>
      </c>
      <c r="B50" s="22"/>
      <c r="C50" s="22"/>
      <c r="D50" s="25"/>
    </row>
    <row r="51" spans="1:4" ht="12">
      <c r="A51" s="15"/>
      <c r="B51" s="22"/>
      <c r="C51" s="22"/>
      <c r="D51" s="25"/>
    </row>
    <row r="52" spans="1:4" ht="12">
      <c r="A52" s="15"/>
      <c r="B52" s="22"/>
      <c r="C52" s="22"/>
      <c r="D52" s="25"/>
    </row>
    <row r="54" ht="12">
      <c r="A54" s="3" t="s">
        <v>31</v>
      </c>
    </row>
    <row r="56" spans="1:4" ht="12">
      <c r="A56" s="15"/>
      <c r="B56" s="22"/>
      <c r="C56" s="22"/>
      <c r="D56" s="25"/>
    </row>
    <row r="57" ht="12">
      <c r="A57" s="15"/>
    </row>
    <row r="63" spans="1:5" ht="12">
      <c r="A63" s="26"/>
      <c r="B63" s="26"/>
      <c r="C63" s="26"/>
      <c r="D63" s="27"/>
      <c r="E63" s="28"/>
    </row>
    <row r="64" spans="1:5" ht="12">
      <c r="A64" s="29"/>
      <c r="B64" s="29"/>
      <c r="C64" s="29"/>
      <c r="D64" s="30"/>
      <c r="E64" s="28"/>
    </row>
    <row r="65" spans="1:5" ht="12">
      <c r="A65" s="28"/>
      <c r="B65" s="28"/>
      <c r="C65" s="28"/>
      <c r="D65" s="31"/>
      <c r="E65" s="28"/>
    </row>
    <row r="66" spans="1:5" ht="12">
      <c r="A66" s="32"/>
      <c r="B66" s="28"/>
      <c r="C66" s="28"/>
      <c r="D66" s="31"/>
      <c r="E66" s="28"/>
    </row>
    <row r="67" spans="1:5" ht="12">
      <c r="A67" s="10"/>
      <c r="B67" s="28"/>
      <c r="C67" s="28"/>
      <c r="D67" s="31"/>
      <c r="E67" s="28"/>
    </row>
    <row r="68" spans="1:5" ht="12">
      <c r="A68" s="28"/>
      <c r="B68" s="29"/>
      <c r="C68" s="29"/>
      <c r="D68" s="14"/>
      <c r="E68" s="28"/>
    </row>
    <row r="69" spans="1:5" ht="12">
      <c r="A69" s="28"/>
      <c r="B69" s="29"/>
      <c r="C69" s="29"/>
      <c r="D69" s="14"/>
      <c r="E69" s="28"/>
    </row>
    <row r="70" spans="1:5" ht="12">
      <c r="A70" s="28"/>
      <c r="B70" s="29"/>
      <c r="C70" s="29"/>
      <c r="D70" s="14"/>
      <c r="E70" s="28"/>
    </row>
    <row r="71" spans="1:5" ht="12">
      <c r="A71" s="28"/>
      <c r="B71" s="29"/>
      <c r="C71" s="29"/>
      <c r="D71" s="14"/>
      <c r="E71" s="28"/>
    </row>
    <row r="72" spans="1:5" ht="12">
      <c r="A72" s="28"/>
      <c r="B72" s="29"/>
      <c r="C72" s="29"/>
      <c r="D72" s="14"/>
      <c r="E72" s="28"/>
    </row>
    <row r="73" spans="1:5" ht="12">
      <c r="A73" s="28"/>
      <c r="B73" s="28"/>
      <c r="C73" s="29"/>
      <c r="D73" s="14"/>
      <c r="E73" s="28"/>
    </row>
    <row r="74" spans="1:5" ht="12">
      <c r="A74" s="28"/>
      <c r="B74" s="28"/>
      <c r="C74" s="29"/>
      <c r="D74" s="14"/>
      <c r="E74" s="28"/>
    </row>
    <row r="75" spans="1:5" ht="12">
      <c r="A75" s="28"/>
      <c r="B75" s="28"/>
      <c r="C75" s="29"/>
      <c r="D75" s="14"/>
      <c r="E75" s="28"/>
    </row>
    <row r="76" spans="1:5" ht="12">
      <c r="A76" s="10"/>
      <c r="B76" s="29"/>
      <c r="C76" s="29"/>
      <c r="D76" s="14"/>
      <c r="E76" s="28"/>
    </row>
    <row r="77" spans="1:5" ht="12">
      <c r="A77" s="10"/>
      <c r="B77" s="29"/>
      <c r="C77" s="29"/>
      <c r="D77" s="14"/>
      <c r="E77" s="28"/>
    </row>
    <row r="78" spans="1:5" ht="12">
      <c r="A78" s="10"/>
      <c r="B78" s="29"/>
      <c r="C78" s="29"/>
      <c r="D78" s="14"/>
      <c r="E78" s="28"/>
    </row>
    <row r="79" spans="1:5" ht="12">
      <c r="A79" s="10"/>
      <c r="B79" s="29"/>
      <c r="C79" s="29"/>
      <c r="D79" s="14"/>
      <c r="E79" s="28"/>
    </row>
    <row r="80" spans="1:5" ht="12">
      <c r="A80" s="10"/>
      <c r="B80" s="29"/>
      <c r="C80" s="29"/>
      <c r="D80" s="14"/>
      <c r="E80" s="28"/>
    </row>
    <row r="81" spans="1:5" ht="12">
      <c r="A81" s="10"/>
      <c r="B81" s="29"/>
      <c r="C81" s="29"/>
      <c r="D81" s="14"/>
      <c r="E81" s="28"/>
    </row>
    <row r="82" spans="1:5" ht="12">
      <c r="A82" s="29"/>
      <c r="B82" s="28"/>
      <c r="C82" s="29"/>
      <c r="D82" s="14"/>
      <c r="E82" s="28"/>
    </row>
    <row r="83" spans="1:5" ht="12">
      <c r="A83" s="33"/>
      <c r="B83" s="34"/>
      <c r="C83" s="33"/>
      <c r="D83" s="35"/>
      <c r="E83" s="28"/>
    </row>
    <row r="84" spans="1:5" ht="12">
      <c r="A84" s="33"/>
      <c r="B84" s="34"/>
      <c r="C84" s="33"/>
      <c r="D84" s="35"/>
      <c r="E84" s="28"/>
    </row>
    <row r="85" spans="1:5" ht="12">
      <c r="A85" s="28"/>
      <c r="B85" s="28"/>
      <c r="C85" s="29"/>
      <c r="D85" s="31"/>
      <c r="E85" s="28"/>
    </row>
    <row r="86" spans="1:5" ht="12">
      <c r="A86" s="32"/>
      <c r="B86" s="28"/>
      <c r="C86" s="29"/>
      <c r="D86" s="31"/>
      <c r="E86" s="28"/>
    </row>
    <row r="87" spans="1:5" ht="12">
      <c r="A87" s="10"/>
      <c r="B87" s="28"/>
      <c r="C87" s="29"/>
      <c r="D87" s="31"/>
      <c r="E87" s="28"/>
    </row>
    <row r="88" spans="1:5" ht="12">
      <c r="A88" s="28"/>
      <c r="B88" s="29"/>
      <c r="C88" s="29"/>
      <c r="D88" s="14"/>
      <c r="E88" s="28"/>
    </row>
    <row r="89" spans="1:5" ht="12">
      <c r="A89" s="28"/>
      <c r="B89" s="29"/>
      <c r="C89" s="29"/>
      <c r="D89" s="14"/>
      <c r="E89" s="28"/>
    </row>
    <row r="90" spans="1:5" ht="12">
      <c r="A90" s="28"/>
      <c r="B90" s="29"/>
      <c r="C90" s="29"/>
      <c r="D90" s="14"/>
      <c r="E90" s="28"/>
    </row>
    <row r="91" spans="1:5" ht="12">
      <c r="A91" s="28"/>
      <c r="B91" s="29"/>
      <c r="C91" s="29"/>
      <c r="D91" s="14"/>
      <c r="E91" s="28"/>
    </row>
    <row r="92" spans="1:5" ht="12">
      <c r="A92" s="28"/>
      <c r="B92" s="29"/>
      <c r="C92" s="29"/>
      <c r="D92" s="14"/>
      <c r="E92" s="28"/>
    </row>
    <row r="93" spans="1:5" ht="12">
      <c r="A93" s="28"/>
      <c r="B93" s="28"/>
      <c r="C93" s="29"/>
      <c r="D93" s="14"/>
      <c r="E93" s="28"/>
    </row>
    <row r="94" spans="1:5" ht="12">
      <c r="A94" s="10"/>
      <c r="B94" s="29"/>
      <c r="C94" s="29"/>
      <c r="D94" s="14"/>
      <c r="E94" s="28"/>
    </row>
    <row r="95" spans="1:5" ht="12">
      <c r="A95" s="29"/>
      <c r="B95" s="28"/>
      <c r="C95" s="29"/>
      <c r="D95" s="14"/>
      <c r="E95" s="28"/>
    </row>
    <row r="96" spans="1:5" ht="12">
      <c r="A96" s="33"/>
      <c r="B96" s="34"/>
      <c r="C96" s="33"/>
      <c r="D96" s="35"/>
      <c r="E96" s="28"/>
    </row>
    <row r="97" spans="1:5" ht="12">
      <c r="A97" s="33"/>
      <c r="B97" s="34"/>
      <c r="C97" s="33"/>
      <c r="D97" s="35"/>
      <c r="E97" s="28"/>
    </row>
    <row r="98" spans="1:5" ht="12">
      <c r="A98" s="33"/>
      <c r="B98" s="34"/>
      <c r="C98" s="33"/>
      <c r="D98" s="35"/>
      <c r="E98" s="28"/>
    </row>
    <row r="99" spans="1:5" ht="12">
      <c r="A99" s="32"/>
      <c r="B99" s="28"/>
      <c r="C99" s="28"/>
      <c r="D99" s="14"/>
      <c r="E99" s="28"/>
    </row>
    <row r="100" spans="1:5" ht="12">
      <c r="A100" s="32"/>
      <c r="B100" s="36"/>
      <c r="C100" s="36"/>
      <c r="D100" s="23"/>
      <c r="E100" s="28"/>
    </row>
    <row r="101" spans="1:5" ht="12">
      <c r="A101" s="37"/>
      <c r="B101" s="36"/>
      <c r="C101" s="36"/>
      <c r="D101" s="23"/>
      <c r="E101" s="28"/>
    </row>
    <row r="102" spans="1:5" ht="12">
      <c r="A102" s="37"/>
      <c r="B102" s="36"/>
      <c r="C102" s="36"/>
      <c r="D102" s="23"/>
      <c r="E102" s="28"/>
    </row>
    <row r="103" spans="1:5" ht="12">
      <c r="A103" s="10"/>
      <c r="B103" s="36"/>
      <c r="C103" s="36"/>
      <c r="D103" s="25"/>
      <c r="E103" s="28"/>
    </row>
    <row r="104" spans="1:5" ht="12">
      <c r="A104" s="10"/>
      <c r="B104" s="36"/>
      <c r="C104" s="36"/>
      <c r="D104" s="25"/>
      <c r="E104" s="28"/>
    </row>
    <row r="105" spans="1:5" ht="12">
      <c r="A105" s="10"/>
      <c r="B105" s="36"/>
      <c r="C105" s="36"/>
      <c r="D105" s="25"/>
      <c r="E105" s="28"/>
    </row>
    <row r="106" spans="1:5" ht="12">
      <c r="A106" s="10"/>
      <c r="B106" s="28"/>
      <c r="C106" s="28"/>
      <c r="D106" s="31"/>
      <c r="E106" s="28"/>
    </row>
    <row r="107" spans="1:5" ht="12">
      <c r="A107" s="28"/>
      <c r="B107" s="28"/>
      <c r="C107" s="28"/>
      <c r="D107" s="31"/>
      <c r="E107" s="28"/>
    </row>
    <row r="108" spans="1:5" ht="12">
      <c r="A108" s="28"/>
      <c r="B108" s="28"/>
      <c r="C108" s="28"/>
      <c r="D108" s="31"/>
      <c r="E108" s="28"/>
    </row>
    <row r="109" spans="1:5" ht="12">
      <c r="A109" s="28"/>
      <c r="B109" s="28"/>
      <c r="C109" s="28"/>
      <c r="D109" s="31"/>
      <c r="E109" s="28"/>
    </row>
    <row r="110" spans="1:5" ht="12">
      <c r="A110" s="28"/>
      <c r="B110" s="28"/>
      <c r="C110" s="28"/>
      <c r="D110" s="31"/>
      <c r="E110" s="28"/>
    </row>
    <row r="111" spans="1:5" ht="12">
      <c r="A111" s="28"/>
      <c r="B111" s="28"/>
      <c r="C111" s="28"/>
      <c r="D111" s="31"/>
      <c r="E111" s="28"/>
    </row>
    <row r="112" spans="1:5" ht="12">
      <c r="A112" s="28"/>
      <c r="B112" s="28"/>
      <c r="C112" s="28"/>
      <c r="D112" s="31"/>
      <c r="E112" s="28"/>
    </row>
    <row r="113" spans="1:5" ht="12">
      <c r="A113" s="28"/>
      <c r="B113" s="28"/>
      <c r="C113" s="28"/>
      <c r="D113" s="31"/>
      <c r="E113" s="28"/>
    </row>
  </sheetData>
  <mergeCells count="3">
    <mergeCell ref="A1:E1"/>
    <mergeCell ref="A2:E2"/>
    <mergeCell ref="A3:E3"/>
  </mergeCells>
  <printOptions horizontalCentered="1"/>
  <pageMargins left="1" right="1" top="0.75" bottom="0.75" header="0.5" footer="0.5"/>
  <pageSetup horizontalDpi="300" verticalDpi="300" orientation="portrait" scale="95" r:id="rId1"/>
  <headerFooter alignWithMargins="0">
    <oddFooter>&amp;L&amp;"Abadi MT Condensed Light,Regular"&amp;9&amp;F &amp;A&amp;R&amp;"Abadi MT Condensed Light,Regular"&amp;9tlk - Rates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Micron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Corp Employee</cp:lastModifiedBy>
  <cp:lastPrinted>2008-01-23T22:44:01Z</cp:lastPrinted>
  <dcterms:created xsi:type="dcterms:W3CDTF">1998-04-09T21:47:19Z</dcterms:created>
  <dcterms:modified xsi:type="dcterms:W3CDTF">2009-04-30T00:32:43Z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090134</vt:lpwstr>
  </property>
  <property fmtid="{D5CDD505-2E9C-101B-9397-08002B2CF9AE}" pid="6" name="IsConfidenti">
    <vt:lpwstr>0</vt:lpwstr>
  </property>
  <property fmtid="{D5CDD505-2E9C-101B-9397-08002B2CF9AE}" pid="7" name="Dat">
    <vt:lpwstr>2009-05-01T00:00:00Z</vt:lpwstr>
  </property>
  <property fmtid="{D5CDD505-2E9C-101B-9397-08002B2CF9AE}" pid="8" name="CaseTy">
    <vt:lpwstr>Tariff Revision</vt:lpwstr>
  </property>
  <property fmtid="{D5CDD505-2E9C-101B-9397-08002B2CF9AE}" pid="9" name="OpenedDa">
    <vt:lpwstr>2009-01-23T00:00:00Z</vt:lpwstr>
  </property>
  <property fmtid="{D5CDD505-2E9C-101B-9397-08002B2CF9AE}" pid="10" name="Pref">
    <vt:lpwstr>UE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