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S:\2021\2021 WA PGA\For Filing\"/>
    </mc:Choice>
  </mc:AlternateContent>
  <xr:revisionPtr revIDLastSave="0" documentId="13_ncr:1_{CD5F2108-5DF5-470E-85BD-044B7640DF3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ch 149 Support" sheetId="1" r:id="rId1"/>
  </sheets>
  <definedNames>
    <definedName name="_xlnm.Print_Area" localSheetId="0">'Sch 149 Support'!$A$1:$K$21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B17" i="1" l="1"/>
  <c r="K8" i="1" s="1"/>
  <c r="K13" i="1" s="1"/>
  <c r="K14" i="1" s="1"/>
  <c r="K15" i="1" s="1"/>
</calcChain>
</file>

<file path=xl/sharedStrings.xml><?xml version="1.0" encoding="utf-8"?>
<sst xmlns="http://schemas.openxmlformats.org/spreadsheetml/2006/main" count="16" uniqueCount="15">
  <si>
    <t>Total Billing Rate</t>
  </si>
  <si>
    <t>Proposed Rates</t>
  </si>
  <si>
    <t>Schedule 111 Base Rate</t>
  </si>
  <si>
    <t>Schedule 150 PGA</t>
  </si>
  <si>
    <t>Schedule 155 PGA Amortization</t>
  </si>
  <si>
    <t>Schedule 175 Decoupling</t>
  </si>
  <si>
    <t>Schedule 191 DSM</t>
  </si>
  <si>
    <t>Schedule 192 LIRAP</t>
  </si>
  <si>
    <t>Schedule 149 Workpaper</t>
  </si>
  <si>
    <t>Avista</t>
  </si>
  <si>
    <t>GGE Ratio</t>
  </si>
  <si>
    <t>Approved in GRC Docket UG-190335 effective April 1, 2020</t>
  </si>
  <si>
    <t>Billing rates proposed to become effective November 1, 2021</t>
  </si>
  <si>
    <t>Pending approval to become effective November 1, 2021</t>
  </si>
  <si>
    <t>Pending approval to become effective October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</si>
</sst>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0000_);_(&quot;$&quot;* \(#,##0.00000\);_(&quot;$&quot;* &quot;-&quot;??_);_(@_)"/>
    <numFmt numFmtId="165" formatCode="_(&quot;$&quot;* #,##0.000_);_(&quot;$&quot;* \(#,##0.000\);_(&quot;$&quot;* &quot;-&quot;??_);_(@_)"/>
  </numFmts>
  <fonts count="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Times New Roman"/>
      <family val="2"/>
    </font>
    <font>
      <u val="singleAccounting"/>
      <sz val="12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164" fontId="0" fillId="0" borderId="0" xfId="1" applyNumberFormat="1" applyFont="1" applyFill="1"/>
    <xf numFmtId="164" fontId="5" fillId="0" borderId="0" xfId="1" applyNumberFormat="1" applyFont="1" applyFill="1"/>
    <xf numFmtId="44" fontId="2" fillId="0" borderId="0" xfId="1" applyFont="1" applyFill="1"/>
    <xf numFmtId="0" fontId="0" fillId="0" borderId="0" xfId="0" applyFill="1"/>
    <xf numFmtId="44" fontId="0" fillId="0" borderId="0" xfId="1" applyFont="1" applyFill="1"/>
    <xf numFmtId="0" fontId="2" fillId="0" borderId="0" xfId="0" applyFont="1" applyFill="1"/>
    <xf numFmtId="164" fontId="2" fillId="0" borderId="0" xfId="1" applyNumberFormat="1" applyFont="1" applyFill="1"/>
    <xf numFmtId="165" fontId="2" fillId="0" borderId="0" xfId="1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tabSelected="1" zoomScaleNormal="100" workbookViewId="0">
      <selection activeCell="J17" sqref="J17"/>
    </sheetView>
  </sheetViews>
  <sheetFormatPr defaultRowHeight="15.75" x14ac:dyDescent="0.25"/>
  <cols>
    <col min="1" max="1" width="29.125" customWidth="1"/>
    <col min="2" max="2" width="10.25" bestFit="1" customWidth="1"/>
    <col min="11" max="11" width="9.875" bestFit="1" customWidth="1"/>
  </cols>
  <sheetData>
    <row r="1" spans="1:13" x14ac:dyDescent="0.25">
      <c r="A1" t="s">
        <v>9</v>
      </c>
    </row>
    <row r="2" spans="1:13" x14ac:dyDescent="0.25">
      <c r="A2" t="s">
        <v>8</v>
      </c>
    </row>
    <row r="6" spans="1:13" x14ac:dyDescent="0.25">
      <c r="A6" s="1" t="s">
        <v>1</v>
      </c>
    </row>
    <row r="7" spans="1:13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x14ac:dyDescent="0.25">
      <c r="A8" s="5" t="s">
        <v>2</v>
      </c>
      <c r="B8" s="2">
        <v>0.53779999999999994</v>
      </c>
      <c r="C8" s="5" t="s">
        <v>11</v>
      </c>
      <c r="D8" s="5"/>
      <c r="E8" s="5"/>
      <c r="F8" s="5"/>
      <c r="G8" s="5"/>
      <c r="H8" s="5"/>
      <c r="I8" s="5"/>
      <c r="J8" s="5"/>
      <c r="K8" s="6">
        <f>B17</f>
        <v>1.1982915999999999</v>
      </c>
      <c r="L8" s="5"/>
      <c r="M8" s="5"/>
    </row>
    <row r="9" spans="1:13" x14ac:dyDescent="0.25">
      <c r="A9" s="5" t="s">
        <v>3</v>
      </c>
      <c r="B9" s="2">
        <v>0.32438</v>
      </c>
      <c r="C9" s="5" t="s">
        <v>13</v>
      </c>
      <c r="D9" s="5"/>
      <c r="E9" s="5"/>
      <c r="F9" s="5"/>
      <c r="G9" s="5"/>
      <c r="H9" s="5"/>
      <c r="I9" s="5"/>
      <c r="J9" s="5"/>
      <c r="K9" s="6">
        <v>0.52</v>
      </c>
      <c r="L9" s="5"/>
      <c r="M9" s="5"/>
    </row>
    <row r="10" spans="1:13" x14ac:dyDescent="0.25">
      <c r="A10" s="5" t="s">
        <v>4</v>
      </c>
      <c r="B10" s="2">
        <v>3.032E-2</v>
      </c>
      <c r="C10" s="5" t="s">
        <v>13</v>
      </c>
      <c r="D10" s="5"/>
      <c r="E10" s="5"/>
      <c r="F10" s="5"/>
      <c r="G10" s="5"/>
      <c r="H10" s="5"/>
      <c r="I10" s="5"/>
      <c r="J10" s="5"/>
      <c r="K10" s="6">
        <v>0.12</v>
      </c>
      <c r="L10" s="5"/>
      <c r="M10" s="5"/>
    </row>
    <row r="11" spans="1:13" x14ac:dyDescent="0.25">
      <c r="A11" s="5" t="s">
        <v>5</v>
      </c>
      <c r="B11" s="2">
        <v>8.1300000000000001E-3</v>
      </c>
      <c r="C11" s="5"/>
      <c r="D11" s="5"/>
      <c r="E11" s="5"/>
      <c r="F11" s="5"/>
      <c r="G11" s="5"/>
      <c r="H11" s="5"/>
      <c r="I11" s="5"/>
      <c r="J11" s="5"/>
      <c r="K11" s="6">
        <v>0.15</v>
      </c>
      <c r="L11" s="5"/>
      <c r="M11" s="5"/>
    </row>
    <row r="12" spans="1:13" x14ac:dyDescent="0.25">
      <c r="A12" s="5" t="s">
        <v>6</v>
      </c>
      <c r="B12" s="2">
        <v>1.626E-2</v>
      </c>
      <c r="C12" s="5"/>
      <c r="D12" s="5"/>
      <c r="E12" s="5"/>
      <c r="F12" s="5"/>
      <c r="G12" s="5"/>
      <c r="H12" s="5"/>
      <c r="I12" s="5"/>
      <c r="J12" s="5"/>
      <c r="K12" s="6">
        <v>0.18</v>
      </c>
      <c r="L12" s="5"/>
      <c r="M12" s="5"/>
    </row>
    <row r="13" spans="1:13" ht="18" x14ac:dyDescent="0.4">
      <c r="A13" s="5" t="s">
        <v>7</v>
      </c>
      <c r="B13" s="3">
        <v>2.2210000000000001E-2</v>
      </c>
      <c r="C13" s="5" t="s">
        <v>14</v>
      </c>
      <c r="D13" s="5"/>
      <c r="E13" s="5"/>
      <c r="F13" s="5"/>
      <c r="G13" s="5"/>
      <c r="H13" s="5"/>
      <c r="I13" s="5"/>
      <c r="J13" s="5"/>
      <c r="K13" s="4">
        <f>SUM(K8:K12)</f>
        <v>2.1682915999999999</v>
      </c>
      <c r="L13" s="5"/>
      <c r="M13" s="5"/>
    </row>
    <row r="14" spans="1:13" x14ac:dyDescent="0.25">
      <c r="A14" s="7" t="s">
        <v>0</v>
      </c>
      <c r="B14" s="8">
        <f>SUM(B8:B13)</f>
        <v>0.93909999999999993</v>
      </c>
      <c r="C14" s="5"/>
      <c r="D14" s="5"/>
      <c r="E14" s="5"/>
      <c r="F14" s="5"/>
      <c r="G14" s="5"/>
      <c r="H14" s="5"/>
      <c r="I14" s="5"/>
      <c r="J14" s="5"/>
      <c r="K14" s="6">
        <f>ROUND(K13*-0.03852,2)</f>
        <v>-0.08</v>
      </c>
      <c r="L14" s="5"/>
      <c r="M14" s="5"/>
    </row>
    <row r="15" spans="1:13" x14ac:dyDescent="0.25">
      <c r="A15" s="7"/>
      <c r="B15" s="8"/>
      <c r="C15" s="5"/>
      <c r="D15" s="5"/>
      <c r="E15" s="5"/>
      <c r="F15" s="5"/>
      <c r="G15" s="5"/>
      <c r="H15" s="5"/>
      <c r="I15" s="5"/>
      <c r="J15" s="5"/>
      <c r="K15" s="4">
        <f>K13+K14</f>
        <v>2.0882915999999998</v>
      </c>
      <c r="L15" s="5"/>
      <c r="M15" s="5"/>
    </row>
    <row r="16" spans="1:13" x14ac:dyDescent="0.25">
      <c r="A16" s="7"/>
      <c r="B16" s="9">
        <v>1.276</v>
      </c>
      <c r="C16" s="5" t="s">
        <v>10</v>
      </c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7"/>
      <c r="B17" s="4">
        <f>B14*B16</f>
        <v>1.1982915999999999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7"/>
      <c r="B18" s="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 t="s">
        <v>12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</sheetData>
  <phoneticPr fontId="4" type="noConversion"/>
  <pageMargins left="0.7" right="0.7" top="0.75" bottom="0.75" header="0.3" footer="0.3"/>
  <pageSetup scale="70" orientation="portrait" r:id="rId1"/>
  <headerFooter>
    <oddFooter>&amp;L&amp;F&amp;RPage: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E378F2F65DEAB42A1435CE8763998B5" ma:contentTypeVersion="36" ma:contentTypeDescription="" ma:contentTypeScope="" ma:versionID="95c002d07bea2efa6593004bb70da1b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2021-08-31T07:00:00+00:00</OpenedDate>
    <SignificantOrder xmlns="dc463f71-b30c-4ab2-9473-d307f9d35888">false</SignificantOrder>
    <Date1 xmlns="dc463f71-b30c-4ab2-9473-d307f9d35888">2021-08-31T07:00:00+00:00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210672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67CF128-8691-430C-91D7-8CC55E4563CC}"/>
</file>

<file path=customXml/itemProps2.xml><?xml version="1.0" encoding="utf-8"?>
<ds:datastoreItem xmlns:ds="http://schemas.openxmlformats.org/officeDocument/2006/customXml" ds:itemID="{104C0632-7BC5-498E-A6BC-C0E6258A124A}"/>
</file>

<file path=customXml/itemProps3.xml><?xml version="1.0" encoding="utf-8"?>
<ds:datastoreItem xmlns:ds="http://schemas.openxmlformats.org/officeDocument/2006/customXml" ds:itemID="{55017751-23ED-4700-9E40-AEB6B330528A}"/>
</file>

<file path=customXml/itemProps4.xml><?xml version="1.0" encoding="utf-8"?>
<ds:datastoreItem xmlns:ds="http://schemas.openxmlformats.org/officeDocument/2006/customXml" ds:itemID="{B9239C82-FE8A-47E1-8432-912A7D834F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149 Support</vt:lpstr>
      <vt:lpstr>'Sch 149 Support'!Print_Area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Miller</dc:creator>
  <cp:lastModifiedBy>Garbarino, Marcus</cp:lastModifiedBy>
  <cp:lastPrinted>2021-08-25T16:01:40Z</cp:lastPrinted>
  <dcterms:created xsi:type="dcterms:W3CDTF">2018-08-10T15:49:40Z</dcterms:created>
  <dcterms:modified xsi:type="dcterms:W3CDTF">2021-08-25T16:01:57Z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0x0101006E56B4D1795A2E4DB2F0B01679ED314A00EE378F2F65DEAB42A1435CE8763998B5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