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externalLinks/externalLink8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externalLinks/externalLink9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ariffs\1. Open Advices\2021-31 Natural Gas Schedule 138 - Voluntary Renewable NG Service (UG-210758) (Eff. 11-01-21)\Workpapers\"/>
    </mc:Choice>
  </mc:AlternateContent>
  <bookViews>
    <workbookView xWindow="-1890" yWindow="765" windowWidth="23040" windowHeight="5865" tabRatio="931"/>
  </bookViews>
  <sheets>
    <sheet name="REDACTED VERSION" sheetId="79" r:id="rId1"/>
    <sheet name="Rates Summary " sheetId="36" r:id="rId2"/>
    <sheet name="Work Papers --&gt;" sheetId="69" r:id="rId3"/>
    <sheet name="(R) 2021 PGA Cost (RNG)" sheetId="77" r:id="rId4"/>
    <sheet name="(R) 2021 PGA Cost" sheetId="78" r:id="rId5"/>
    <sheet name="VRNG Assumptions" sheetId="80" r:id="rId6"/>
    <sheet name="2019 GRC - Gas RAF" sheetId="7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'[23]Mix Variance'!$B$1:$N$31</definedName>
    <definedName name="Data.Avg">'[22]Avg Amts'!$A$5:$BP$34</definedName>
    <definedName name="Data.Qtrs.Avg">'[22]Avg Amts'!$A$5:$IV$5</definedName>
    <definedName name="data1">'[24]Mix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[25]Inputs!$D$11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'[26]Assumptions of Purchase'!$B$45</definedName>
    <definedName name="DisFac">'[7]Func Dist Factor Table'!$A$11:$G$25</definedName>
    <definedName name="DocketNumber">'[27]JHS-4'!$AP$2</definedName>
    <definedName name="DP.T">[4]INTERNAL!$A$46:$IV$48</definedName>
    <definedName name="EBFIT.T">[4]INTERNAL!$A$88:$IV$90</definedName>
    <definedName name="EffTax">[18]INPUTS!$F$36</definedName>
    <definedName name="Electric_Prices">'[28]Monthly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[25]Inputs!$D$12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[29]Inputs!$E$112</definedName>
    <definedName name="FedTaxRate">[9]Assumptions!$C$33</definedName>
    <definedName name="FERC_Lookup">'[30]Map Table'!$E$2:$F$58</definedName>
    <definedName name="FIT">'[31]ROR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[32]Inputs!$N$18</definedName>
    <definedName name="JP_Bal">[33]ACCOUNTS!$AG$31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[38]!menu1_Button5_Click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[45]INPUTS!$F$41</definedName>
    <definedName name="OthUnc">[4]INPUTS!$F$36</definedName>
    <definedName name="outlookdata">'[46]pivoted data'!$D$3:$Q$90</definedName>
    <definedName name="peak_new_table">'[47]2008 Extreme Peaks - 080403'!$E$5:$AD$8</definedName>
    <definedName name="peak_table">'[47]Peaks-F01'!$C$5:$E$243</definedName>
    <definedName name="PeakMethod">[10]Inputs!$T$5</definedName>
    <definedName name="Percent_debt">[29]Inputs!$E$129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'[28]Monthly Price Summary'!$C$4:$H$63</definedName>
    <definedName name="_xlnm.Print_Area" localSheetId="6">'2019 GRC - Gas RAF'!$A$1:$E$20</definedName>
    <definedName name="Prior_Month">[48]Sch_120!$I$21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[49]Sheet1!$A$1147:$B$1887</definedName>
    <definedName name="Prov_Cap_Tax">[29]Inputs!$E$111</definedName>
    <definedName name="PSE">'[50]4.04'!$A$6</definedName>
    <definedName name="PSE_Pre_Tax_Equity_Rate">'[26]Assumptions of Purchase'!$B$42</definedName>
    <definedName name="PTDGP.T">[4]INTERNAL!$A$64:$IV$66</definedName>
    <definedName name="PTDP.T">[4]INTERNAL!$A$67:$IV$69</definedName>
    <definedName name="QTD_Format">[51]QTD!$B$11:$D$11,[51]QTD!$B$35:$D$35</definedName>
    <definedName name="RATE2">'[20]Transp Data'!$A$8:$I$112</definedName>
    <definedName name="Rates">[52]Codes!$A$1:$C$500</definedName>
    <definedName name="RB.T">[4]INTERNAL!$A$70:$IV$72</definedName>
    <definedName name="RCF">[33]INPUTS!$F$48</definedName>
    <definedName name="Requlated_scenario">'[12]Assumptions (Input)'!$B$12</definedName>
    <definedName name="ResExchCrRate">[53]Sch_194!$M$31</definedName>
    <definedName name="RESID">[4]EXTERNAL!$A$88:$IV$90</definedName>
    <definedName name="resource_lookup">'[54]#REF'!$B$3:$C$112</definedName>
    <definedName name="ResourceSupplier">[11]Variables!$D$28</definedName>
    <definedName name="ResRCF">[18]INPUTS!$F$44</definedName>
    <definedName name="ResUnc">[18]INPUTS!$F$39</definedName>
    <definedName name="RevClass">[52]Codes!$F$2:$G$10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>[4]INPUTS!$F$35</definedName>
    <definedName name="Sch194Rlfwd">'[55]Sch94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'[27]JHS-6'!$A$7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'[56]Transp Unbilled'!$A$8:$E$174</definedName>
    <definedName name="TRANSM_2">[57]Transm2!$A$1:$M$461:'[57]10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inter">'[58]Input Tab'!$B$11</definedName>
    <definedName name="WinterPeak">'[59]Load Data'!$D$9:$H$12,'[59]Load Data'!$D$20:$H$22</definedName>
    <definedName name="WUTC_Docket_No._UG_11____">'[6]MJS-6'!$F$2</definedName>
    <definedName name="WUTC_FILING_FEE">'[6]MJS-7'!$O$15</definedName>
    <definedName name="Years_evaluated">'[60]Revison Inputs'!$B$6</definedName>
    <definedName name="YEFactors">[8]Factors!$S$3:$AG$99</definedName>
    <definedName name="YTD_Format">[51]YTD!$B$13:$D$13,[51]YTD!$B$36:$D$36</definedName>
  </definedNames>
  <calcPr calcId="162913"/>
</workbook>
</file>

<file path=xl/calcChain.xml><?xml version="1.0" encoding="utf-8"?>
<calcChain xmlns="http://schemas.openxmlformats.org/spreadsheetml/2006/main">
  <c r="C3" i="80" l="1"/>
  <c r="A5" i="78" l="1"/>
  <c r="Q26" i="77" l="1"/>
  <c r="Q25" i="77"/>
  <c r="A21" i="77"/>
  <c r="A22" i="77"/>
  <c r="A23" i="77"/>
  <c r="A24" i="77"/>
  <c r="A25" i="77" s="1"/>
  <c r="A26" i="77" s="1"/>
  <c r="B8" i="36" l="1"/>
  <c r="B9" i="36" s="1"/>
  <c r="B10" i="36" s="1"/>
  <c r="B11" i="36" s="1"/>
  <c r="B12" i="36" s="1"/>
  <c r="A10" i="77" l="1"/>
  <c r="A11" i="77" s="1"/>
  <c r="A4" i="77"/>
  <c r="A12" i="77" l="1"/>
  <c r="A13" i="77" s="1"/>
  <c r="A14" i="77" s="1"/>
  <c r="A15" i="77" s="1"/>
  <c r="A16" i="77" s="1"/>
  <c r="A17" i="77" s="1"/>
  <c r="A18" i="77" s="1"/>
  <c r="A19" i="77" s="1"/>
  <c r="A20" i="77" s="1"/>
  <c r="A27" i="77" s="1"/>
  <c r="A28" i="77" s="1"/>
  <c r="F9" i="36"/>
  <c r="D15" i="74" l="1"/>
  <c r="E8" i="74"/>
  <c r="D13" i="74"/>
  <c r="D14" i="74" l="1"/>
  <c r="D16" i="74" s="1"/>
  <c r="D17" i="74" s="1"/>
  <c r="D18" i="74" s="1"/>
  <c r="D11" i="36" s="1"/>
  <c r="E9" i="74"/>
  <c r="E7" i="74"/>
  <c r="K10" i="36" l="1"/>
  <c r="G9" i="36"/>
  <c r="H9" i="36" s="1"/>
  <c r="L10" i="36" l="1"/>
  <c r="N12" i="36" s="1"/>
  <c r="O12" i="36"/>
</calcChain>
</file>

<file path=xl/comments1.xml><?xml version="1.0" encoding="utf-8"?>
<comments xmlns="http://schemas.openxmlformats.org/spreadsheetml/2006/main">
  <authors>
    <author>Kelly Xu</author>
  </authors>
  <commentList>
    <comment ref="D11" authorId="0" shapeId="0">
      <text>
        <r>
          <rPr>
            <b/>
            <sz val="10"/>
            <color indexed="81"/>
            <rFont val="Tahoma"/>
            <family val="2"/>
          </rPr>
          <t>Elena Zakharova:</t>
        </r>
        <r>
          <rPr>
            <sz val="10"/>
            <color indexed="81"/>
            <rFont val="Tahoma"/>
            <family val="2"/>
          </rPr>
          <t xml:space="preserve">
Revenue Adjustment Factor per 2019 GRC compliance filing.</t>
        </r>
      </text>
    </comment>
  </commentList>
</comments>
</file>

<file path=xl/sharedStrings.xml><?xml version="1.0" encoding="utf-8"?>
<sst xmlns="http://schemas.openxmlformats.org/spreadsheetml/2006/main" count="130" uniqueCount="104">
  <si>
    <t>Rate</t>
  </si>
  <si>
    <t>Puget Sound Energy</t>
  </si>
  <si>
    <t>Line</t>
  </si>
  <si>
    <t>Description</t>
  </si>
  <si>
    <t>Percent</t>
  </si>
  <si>
    <t>Shaded Information is Designated as CONFIDENTIAL per WAC 480-07-160</t>
  </si>
  <si>
    <t>Revenue Adjustment Factor Calculation</t>
  </si>
  <si>
    <t>Operating Revenue Deduction (Bad Debt Rate)</t>
  </si>
  <si>
    <t>State Utility Tax Rate</t>
  </si>
  <si>
    <t>WUTC Filing Fee</t>
  </si>
  <si>
    <t>Bad Debt</t>
  </si>
  <si>
    <t>Net St Utility Tax = [(1-Bad Debt)*State Utility Tax Rate]</t>
  </si>
  <si>
    <t>WUTC Fee</t>
  </si>
  <si>
    <t>Sum</t>
  </si>
  <si>
    <t>1-Sum</t>
  </si>
  <si>
    <t>1/(1-Sum)</t>
  </si>
  <si>
    <t>2019 GRC (UG-190530)</t>
  </si>
  <si>
    <r>
      <t xml:space="preserve">Summary of Projected Gas Costs for PGA Period </t>
    </r>
    <r>
      <rPr>
        <b/>
        <sz val="8"/>
        <color rgb="FF0000FF"/>
        <rFont val="Arial"/>
        <family val="2"/>
      </rPr>
      <t>November 2021 - October 2022</t>
    </r>
  </si>
  <si>
    <t>TOTAL</t>
  </si>
  <si>
    <t xml:space="preserve">(Dth/d) </t>
  </si>
  <si>
    <t>(+Cost/-Revenue)</t>
  </si>
  <si>
    <t>(+Loss/-Gain)</t>
  </si>
  <si>
    <t>Net Supply = +Net Purchase/-Net Sale</t>
  </si>
  <si>
    <t xml:space="preserve">RNG Volumes (Sumas) </t>
  </si>
  <si>
    <t xml:space="preserve">       RNG Purchases Volumes</t>
  </si>
  <si>
    <t xml:space="preserve">       less RNG Sales Volumes</t>
  </si>
  <si>
    <t xml:space="preserve">       less VRNG program Volumes</t>
  </si>
  <si>
    <t xml:space="preserve">       RNG Contract Cost</t>
  </si>
  <si>
    <t xml:space="preserve">       RNG Modeled Market Value</t>
  </si>
  <si>
    <t xml:space="preserve">       RNG Premium to Market</t>
  </si>
  <si>
    <t># Days</t>
  </si>
  <si>
    <t>TOTAL RNG Volumes in 2021 PGA</t>
  </si>
  <si>
    <t>RNG Cost in 2021 PGA</t>
  </si>
  <si>
    <t>Cross check</t>
  </si>
  <si>
    <t>Proposed RNG cost per therm</t>
  </si>
  <si>
    <t>Renewable Natural Gas (RNG) Cost in Block</t>
  </si>
  <si>
    <t>Proposed 2021 PGA commodity rate (including RAF)</t>
  </si>
  <si>
    <t>SCH 138 Voluntary Renewable Natural Gas Purchase (VRNG) Filing Proposed Effective February 1, 2022</t>
  </si>
  <si>
    <t>Proposed therms per block</t>
  </si>
  <si>
    <t>Current RNG cost in block</t>
  </si>
  <si>
    <t>Proposed RNG cost per therm (including RAF)</t>
  </si>
  <si>
    <t>NWP fuel burn rate</t>
  </si>
  <si>
    <t>%</t>
  </si>
  <si>
    <t>Variable charges (NWP, ACA)</t>
  </si>
  <si>
    <t>$/Dth</t>
  </si>
  <si>
    <t>Total RNG cost</t>
  </si>
  <si>
    <t>$/therm</t>
  </si>
  <si>
    <t>Revenue Adjustment Factor (RAF)</t>
  </si>
  <si>
    <r>
      <t xml:space="preserve">New therms per block set in </t>
    </r>
    <r>
      <rPr>
        <sz val="8"/>
        <color rgb="FF0000FF"/>
        <rFont val="Arial"/>
        <family val="2"/>
      </rPr>
      <t>2021 PGA</t>
    </r>
  </si>
  <si>
    <t xml:space="preserve">(Dth) </t>
  </si>
  <si>
    <t>Effective date:</t>
  </si>
  <si>
    <t>November 1, 2021</t>
  </si>
  <si>
    <t>Billing</t>
  </si>
  <si>
    <t>Sales</t>
  </si>
  <si>
    <t>Change</t>
  </si>
  <si>
    <t>Determinants</t>
  </si>
  <si>
    <t>per</t>
  </si>
  <si>
    <t>Commodity</t>
  </si>
  <si>
    <t>from</t>
  </si>
  <si>
    <t>Demand</t>
  </si>
  <si>
    <t>(Dth)</t>
  </si>
  <si>
    <t>Dth/day</t>
  </si>
  <si>
    <t>Costs</t>
  </si>
  <si>
    <t>Previous PGA</t>
  </si>
  <si>
    <t>(a)</t>
  </si>
  <si>
    <t>(b)</t>
  </si>
  <si>
    <t>(c)</t>
  </si>
  <si>
    <t>(d)</t>
  </si>
  <si>
    <t>(e)</t>
  </si>
  <si>
    <t>(f)</t>
  </si>
  <si>
    <t>(g)</t>
  </si>
  <si>
    <t>(h)</t>
  </si>
  <si>
    <t>Total Capacity &amp; Gas Supply</t>
  </si>
  <si>
    <t>(1)</t>
  </si>
  <si>
    <t>Total gas supply is actual purchases including firm and interruptible sales, utility use, and distribution and transportation losses.</t>
  </si>
  <si>
    <t>(2)</t>
  </si>
  <si>
    <t>Total commodity includes firm and interrruptible sales, utility use, and distribution losses.</t>
  </si>
  <si>
    <t>Proposed Conventional Natural Gas Credit perblock</t>
  </si>
  <si>
    <r>
      <t>New Conventional Natural Gas Credit based on average commodity price set in</t>
    </r>
    <r>
      <rPr>
        <sz val="8"/>
        <color rgb="FF0000FF"/>
        <rFont val="Arial"/>
        <family val="2"/>
      </rPr>
      <t xml:space="preserve"> 2021 PGA</t>
    </r>
  </si>
  <si>
    <t>Calculation of Therms per Block and Conventional Natural Gas Credit for 2021 PGA</t>
  </si>
  <si>
    <t>Net VRNG Rate</t>
  </si>
  <si>
    <t>Net VRNG cost per block</t>
  </si>
  <si>
    <t>Net VRNG cost per therm</t>
  </si>
  <si>
    <r>
      <t xml:space="preserve">Proposed 2021 PGA commodity rate </t>
    </r>
    <r>
      <rPr>
        <sz val="8"/>
        <color rgb="FF0000FF"/>
        <rFont val="Arial"/>
        <family val="2"/>
      </rPr>
      <t>(Docket No. UG-210721)</t>
    </r>
  </si>
  <si>
    <t>REDACTED VERSION</t>
  </si>
  <si>
    <t>Assumptions</t>
  </si>
  <si>
    <t>Monthly take rate expected through Month 30</t>
  </si>
  <si>
    <t>percent enrolled per month</t>
  </si>
  <si>
    <t>Expected participation at Month 30</t>
  </si>
  <si>
    <t>percent enrolled</t>
  </si>
  <si>
    <t>PSE Residential Natural Gas Customer Count as of December 31, 2019</t>
  </si>
  <si>
    <t>gas customers</t>
  </si>
  <si>
    <t>Expected average puchase quantity</t>
  </si>
  <si>
    <t>blocks / subscriber</t>
  </si>
  <si>
    <t>Monthly cost per block</t>
  </si>
  <si>
    <t>per block</t>
  </si>
  <si>
    <t>Voluntary RNG purchase</t>
  </si>
  <si>
    <t>therms / block</t>
  </si>
  <si>
    <t>RNG contract price</t>
  </si>
  <si>
    <t>cost / therm</t>
  </si>
  <si>
    <t>Administrative / programmatic markup required for cost recovery</t>
  </si>
  <si>
    <t>percent of block cost</t>
  </si>
  <si>
    <t xml:space="preserve">New customers </t>
  </si>
  <si>
    <t>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</si>
</sst>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_(&quot;$&quot;* #,##0_);_(&quot;$&quot;* \(#,##0\);_(&quot;$&quot;* &quot;-&quot;??_);_(@_)"/>
    <numFmt numFmtId="166" formatCode="0.0000%"/>
    <numFmt numFmtId="167" formatCode="_(* #,##0_);_(* \(#,##0\);_(* &quot;-&quot;??_);_(@_)"/>
    <numFmt numFmtId="168" formatCode="_(&quot;$&quot;* #,##0.00000_);_(&quot;$&quot;* \(#,##0.00000\);_(&quot;$&quot;* &quot;-&quot;??_);_(@_)"/>
    <numFmt numFmtId="169" formatCode="_(&quot;$&quot;* #,##0.00000_);_(&quot;$&quot;* \(#,##0.00000\);_(&quot;$&quot;* &quot;-&quot;?????_);_(@_)"/>
    <numFmt numFmtId="170" formatCode="_(* #,##0.0000000_);_(* \(#,##0.0000000\);_(* &quot;-&quot;???????_);_(@_)"/>
    <numFmt numFmtId="171" formatCode="_(* #,##0.0000000_);_(* \(#,##0.0000000\);_(* &quot;-&quot;??????_);_(@_)"/>
    <numFmt numFmtId="172" formatCode="[$-409]mmm\-yy;@"/>
    <numFmt numFmtId="173" formatCode="_(&quot;$&quot;* #,##0.0000_);_(&quot;$&quot;* \(#,##0.0000\);_(&quot;$&quot;* &quot;-&quot;??_);_(@_)"/>
    <numFmt numFmtId="174" formatCode="0.0000"/>
    <numFmt numFmtId="175" formatCode="0.0%"/>
    <numFmt numFmtId="176" formatCode="&quot;$&quot;#,##0"/>
    <numFmt numFmtId="177" formatCode="&quot;$&quot;#,##0.000"/>
    <numFmt numFmtId="178" formatCode="&quot;$&quot;#,##0.0000"/>
    <numFmt numFmtId="179" formatCode="&quot;$&quot;#,##0.00000_);\(&quot;$&quot;#,##0.00000\)"/>
    <numFmt numFmtId="180" formatCode="_(&quot;$&quot;* #,##0.0000_);_(&quot;$&quot;* \(#,##0.0000\);_(&quot;$&quot;* &quot;-&quot;?????_);_(@_)"/>
    <numFmt numFmtId="181" formatCode="&quot;$&quot;#,##0.00000"/>
    <numFmt numFmtId="182" formatCode="_(* #,##0.00000_);_(* \(#,##0.00000\);_(* &quot;-&quot;??_);_(@_)"/>
    <numFmt numFmtId="183" formatCode="#,##0.00000"/>
    <numFmt numFmtId="184" formatCode="#,##0.000"/>
    <numFmt numFmtId="185" formatCode="#,##0.0"/>
    <numFmt numFmtId="186" formatCode="&quot;$&quot;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009999"/>
      <name val="Arial"/>
      <family val="2"/>
    </font>
    <font>
      <sz val="8"/>
      <color rgb="FF009999"/>
      <name val="Arial"/>
      <family val="2"/>
    </font>
    <font>
      <sz val="8"/>
      <color rgb="FF0000FF"/>
      <name val="Arial"/>
      <family val="2"/>
    </font>
    <font>
      <sz val="8"/>
      <color rgb="FF00808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color indexed="12"/>
      <name val="Arial"/>
      <family val="2"/>
    </font>
    <font>
      <b/>
      <sz val="8"/>
      <color rgb="FF008080"/>
      <name val="Arial"/>
      <family val="2"/>
    </font>
    <font>
      <b/>
      <u/>
      <sz val="8"/>
      <name val="Arial"/>
      <family val="2"/>
    </font>
    <font>
      <sz val="8"/>
      <color rgb="FF0070C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/>
      <right style="medium">
        <color rgb="FFFFFF00"/>
      </right>
      <top/>
      <bottom/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/>
      <right/>
      <top style="thin">
        <color rgb="FFC6C6C6"/>
      </top>
      <bottom style="thin">
        <color rgb="FFC6C6C6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/>
      <top style="thin">
        <color rgb="FFC6C6C6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/>
      <top style="thin">
        <color indexed="64"/>
      </top>
      <bottom/>
      <diagonal/>
    </border>
  </borders>
  <cellStyleXfs count="11">
    <xf numFmtId="0" fontId="0" fillId="0" borderId="0"/>
    <xf numFmtId="44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3" borderId="1" applyNumberFormat="0">
      <alignment horizontal="center" vertical="center" wrapText="1"/>
    </xf>
    <xf numFmtId="0" fontId="2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68">
    <xf numFmtId="0" fontId="0" fillId="0" borderId="0" xfId="0"/>
    <xf numFmtId="0" fontId="9" fillId="0" borderId="0" xfId="0" applyFont="1" applyFill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/>
    <xf numFmtId="0" fontId="10" fillId="0" borderId="0" xfId="0" applyFont="1" applyFill="1" applyAlignment="1">
      <alignment horizontal="centerContinuous"/>
    </xf>
    <xf numFmtId="0" fontId="4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168" fontId="4" fillId="0" borderId="0" xfId="0" applyNumberFormat="1" applyFont="1"/>
    <xf numFmtId="169" fontId="4" fillId="0" borderId="0" xfId="0" applyNumberFormat="1" applyFont="1"/>
    <xf numFmtId="0" fontId="4" fillId="0" borderId="0" xfId="0" applyFont="1" applyAlignment="1"/>
    <xf numFmtId="166" fontId="11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9" fillId="0" borderId="0" xfId="0" applyFont="1" applyFill="1"/>
    <xf numFmtId="0" fontId="4" fillId="0" borderId="0" xfId="0" applyFont="1" applyFill="1" applyAlignment="1">
      <alignment horizontal="left"/>
    </xf>
    <xf numFmtId="0" fontId="9" fillId="0" borderId="0" xfId="2" applyFont="1" applyAlignment="1">
      <alignment horizontal="centerContinuous"/>
    </xf>
    <xf numFmtId="0" fontId="9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4" fillId="0" borderId="0" xfId="2" applyNumberFormat="1" applyFont="1" applyAlignment="1">
      <alignment horizontal="center"/>
    </xf>
    <xf numFmtId="166" fontId="4" fillId="0" borderId="0" xfId="3" applyNumberFormat="1" applyFont="1" applyAlignment="1">
      <alignment horizontal="right"/>
    </xf>
    <xf numFmtId="0" fontId="4" fillId="0" borderId="0" xfId="2" applyFont="1" applyAlignment="1">
      <alignment horizontal="right"/>
    </xf>
    <xf numFmtId="0" fontId="4" fillId="0" borderId="0" xfId="2" quotePrefix="1" applyFont="1" applyAlignment="1">
      <alignment horizontal="right"/>
    </xf>
    <xf numFmtId="170" fontId="13" fillId="0" borderId="0" xfId="2" applyNumberFormat="1" applyFont="1" applyAlignment="1">
      <alignment horizontal="right"/>
    </xf>
    <xf numFmtId="0" fontId="13" fillId="0" borderId="0" xfId="2" applyFont="1" applyAlignment="1">
      <alignment horizontal="left"/>
    </xf>
    <xf numFmtId="171" fontId="4" fillId="0" borderId="0" xfId="2" applyNumberFormat="1" applyFont="1" applyAlignment="1">
      <alignment horizontal="right"/>
    </xf>
    <xf numFmtId="171" fontId="4" fillId="0" borderId="2" xfId="2" applyNumberFormat="1" applyFont="1" applyBorder="1" applyAlignment="1">
      <alignment horizontal="right"/>
    </xf>
    <xf numFmtId="171" fontId="4" fillId="0" borderId="3" xfId="2" applyNumberFormat="1" applyFont="1" applyBorder="1" applyAlignment="1">
      <alignment horizontal="right"/>
    </xf>
    <xf numFmtId="0" fontId="16" fillId="0" borderId="0" xfId="0" applyFont="1"/>
    <xf numFmtId="0" fontId="4" fillId="0" borderId="0" xfId="2" applyFont="1"/>
    <xf numFmtId="0" fontId="4" fillId="0" borderId="0" xfId="2" applyFont="1" applyFill="1" applyBorder="1"/>
    <xf numFmtId="0" fontId="4" fillId="0" borderId="0" xfId="2" applyFont="1" applyBorder="1"/>
    <xf numFmtId="0" fontId="9" fillId="0" borderId="0" xfId="2" applyFont="1" applyFill="1" applyBorder="1"/>
    <xf numFmtId="0" fontId="9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Continuous"/>
    </xf>
    <xf numFmtId="0" fontId="4" fillId="0" borderId="0" xfId="2" applyFont="1" applyAlignment="1">
      <alignment horizontal="center"/>
    </xf>
    <xf numFmtId="0" fontId="4" fillId="0" borderId="0" xfId="0" applyFont="1" applyBorder="1" applyAlignment="1">
      <alignment horizontal="center"/>
    </xf>
    <xf numFmtId="10" fontId="4" fillId="0" borderId="0" xfId="2" applyNumberFormat="1" applyFont="1" applyFill="1" applyBorder="1"/>
    <xf numFmtId="37" fontId="9" fillId="0" borderId="0" xfId="2" applyNumberFormat="1" applyFont="1" applyFill="1" applyBorder="1" applyAlignment="1"/>
    <xf numFmtId="0" fontId="4" fillId="0" borderId="0" xfId="2" applyFont="1" applyBorder="1" applyAlignment="1">
      <alignment horizontal="centerContinuous"/>
    </xf>
    <xf numFmtId="37" fontId="9" fillId="0" borderId="0" xfId="2" applyNumberFormat="1" applyFont="1" applyFill="1" applyBorder="1" applyAlignment="1">
      <alignment horizontal="centerContinuous"/>
    </xf>
    <xf numFmtId="0" fontId="18" fillId="0" borderId="0" xfId="2" applyFont="1" applyBorder="1" applyAlignment="1">
      <alignment horizontal="left"/>
    </xf>
    <xf numFmtId="164" fontId="18" fillId="0" borderId="0" xfId="2" applyNumberFormat="1" applyFont="1" applyBorder="1" applyAlignment="1">
      <alignment horizontal="left"/>
    </xf>
    <xf numFmtId="0" fontId="18" fillId="0" borderId="0" xfId="2" applyFont="1" applyBorder="1" applyAlignment="1">
      <alignment horizontal="centerContinuous"/>
    </xf>
    <xf numFmtId="164" fontId="18" fillId="0" borderId="0" xfId="2" applyNumberFormat="1" applyFont="1" applyBorder="1" applyAlignment="1">
      <alignment horizontal="centerContinuous"/>
    </xf>
    <xf numFmtId="37" fontId="18" fillId="0" borderId="0" xfId="2" applyNumberFormat="1" applyFont="1" applyBorder="1" applyAlignment="1">
      <alignment horizontal="centerContinuous"/>
    </xf>
    <xf numFmtId="37" fontId="17" fillId="0" borderId="0" xfId="2" applyNumberFormat="1" applyFont="1" applyBorder="1" applyAlignment="1">
      <alignment horizontal="centerContinuous"/>
    </xf>
    <xf numFmtId="5" fontId="17" fillId="0" borderId="0" xfId="2" applyNumberFormat="1" applyFont="1" applyBorder="1" applyAlignment="1">
      <alignment horizontal="centerContinuous"/>
    </xf>
    <xf numFmtId="0" fontId="15" fillId="0" borderId="0" xfId="0" applyFont="1" applyFill="1" applyAlignment="1">
      <alignment horizontal="centerContinuous"/>
    </xf>
    <xf numFmtId="37" fontId="15" fillId="0" borderId="0" xfId="2" applyNumberFormat="1" applyFont="1" applyFill="1" applyBorder="1" applyAlignment="1">
      <alignment horizontal="centerContinuous"/>
    </xf>
    <xf numFmtId="37" fontId="9" fillId="0" borderId="0" xfId="2" applyNumberFormat="1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10" fontId="9" fillId="0" borderId="0" xfId="2" applyNumberFormat="1" applyFont="1" applyBorder="1" applyAlignment="1">
      <alignment horizontal="center"/>
    </xf>
    <xf numFmtId="167" fontId="12" fillId="0" borderId="0" xfId="9" applyNumberFormat="1" applyFont="1"/>
    <xf numFmtId="167" fontId="12" fillId="0" borderId="0" xfId="9" applyNumberFormat="1" applyFont="1" applyBorder="1"/>
    <xf numFmtId="172" fontId="16" fillId="0" borderId="0" xfId="0" applyNumberFormat="1" applyFont="1"/>
    <xf numFmtId="167" fontId="12" fillId="0" borderId="0" xfId="9" applyNumberFormat="1" applyFont="1" applyFill="1"/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167" fontId="14" fillId="0" borderId="0" xfId="9" applyNumberFormat="1" applyFont="1" applyBorder="1"/>
    <xf numFmtId="167" fontId="20" fillId="0" borderId="0" xfId="9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12" fillId="0" borderId="0" xfId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8" fontId="13" fillId="0" borderId="0" xfId="1" applyNumberFormat="1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168" fontId="4" fillId="6" borderId="0" xfId="0" applyNumberFormat="1" applyFont="1" applyFill="1" applyBorder="1" applyAlignment="1">
      <alignment horizontal="center"/>
    </xf>
    <xf numFmtId="166" fontId="4" fillId="0" borderId="13" xfId="3" applyNumberFormat="1" applyFont="1" applyBorder="1"/>
    <xf numFmtId="166" fontId="13" fillId="0" borderId="13" xfId="3" applyNumberFormat="1" applyFont="1" applyBorder="1"/>
    <xf numFmtId="173" fontId="13" fillId="0" borderId="18" xfId="1" applyNumberFormat="1" applyFont="1" applyBorder="1"/>
    <xf numFmtId="173" fontId="4" fillId="0" borderId="18" xfId="1" applyNumberFormat="1" applyFont="1" applyBorder="1"/>
    <xf numFmtId="0" fontId="12" fillId="0" borderId="0" xfId="2" applyFont="1"/>
    <xf numFmtId="44" fontId="12" fillId="0" borderId="0" xfId="1" applyFont="1" applyFill="1" applyBorder="1"/>
    <xf numFmtId="44" fontId="12" fillId="0" borderId="0" xfId="1" applyFont="1"/>
    <xf numFmtId="44" fontId="12" fillId="0" borderId="0" xfId="1" applyFont="1" applyBorder="1"/>
    <xf numFmtId="44" fontId="15" fillId="0" borderId="0" xfId="1" applyFont="1" applyBorder="1" applyAlignment="1">
      <alignment horizontal="center"/>
    </xf>
    <xf numFmtId="168" fontId="13" fillId="0" borderId="0" xfId="1" applyNumberFormat="1" applyFont="1" applyFill="1" applyBorder="1"/>
    <xf numFmtId="168" fontId="4" fillId="0" borderId="0" xfId="1" applyNumberFormat="1" applyFont="1" applyFill="1" applyBorder="1"/>
    <xf numFmtId="0" fontId="4" fillId="0" borderId="0" xfId="2" applyFont="1" applyBorder="1" applyAlignment="1">
      <alignment horizontal="center"/>
    </xf>
    <xf numFmtId="0" fontId="4" fillId="0" borderId="0" xfId="2" applyFont="1" applyFill="1"/>
    <xf numFmtId="0" fontId="4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right"/>
    </xf>
    <xf numFmtId="0" fontId="4" fillId="0" borderId="19" xfId="2" applyFont="1" applyFill="1" applyBorder="1" applyAlignment="1">
      <alignment wrapText="1"/>
    </xf>
    <xf numFmtId="0" fontId="4" fillId="0" borderId="20" xfId="2" applyFont="1" applyBorder="1"/>
    <xf numFmtId="0" fontId="9" fillId="0" borderId="0" xfId="2" applyFont="1" applyBorder="1" applyAlignment="1">
      <alignment horizontal="right"/>
    </xf>
    <xf numFmtId="0" fontId="21" fillId="0" borderId="21" xfId="2" quotePrefix="1" applyFont="1" applyBorder="1"/>
    <xf numFmtId="0" fontId="9" fillId="0" borderId="0" xfId="2" applyFont="1" applyBorder="1" applyAlignment="1">
      <alignment horizontal="right" vertical="top"/>
    </xf>
    <xf numFmtId="0" fontId="4" fillId="0" borderId="0" xfId="2" applyFont="1" applyFill="1" applyBorder="1" applyAlignment="1">
      <alignment horizontal="centerContinuous"/>
    </xf>
    <xf numFmtId="37" fontId="18" fillId="0" borderId="0" xfId="2" applyNumberFormat="1" applyFont="1" applyBorder="1" applyAlignment="1">
      <alignment horizontal="left"/>
    </xf>
    <xf numFmtId="37" fontId="22" fillId="0" borderId="0" xfId="2" applyNumberFormat="1" applyFont="1" applyFill="1" applyBorder="1" applyAlignment="1">
      <alignment horizontal="centerContinuous"/>
    </xf>
    <xf numFmtId="0" fontId="4" fillId="0" borderId="0" xfId="2" applyFont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9" fillId="0" borderId="0" xfId="2" applyFont="1" applyBorder="1" applyAlignment="1">
      <alignment horizontal="left"/>
    </xf>
    <xf numFmtId="0" fontId="23" fillId="0" borderId="0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44" fontId="4" fillId="0" borderId="1" xfId="2" applyNumberFormat="1" applyFont="1" applyBorder="1" applyAlignment="1">
      <alignment horizontal="center"/>
    </xf>
    <xf numFmtId="44" fontId="4" fillId="0" borderId="0" xfId="2" applyNumberFormat="1" applyFont="1" applyBorder="1" applyAlignment="1">
      <alignment horizontal="center"/>
    </xf>
    <xf numFmtId="0" fontId="23" fillId="0" borderId="0" xfId="2" applyFont="1" applyBorder="1"/>
    <xf numFmtId="3" fontId="4" fillId="0" borderId="0" xfId="2" applyNumberFormat="1" applyFont="1" applyBorder="1"/>
    <xf numFmtId="5" fontId="4" fillId="0" borderId="0" xfId="2" applyNumberFormat="1" applyFont="1" applyBorder="1"/>
    <xf numFmtId="174" fontId="4" fillId="0" borderId="0" xfId="2" applyNumberFormat="1" applyFont="1" applyFill="1" applyBorder="1"/>
    <xf numFmtId="175" fontId="4" fillId="0" borderId="0" xfId="2" applyNumberFormat="1" applyFont="1" applyFill="1" applyBorder="1"/>
    <xf numFmtId="174" fontId="4" fillId="0" borderId="0" xfId="2" applyNumberFormat="1" applyFont="1" applyBorder="1"/>
    <xf numFmtId="5" fontId="4" fillId="0" borderId="0" xfId="2" applyNumberFormat="1" applyFont="1" applyFill="1" applyBorder="1"/>
    <xf numFmtId="177" fontId="4" fillId="0" borderId="0" xfId="2" applyNumberFormat="1" applyFont="1" applyFill="1" applyBorder="1"/>
    <xf numFmtId="177" fontId="4" fillId="0" borderId="0" xfId="2" applyNumberFormat="1" applyFont="1" applyBorder="1"/>
    <xf numFmtId="178" fontId="4" fillId="0" borderId="0" xfId="2" applyNumberFormat="1" applyFont="1" applyBorder="1"/>
    <xf numFmtId="178" fontId="4" fillId="0" borderId="0" xfId="2" applyNumberFormat="1" applyFont="1" applyFill="1" applyBorder="1"/>
    <xf numFmtId="0" fontId="4" fillId="0" borderId="0" xfId="2" applyFont="1" applyFill="1" applyBorder="1" applyAlignment="1">
      <alignment horizontal="right"/>
    </xf>
    <xf numFmtId="3" fontId="4" fillId="0" borderId="0" xfId="2" applyNumberFormat="1" applyFont="1" applyFill="1" applyBorder="1"/>
    <xf numFmtId="180" fontId="4" fillId="0" borderId="0" xfId="2" applyNumberFormat="1" applyFont="1" applyFill="1" applyBorder="1"/>
    <xf numFmtId="42" fontId="4" fillId="0" borderId="0" xfId="2" applyNumberFormat="1" applyFont="1" applyFill="1" applyBorder="1"/>
    <xf numFmtId="175" fontId="4" fillId="0" borderId="0" xfId="2" applyNumberFormat="1" applyFont="1" applyBorder="1"/>
    <xf numFmtId="0" fontId="17" fillId="0" borderId="0" xfId="2" applyFont="1" applyBorder="1"/>
    <xf numFmtId="42" fontId="9" fillId="0" borderId="0" xfId="2" applyNumberFormat="1" applyFont="1" applyFill="1" applyBorder="1"/>
    <xf numFmtId="175" fontId="9" fillId="0" borderId="0" xfId="2" applyNumberFormat="1" applyFont="1" applyBorder="1"/>
    <xf numFmtId="5" fontId="9" fillId="0" borderId="0" xfId="2" applyNumberFormat="1" applyFont="1" applyFill="1" applyBorder="1"/>
    <xf numFmtId="0" fontId="4" fillId="0" borderId="0" xfId="2" applyNumberFormat="1" applyFont="1" applyFill="1" applyBorder="1"/>
    <xf numFmtId="3" fontId="4" fillId="0" borderId="0" xfId="2" applyNumberFormat="1" applyFont="1" applyFill="1" applyBorder="1" applyAlignment="1">
      <alignment horizontal="center"/>
    </xf>
    <xf numFmtId="181" fontId="9" fillId="0" borderId="0" xfId="2" applyNumberFormat="1" applyFont="1" applyFill="1" applyBorder="1" applyAlignment="1">
      <alignment horizontal="center"/>
    </xf>
    <xf numFmtId="10" fontId="4" fillId="0" borderId="0" xfId="2" applyNumberFormat="1" applyFont="1" applyBorder="1"/>
    <xf numFmtId="176" fontId="4" fillId="0" borderId="0" xfId="2" applyNumberFormat="1" applyFont="1" applyBorder="1"/>
    <xf numFmtId="0" fontId="4" fillId="0" borderId="0" xfId="2" quotePrefix="1" applyFont="1" applyAlignment="1">
      <alignment horizontal="center"/>
    </xf>
    <xf numFmtId="3" fontId="4" fillId="0" borderId="0" xfId="2" applyNumberFormat="1" applyFont="1"/>
    <xf numFmtId="42" fontId="4" fillId="0" borderId="0" xfId="2" applyNumberFormat="1" applyFont="1"/>
    <xf numFmtId="9" fontId="4" fillId="0" borderId="0" xfId="2" applyNumberFormat="1" applyFont="1"/>
    <xf numFmtId="0" fontId="4" fillId="0" borderId="0" xfId="2" applyFont="1" applyBorder="1" applyAlignment="1">
      <alignment horizontal="right" vertical="top"/>
    </xf>
    <xf numFmtId="0" fontId="4" fillId="0" borderId="0" xfId="2" applyFont="1" applyFill="1" applyBorder="1" applyAlignment="1">
      <alignment horizontal="right" vertical="top"/>
    </xf>
    <xf numFmtId="0" fontId="4" fillId="0" borderId="0" xfId="2" applyFont="1" applyFill="1" applyAlignment="1">
      <alignment horizontal="right"/>
    </xf>
    <xf numFmtId="0" fontId="4" fillId="0" borderId="0" xfId="2" applyFont="1" applyBorder="1" applyAlignment="1">
      <alignment vertical="top" textRotation="180"/>
    </xf>
    <xf numFmtId="0" fontId="4" fillId="0" borderId="0" xfId="2" applyFont="1" applyAlignment="1">
      <alignment horizontal="right" textRotation="180"/>
    </xf>
    <xf numFmtId="0" fontId="4" fillId="0" borderId="0" xfId="2" applyFont="1" applyFill="1" applyBorder="1" applyAlignment="1">
      <alignment horizontal="right" textRotation="180"/>
    </xf>
    <xf numFmtId="182" fontId="4" fillId="0" borderId="0" xfId="2" applyNumberFormat="1" applyFont="1" applyBorder="1"/>
    <xf numFmtId="181" fontId="4" fillId="0" borderId="0" xfId="2" applyNumberFormat="1" applyFont="1" applyBorder="1" applyAlignment="1">
      <alignment horizontal="right"/>
    </xf>
    <xf numFmtId="175" fontId="4" fillId="0" borderId="0" xfId="2" applyNumberFormat="1" applyFont="1"/>
    <xf numFmtId="0" fontId="4" fillId="0" borderId="0" xfId="0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horizontal="left"/>
    </xf>
    <xf numFmtId="44" fontId="4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0" fontId="5" fillId="2" borderId="0" xfId="5" applyFont="1" applyFill="1"/>
    <xf numFmtId="0" fontId="2" fillId="2" borderId="0" xfId="2" applyFill="1"/>
    <xf numFmtId="0" fontId="26" fillId="0" borderId="0" xfId="2" applyFont="1"/>
    <xf numFmtId="0" fontId="4" fillId="7" borderId="4" xfId="2" applyFont="1" applyFill="1" applyBorder="1"/>
    <xf numFmtId="0" fontId="4" fillId="7" borderId="5" xfId="2" applyFont="1" applyFill="1" applyBorder="1"/>
    <xf numFmtId="166" fontId="4" fillId="7" borderId="5" xfId="2" applyNumberFormat="1" applyFont="1" applyFill="1" applyBorder="1"/>
    <xf numFmtId="10" fontId="4" fillId="7" borderId="5" xfId="2" applyNumberFormat="1" applyFont="1" applyFill="1" applyBorder="1"/>
    <xf numFmtId="42" fontId="11" fillId="7" borderId="5" xfId="2" applyNumberFormat="1" applyFont="1" applyFill="1" applyBorder="1"/>
    <xf numFmtId="42" fontId="4" fillId="7" borderId="5" xfId="2" applyNumberFormat="1" applyFont="1" applyFill="1" applyBorder="1"/>
    <xf numFmtId="175" fontId="4" fillId="7" borderId="5" xfId="2" applyNumberFormat="1" applyFont="1" applyFill="1" applyBorder="1"/>
    <xf numFmtId="0" fontId="4" fillId="7" borderId="9" xfId="2" applyNumberFormat="1" applyFont="1" applyFill="1" applyBorder="1"/>
    <xf numFmtId="0" fontId="4" fillId="7" borderId="6" xfId="2" applyFont="1" applyFill="1" applyBorder="1"/>
    <xf numFmtId="0" fontId="4" fillId="7" borderId="0" xfId="2" applyFont="1" applyFill="1" applyBorder="1"/>
    <xf numFmtId="10" fontId="4" fillId="7" borderId="0" xfId="2" applyNumberFormat="1" applyFont="1" applyFill="1" applyBorder="1"/>
    <xf numFmtId="3" fontId="4" fillId="7" borderId="0" xfId="2" applyNumberFormat="1" applyFont="1" applyFill="1" applyBorder="1" applyAlignment="1">
      <alignment horizontal="center"/>
    </xf>
    <xf numFmtId="0" fontId="4" fillId="7" borderId="10" xfId="2" applyFont="1" applyFill="1" applyBorder="1"/>
    <xf numFmtId="181" fontId="4" fillId="7" borderId="0" xfId="2" applyNumberFormat="1" applyFont="1" applyFill="1" applyBorder="1" applyAlignment="1">
      <alignment horizontal="right"/>
    </xf>
    <xf numFmtId="181" fontId="4" fillId="7" borderId="0" xfId="2" applyNumberFormat="1" applyFont="1" applyFill="1" applyBorder="1"/>
    <xf numFmtId="175" fontId="4" fillId="7" borderId="0" xfId="2" applyNumberFormat="1" applyFont="1" applyFill="1" applyBorder="1"/>
    <xf numFmtId="181" fontId="4" fillId="7" borderId="0" xfId="2" applyNumberFormat="1" applyFont="1" applyFill="1" applyBorder="1" applyAlignment="1"/>
    <xf numFmtId="175" fontId="4" fillId="7" borderId="10" xfId="2" applyNumberFormat="1" applyFont="1" applyFill="1" applyBorder="1"/>
    <xf numFmtId="0" fontId="4" fillId="7" borderId="7" xfId="2" applyFont="1" applyFill="1" applyBorder="1"/>
    <xf numFmtId="0" fontId="4" fillId="7" borderId="8" xfId="2" applyFont="1" applyFill="1" applyBorder="1"/>
    <xf numFmtId="9" fontId="4" fillId="7" borderId="8" xfId="2" applyNumberFormat="1" applyFont="1" applyFill="1" applyBorder="1"/>
    <xf numFmtId="181" fontId="4" fillId="7" borderId="8" xfId="2" applyNumberFormat="1" applyFont="1" applyFill="1" applyBorder="1" applyAlignment="1">
      <alignment horizontal="right"/>
    </xf>
    <xf numFmtId="181" fontId="4" fillId="7" borderId="8" xfId="2" applyNumberFormat="1" applyFont="1" applyFill="1" applyBorder="1"/>
    <xf numFmtId="175" fontId="4" fillId="7" borderId="11" xfId="2" applyNumberFormat="1" applyFont="1" applyFill="1" applyBorder="1"/>
    <xf numFmtId="0" fontId="9" fillId="7" borderId="4" xfId="7" applyFont="1" applyFill="1" applyBorder="1"/>
    <xf numFmtId="0" fontId="4" fillId="7" borderId="5" xfId="7" applyFont="1" applyFill="1" applyBorder="1"/>
    <xf numFmtId="0" fontId="4" fillId="7" borderId="5" xfId="7" applyFont="1" applyFill="1" applyBorder="1" applyAlignment="1">
      <alignment horizontal="right"/>
    </xf>
    <xf numFmtId="0" fontId="4" fillId="7" borderId="9" xfId="7" applyFont="1" applyFill="1" applyBorder="1"/>
    <xf numFmtId="0" fontId="4" fillId="7" borderId="9" xfId="2" applyFont="1" applyFill="1" applyBorder="1"/>
    <xf numFmtId="0" fontId="9" fillId="7" borderId="6" xfId="7" applyFont="1" applyFill="1" applyBorder="1"/>
    <xf numFmtId="0" fontId="4" fillId="7" borderId="0" xfId="7" applyFont="1" applyFill="1" applyBorder="1"/>
    <xf numFmtId="0" fontId="4" fillId="7" borderId="0" xfId="7" applyFont="1" applyFill="1" applyBorder="1" applyAlignment="1">
      <alignment horizontal="right"/>
    </xf>
    <xf numFmtId="0" fontId="4" fillId="7" borderId="10" xfId="7" applyFont="1" applyFill="1" applyBorder="1"/>
    <xf numFmtId="42" fontId="14" fillId="7" borderId="6" xfId="2" applyNumberFormat="1" applyFont="1" applyFill="1" applyBorder="1"/>
    <xf numFmtId="42" fontId="14" fillId="7" borderId="0" xfId="2" applyNumberFormat="1" applyFont="1" applyFill="1" applyBorder="1"/>
    <xf numFmtId="5" fontId="11" fillId="7" borderId="0" xfId="2" applyNumberFormat="1" applyFont="1" applyFill="1" applyBorder="1"/>
    <xf numFmtId="42" fontId="4" fillId="7" borderId="0" xfId="2" applyNumberFormat="1" applyFont="1" applyFill="1" applyBorder="1"/>
    <xf numFmtId="0" fontId="23" fillId="7" borderId="6" xfId="7" applyFont="1" applyFill="1" applyBorder="1"/>
    <xf numFmtId="42" fontId="4" fillId="7" borderId="6" xfId="2" applyNumberFormat="1" applyFont="1" applyFill="1" applyBorder="1"/>
    <xf numFmtId="42" fontId="12" fillId="7" borderId="0" xfId="2" applyNumberFormat="1" applyFont="1" applyFill="1" applyBorder="1"/>
    <xf numFmtId="42" fontId="11" fillId="7" borderId="6" xfId="2" applyNumberFormat="1" applyFont="1" applyFill="1" applyBorder="1"/>
    <xf numFmtId="42" fontId="11" fillId="7" borderId="0" xfId="2" applyNumberFormat="1" applyFont="1" applyFill="1" applyBorder="1"/>
    <xf numFmtId="0" fontId="4" fillId="7" borderId="6" xfId="7" applyFont="1" applyFill="1" applyBorder="1"/>
    <xf numFmtId="3" fontId="13" fillId="7" borderId="0" xfId="7" applyNumberFormat="1" applyFont="1" applyFill="1" applyBorder="1" applyAlignment="1">
      <alignment horizontal="right"/>
    </xf>
    <xf numFmtId="179" fontId="13" fillId="7" borderId="10" xfId="7" applyNumberFormat="1" applyFont="1" applyFill="1" applyBorder="1"/>
    <xf numFmtId="5" fontId="4" fillId="7" borderId="0" xfId="2" applyNumberFormat="1" applyFont="1" applyFill="1" applyBorder="1"/>
    <xf numFmtId="179" fontId="4" fillId="7" borderId="10" xfId="7" applyNumberFormat="1" applyFont="1" applyFill="1" applyBorder="1"/>
    <xf numFmtId="0" fontId="4" fillId="7" borderId="6" xfId="7" applyFont="1" applyFill="1" applyBorder="1" applyAlignment="1">
      <alignment horizontal="left" indent="1"/>
    </xf>
    <xf numFmtId="5" fontId="11" fillId="7" borderId="1" xfId="2" applyNumberFormat="1" applyFont="1" applyFill="1" applyBorder="1"/>
    <xf numFmtId="5" fontId="4" fillId="7" borderId="1" xfId="2" applyNumberFormat="1" applyFont="1" applyFill="1" applyBorder="1"/>
    <xf numFmtId="0" fontId="17" fillId="7" borderId="6" xfId="7" applyFont="1" applyFill="1" applyBorder="1" applyAlignment="1">
      <alignment horizontal="left" indent="2"/>
    </xf>
    <xf numFmtId="0" fontId="9" fillId="7" borderId="0" xfId="7" applyFont="1" applyFill="1" applyBorder="1"/>
    <xf numFmtId="3" fontId="4" fillId="7" borderId="0" xfId="7" applyNumberFormat="1" applyFont="1" applyFill="1" applyBorder="1" applyAlignment="1">
      <alignment horizontal="right"/>
    </xf>
    <xf numFmtId="0" fontId="25" fillId="7" borderId="6" xfId="2" applyFont="1" applyFill="1" applyBorder="1"/>
    <xf numFmtId="0" fontId="25" fillId="7" borderId="0" xfId="2" applyFont="1" applyFill="1" applyBorder="1"/>
    <xf numFmtId="179" fontId="25" fillId="7" borderId="10" xfId="2" applyNumberFormat="1" applyFont="1" applyFill="1" applyBorder="1"/>
    <xf numFmtId="0" fontId="4" fillId="7" borderId="6" xfId="7" applyFont="1" applyFill="1" applyBorder="1" applyAlignment="1">
      <alignment horizontal="left" indent="2"/>
    </xf>
    <xf numFmtId="0" fontId="25" fillId="7" borderId="10" xfId="2" applyFont="1" applyFill="1" applyBorder="1"/>
    <xf numFmtId="3" fontId="9" fillId="7" borderId="0" xfId="7" applyNumberFormat="1" applyFont="1" applyFill="1" applyBorder="1" applyAlignment="1">
      <alignment horizontal="right"/>
    </xf>
    <xf numFmtId="0" fontId="9" fillId="7" borderId="10" xfId="7" applyFont="1" applyFill="1" applyBorder="1"/>
    <xf numFmtId="3" fontId="4" fillId="7" borderId="0" xfId="2" applyNumberFormat="1" applyFont="1" applyFill="1" applyBorder="1" applyAlignment="1">
      <alignment horizontal="right"/>
    </xf>
    <xf numFmtId="0" fontId="17" fillId="7" borderId="6" xfId="7" applyFont="1" applyFill="1" applyBorder="1"/>
    <xf numFmtId="0" fontId="9" fillId="7" borderId="0" xfId="7" applyFont="1" applyFill="1" applyBorder="1" applyAlignment="1">
      <alignment horizontal="right"/>
    </xf>
    <xf numFmtId="42" fontId="4" fillId="7" borderId="22" xfId="2" applyNumberFormat="1" applyFont="1" applyFill="1" applyBorder="1"/>
    <xf numFmtId="42" fontId="4" fillId="7" borderId="2" xfId="2" applyNumberFormat="1" applyFont="1" applyFill="1" applyBorder="1"/>
    <xf numFmtId="5" fontId="11" fillId="7" borderId="6" xfId="2" applyNumberFormat="1" applyFont="1" applyFill="1" applyBorder="1"/>
    <xf numFmtId="37" fontId="11" fillId="7" borderId="8" xfId="2" applyNumberFormat="1" applyFont="1" applyFill="1" applyBorder="1"/>
    <xf numFmtId="169" fontId="12" fillId="7" borderId="11" xfId="2" applyNumberFormat="1" applyFont="1" applyFill="1" applyBorder="1"/>
    <xf numFmtId="42" fontId="11" fillId="7" borderId="7" xfId="2" applyNumberFormat="1" applyFont="1" applyFill="1" applyBorder="1"/>
    <xf numFmtId="42" fontId="11" fillId="7" borderId="8" xfId="2" applyNumberFormat="1" applyFont="1" applyFill="1" applyBorder="1"/>
    <xf numFmtId="175" fontId="4" fillId="7" borderId="8" xfId="2" applyNumberFormat="1" applyFont="1" applyFill="1" applyBorder="1"/>
    <xf numFmtId="5" fontId="11" fillId="7" borderId="8" xfId="2" applyNumberFormat="1" applyFont="1" applyFill="1" applyBorder="1"/>
    <xf numFmtId="42" fontId="4" fillId="7" borderId="8" xfId="2" applyNumberFormat="1" applyFont="1" applyFill="1" applyBorder="1"/>
    <xf numFmtId="3" fontId="13" fillId="7" borderId="15" xfId="0" applyNumberFormat="1" applyFont="1" applyFill="1" applyBorder="1"/>
    <xf numFmtId="3" fontId="13" fillId="7" borderId="14" xfId="0" applyNumberFormat="1" applyFont="1" applyFill="1" applyBorder="1"/>
    <xf numFmtId="3" fontId="4" fillId="7" borderId="16" xfId="0" applyNumberFormat="1" applyFont="1" applyFill="1" applyBorder="1"/>
    <xf numFmtId="167" fontId="4" fillId="7" borderId="4" xfId="9" applyNumberFormat="1" applyFont="1" applyFill="1" applyBorder="1"/>
    <xf numFmtId="167" fontId="4" fillId="7" borderId="5" xfId="9" applyNumberFormat="1" applyFont="1" applyFill="1" applyBorder="1"/>
    <xf numFmtId="167" fontId="9" fillId="7" borderId="9" xfId="9" applyNumberFormat="1" applyFont="1" applyFill="1" applyBorder="1" applyAlignment="1">
      <alignment horizontal="center"/>
    </xf>
    <xf numFmtId="167" fontId="12" fillId="7" borderId="6" xfId="9" applyNumberFormat="1" applyFont="1" applyFill="1" applyBorder="1"/>
    <xf numFmtId="167" fontId="12" fillId="7" borderId="0" xfId="9" applyNumberFormat="1" applyFont="1" applyFill="1" applyBorder="1"/>
    <xf numFmtId="167" fontId="9" fillId="7" borderId="10" xfId="9" applyNumberFormat="1" applyFont="1" applyFill="1" applyBorder="1" applyAlignment="1">
      <alignment horizontal="center"/>
    </xf>
    <xf numFmtId="167" fontId="12" fillId="7" borderId="17" xfId="9" applyNumberFormat="1" applyFont="1" applyFill="1" applyBorder="1"/>
    <xf numFmtId="167" fontId="12" fillId="7" borderId="1" xfId="9" applyNumberFormat="1" applyFont="1" applyFill="1" applyBorder="1"/>
    <xf numFmtId="167" fontId="9" fillId="7" borderId="12" xfId="9" applyNumberFormat="1" applyFont="1" applyFill="1" applyBorder="1" applyAlignment="1">
      <alignment horizontal="center"/>
    </xf>
    <xf numFmtId="167" fontId="4" fillId="7" borderId="7" xfId="9" applyNumberFormat="1" applyFont="1" applyFill="1" applyBorder="1"/>
    <xf numFmtId="167" fontId="4" fillId="7" borderId="8" xfId="9" applyNumberFormat="1" applyFont="1" applyFill="1" applyBorder="1"/>
    <xf numFmtId="167" fontId="9" fillId="7" borderId="11" xfId="9" applyNumberFormat="1" applyFont="1" applyFill="1" applyBorder="1" applyAlignment="1">
      <alignment horizontal="center"/>
    </xf>
    <xf numFmtId="165" fontId="13" fillId="7" borderId="4" xfId="1" applyNumberFormat="1" applyFont="1" applyFill="1" applyBorder="1"/>
    <xf numFmtId="165" fontId="13" fillId="7" borderId="5" xfId="1" applyNumberFormat="1" applyFont="1" applyFill="1" applyBorder="1"/>
    <xf numFmtId="165" fontId="4" fillId="7" borderId="9" xfId="1" applyNumberFormat="1" applyFont="1" applyFill="1" applyBorder="1"/>
    <xf numFmtId="165" fontId="13" fillId="7" borderId="17" xfId="1" applyNumberFormat="1" applyFont="1" applyFill="1" applyBorder="1"/>
    <xf numFmtId="165" fontId="13" fillId="7" borderId="1" xfId="1" applyNumberFormat="1" applyFont="1" applyFill="1" applyBorder="1"/>
    <xf numFmtId="165" fontId="4" fillId="7" borderId="12" xfId="1" applyNumberFormat="1" applyFont="1" applyFill="1" applyBorder="1"/>
    <xf numFmtId="165" fontId="4" fillId="7" borderId="7" xfId="1" applyNumberFormat="1" applyFont="1" applyFill="1" applyBorder="1"/>
    <xf numFmtId="165" fontId="4" fillId="7" borderId="8" xfId="1" applyNumberFormat="1" applyFont="1" applyFill="1" applyBorder="1"/>
    <xf numFmtId="165" fontId="4" fillId="7" borderId="11" xfId="1" applyNumberFormat="1" applyFont="1" applyFill="1" applyBorder="1"/>
    <xf numFmtId="0" fontId="3" fillId="0" borderId="0" xfId="0" applyFont="1"/>
    <xf numFmtId="0" fontId="2" fillId="0" borderId="0" xfId="0" applyFont="1"/>
    <xf numFmtId="10" fontId="2" fillId="0" borderId="0" xfId="10" applyNumberFormat="1" applyFont="1" applyFill="1" applyBorder="1" applyAlignment="1">
      <alignment horizontal="center"/>
    </xf>
    <xf numFmtId="183" fontId="2" fillId="0" borderId="0" xfId="0" applyNumberFormat="1" applyFont="1" applyFill="1" applyBorder="1" applyAlignment="1">
      <alignment horizontal="center"/>
    </xf>
    <xf numFmtId="10" fontId="0" fillId="0" borderId="0" xfId="1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85" fontId="0" fillId="0" borderId="0" xfId="0" applyNumberFormat="1" applyFill="1" applyBorder="1" applyAlignment="1">
      <alignment horizontal="center"/>
    </xf>
    <xf numFmtId="185" fontId="2" fillId="0" borderId="0" xfId="0" applyNumberFormat="1" applyFont="1" applyFill="1" applyBorder="1" applyAlignment="1">
      <alignment horizontal="center"/>
    </xf>
    <xf numFmtId="186" fontId="2" fillId="0" borderId="0" xfId="8" applyNumberFormat="1" applyFont="1" applyFill="1" applyBorder="1" applyAlignment="1">
      <alignment horizontal="center"/>
    </xf>
    <xf numFmtId="184" fontId="0" fillId="0" borderId="0" xfId="0" applyNumberFormat="1" applyFill="1" applyBorder="1" applyAlignment="1">
      <alignment horizontal="center"/>
    </xf>
    <xf numFmtId="9" fontId="0" fillId="0" borderId="0" xfId="10" applyFont="1" applyFill="1" applyBorder="1" applyAlignment="1">
      <alignment horizontal="center"/>
    </xf>
    <xf numFmtId="9" fontId="2" fillId="0" borderId="0" xfId="1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4" borderId="0" xfId="2" applyFont="1" applyFill="1" applyBorder="1" applyAlignment="1">
      <alignment horizontal="center" wrapText="1"/>
    </xf>
    <xf numFmtId="0" fontId="4" fillId="4" borderId="0" xfId="2" applyFont="1" applyFill="1" applyBorder="1" applyAlignment="1">
      <alignment horizontal="center" wrapText="1"/>
    </xf>
    <xf numFmtId="0" fontId="4" fillId="0" borderId="0" xfId="2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2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2" applyFont="1" applyBorder="1" applyAlignment="1">
      <alignment horizontal="center"/>
    </xf>
    <xf numFmtId="176" fontId="24" fillId="0" borderId="0" xfId="2" applyNumberFormat="1" applyFont="1" applyFill="1" applyBorder="1" applyAlignment="1">
      <alignment horizontal="center" wrapText="1"/>
    </xf>
  </cellXfs>
  <cellStyles count="11">
    <cellStyle name="Comma" xfId="9" builtinId="3"/>
    <cellStyle name="Currency" xfId="1" builtinId="4"/>
    <cellStyle name="Currency 10" xfId="8"/>
    <cellStyle name="Normal" xfId="0" builtinId="0"/>
    <cellStyle name="Normal - Style1 2 2 3 4" xfId="2"/>
    <cellStyle name="Normal 2 10" xfId="7"/>
    <cellStyle name="Normal 2 2" xfId="5"/>
    <cellStyle name="Normal 5" xfId="6"/>
    <cellStyle name="Percent" xfId="10" builtinId="5"/>
    <cellStyle name="Percent 10" xfId="3"/>
    <cellStyle name="Report Heading" xfId="4"/>
  </cellStyles>
  <dxfs count="0"/>
  <tableStyles count="0" defaultTableStyle="TableStyleMedium9" defaultPivotStyle="PivotStyleLight16"/>
  <colors>
    <mruColors>
      <color rgb="FF0000FF"/>
      <color rgb="FF008080"/>
      <color rgb="FF00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styles" Target="style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sharedStrings" Target="sharedStrings.xml"/><Relationship Id="rId75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95250</xdr:rowOff>
    </xdr:from>
    <xdr:to>
      <xdr:col>11</xdr:col>
      <xdr:colOff>508635</xdr:colOff>
      <xdr:row>15</xdr:row>
      <xdr:rowOff>7620</xdr:rowOff>
    </xdr:to>
    <xdr:sp macro="" textlink="">
      <xdr:nvSpPr>
        <xdr:cNvPr id="2" name="TextBox 1"/>
        <xdr:cNvSpPr txBox="1"/>
      </xdr:nvSpPr>
      <xdr:spPr>
        <a:xfrm>
          <a:off x="8258175" y="1876425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10</xdr:col>
      <xdr:colOff>38100</xdr:colOff>
      <xdr:row>18</xdr:row>
      <xdr:rowOff>57150</xdr:rowOff>
    </xdr:from>
    <xdr:to>
      <xdr:col>11</xdr:col>
      <xdr:colOff>546735</xdr:colOff>
      <xdr:row>20</xdr:row>
      <xdr:rowOff>112395</xdr:rowOff>
    </xdr:to>
    <xdr:sp macro="" textlink="">
      <xdr:nvSpPr>
        <xdr:cNvPr id="3" name="TextBox 2"/>
        <xdr:cNvSpPr txBox="1"/>
      </xdr:nvSpPr>
      <xdr:spPr>
        <a:xfrm>
          <a:off x="8296275" y="2714625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97</xdr:row>
      <xdr:rowOff>76200</xdr:rowOff>
    </xdr:from>
    <xdr:to>
      <xdr:col>2</xdr:col>
      <xdr:colOff>765810</xdr:colOff>
      <xdr:row>99</xdr:row>
      <xdr:rowOff>131445</xdr:rowOff>
    </xdr:to>
    <xdr:sp macro="" textlink="">
      <xdr:nvSpPr>
        <xdr:cNvPr id="2" name="TextBox 1"/>
        <xdr:cNvSpPr txBox="1"/>
      </xdr:nvSpPr>
      <xdr:spPr>
        <a:xfrm>
          <a:off x="1933575" y="14001750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8</xdr:col>
      <xdr:colOff>85725</xdr:colOff>
      <xdr:row>97</xdr:row>
      <xdr:rowOff>66675</xdr:rowOff>
    </xdr:from>
    <xdr:to>
      <xdr:col>9</xdr:col>
      <xdr:colOff>708660</xdr:colOff>
      <xdr:row>99</xdr:row>
      <xdr:rowOff>121920</xdr:rowOff>
    </xdr:to>
    <xdr:sp macro="" textlink="">
      <xdr:nvSpPr>
        <xdr:cNvPr id="3" name="TextBox 2"/>
        <xdr:cNvSpPr txBox="1"/>
      </xdr:nvSpPr>
      <xdr:spPr>
        <a:xfrm>
          <a:off x="6400800" y="13992225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1514475</xdr:colOff>
      <xdr:row>35</xdr:row>
      <xdr:rowOff>76200</xdr:rowOff>
    </xdr:from>
    <xdr:to>
      <xdr:col>2</xdr:col>
      <xdr:colOff>546735</xdr:colOff>
      <xdr:row>37</xdr:row>
      <xdr:rowOff>131445</xdr:rowOff>
    </xdr:to>
    <xdr:sp macro="" textlink="">
      <xdr:nvSpPr>
        <xdr:cNvPr id="4" name="TextBox 3"/>
        <xdr:cNvSpPr txBox="1"/>
      </xdr:nvSpPr>
      <xdr:spPr>
        <a:xfrm>
          <a:off x="1714500" y="5124450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790575</xdr:colOff>
      <xdr:row>35</xdr:row>
      <xdr:rowOff>66675</xdr:rowOff>
    </xdr:from>
    <xdr:to>
      <xdr:col>9</xdr:col>
      <xdr:colOff>603885</xdr:colOff>
      <xdr:row>37</xdr:row>
      <xdr:rowOff>121920</xdr:rowOff>
    </xdr:to>
    <xdr:sp macro="" textlink="">
      <xdr:nvSpPr>
        <xdr:cNvPr id="5" name="TextBox 4"/>
        <xdr:cNvSpPr txBox="1"/>
      </xdr:nvSpPr>
      <xdr:spPr>
        <a:xfrm>
          <a:off x="6296025" y="5114925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1619250</xdr:colOff>
      <xdr:row>68</xdr:row>
      <xdr:rowOff>133350</xdr:rowOff>
    </xdr:from>
    <xdr:to>
      <xdr:col>2</xdr:col>
      <xdr:colOff>651510</xdr:colOff>
      <xdr:row>71</xdr:row>
      <xdr:rowOff>45720</xdr:rowOff>
    </xdr:to>
    <xdr:sp macro="" textlink="">
      <xdr:nvSpPr>
        <xdr:cNvPr id="6" name="TextBox 5"/>
        <xdr:cNvSpPr txBox="1"/>
      </xdr:nvSpPr>
      <xdr:spPr>
        <a:xfrm>
          <a:off x="1819275" y="9896475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9</xdr:col>
      <xdr:colOff>622935</xdr:colOff>
      <xdr:row>71</xdr:row>
      <xdr:rowOff>55245</xdr:rowOff>
    </xdr:to>
    <xdr:sp macro="" textlink="">
      <xdr:nvSpPr>
        <xdr:cNvPr id="7" name="TextBox 6"/>
        <xdr:cNvSpPr txBox="1"/>
      </xdr:nvSpPr>
      <xdr:spPr>
        <a:xfrm>
          <a:off x="6315075" y="9906000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evnu\PUBLIC\%23%202017%20GRC\Supplemental%20Filing%202017%20GRC\NO%20MS%20SUPP%202017%20GRC%20Workpapers\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03Processes\General%20Accounting\newgas\2012\4-2012\UBR-GAS%2004-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Gas%20GRC%202017\Compliance%20Filing\Cost%20Of%20Service\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Gas%20GRC%202011\Cost%20of%20Service\Revenue%20Reqt%20and%20Rate%20Base\May%2016%20235%20pm\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(a)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"/>
  <sheetViews>
    <sheetView tabSelected="1" workbookViewId="0"/>
  </sheetViews>
  <sheetFormatPr defaultColWidth="9.140625" defaultRowHeight="12.75" x14ac:dyDescent="0.2"/>
  <cols>
    <col min="1" max="16384" width="9.140625" style="145"/>
  </cols>
  <sheetData>
    <row r="2" spans="1:1" ht="15.75" x14ac:dyDescent="0.25">
      <c r="A2" s="144" t="s">
        <v>84</v>
      </c>
    </row>
  </sheetData>
  <pageMargins left="0.75" right="0.75" top="1" bottom="1" header="0.5" footer="0.5"/>
  <pageSetup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2:R14"/>
  <sheetViews>
    <sheetView zoomScaleNormal="100" workbookViewId="0">
      <pane ySplit="6" topLeftCell="A7" activePane="bottomLeft" state="frozen"/>
      <selection pane="bottomLeft" activeCell="E20" sqref="E20"/>
    </sheetView>
  </sheetViews>
  <sheetFormatPr defaultColWidth="9.140625" defaultRowHeight="11.25" x14ac:dyDescent="0.2"/>
  <cols>
    <col min="1" max="1" width="2.140625" style="3" customWidth="1"/>
    <col min="2" max="2" width="3.85546875" style="3" bestFit="1" customWidth="1"/>
    <col min="3" max="3" width="64.5703125" style="3" bestFit="1" customWidth="1"/>
    <col min="4" max="4" width="7.140625" style="3" bestFit="1" customWidth="1"/>
    <col min="5" max="5" width="11.5703125" style="3" customWidth="1"/>
    <col min="6" max="6" width="9.7109375" style="3" customWidth="1"/>
    <col min="7" max="7" width="11.5703125" style="3" bestFit="1" customWidth="1"/>
    <col min="8" max="8" width="10.5703125" style="3" bestFit="1" customWidth="1"/>
    <col min="9" max="9" width="1.42578125" style="3" customWidth="1"/>
    <col min="10" max="10" width="13.140625" style="3" customWidth="1"/>
    <col min="11" max="11" width="11.5703125" style="3" customWidth="1"/>
    <col min="12" max="12" width="10.140625" style="3" customWidth="1"/>
    <col min="13" max="13" width="1.140625" style="3" customWidth="1"/>
    <col min="14" max="14" width="8.5703125" style="5" customWidth="1"/>
    <col min="15" max="15" width="8.5703125" style="5" bestFit="1" customWidth="1"/>
    <col min="16" max="16" width="9.140625" style="3"/>
    <col min="17" max="17" width="12" style="3" customWidth="1"/>
    <col min="18" max="16384" width="9.140625" style="3"/>
  </cols>
  <sheetData>
    <row r="2" spans="2:18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16"/>
      <c r="O2" s="16"/>
    </row>
    <row r="3" spans="2:18" ht="11.25" customHeight="1" x14ac:dyDescent="0.2">
      <c r="B3" s="50" t="s">
        <v>37</v>
      </c>
      <c r="C3" s="4"/>
      <c r="D3" s="4"/>
      <c r="E3" s="4"/>
      <c r="F3" s="4"/>
      <c r="G3" s="4"/>
      <c r="H3" s="4"/>
      <c r="I3" s="4"/>
      <c r="J3" s="4"/>
      <c r="K3" s="4"/>
      <c r="L3" s="2"/>
      <c r="M3" s="2"/>
      <c r="N3" s="16"/>
      <c r="O3" s="16"/>
    </row>
    <row r="4" spans="2:18" ht="11.25" customHeight="1" x14ac:dyDescent="0.2">
      <c r="B4" s="1" t="s">
        <v>79</v>
      </c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16"/>
      <c r="O4" s="16"/>
    </row>
    <row r="5" spans="2:18" x14ac:dyDescent="0.2">
      <c r="B5" s="5"/>
      <c r="C5" s="5"/>
      <c r="D5" s="5"/>
      <c r="E5" s="5"/>
      <c r="F5" s="5"/>
      <c r="M5" s="2"/>
      <c r="N5" s="16"/>
      <c r="O5" s="16"/>
    </row>
    <row r="6" spans="2:18" ht="56.25" x14ac:dyDescent="0.2">
      <c r="B6" s="6" t="s">
        <v>2</v>
      </c>
      <c r="C6" s="6" t="s">
        <v>3</v>
      </c>
      <c r="D6" s="38"/>
      <c r="E6" s="66" t="s">
        <v>39</v>
      </c>
      <c r="F6" s="66" t="s">
        <v>34</v>
      </c>
      <c r="G6" s="66" t="s">
        <v>40</v>
      </c>
      <c r="H6" s="69" t="s">
        <v>38</v>
      </c>
      <c r="I6" s="66"/>
      <c r="J6" s="66" t="s">
        <v>83</v>
      </c>
      <c r="K6" s="66" t="s">
        <v>36</v>
      </c>
      <c r="L6" s="70" t="s">
        <v>77</v>
      </c>
      <c r="M6" s="7"/>
      <c r="N6" s="140" t="s">
        <v>81</v>
      </c>
      <c r="O6" s="140" t="s">
        <v>82</v>
      </c>
    </row>
    <row r="7" spans="2:18" ht="12.75" customHeight="1" x14ac:dyDescent="0.2">
      <c r="C7" s="38"/>
      <c r="D7" s="38"/>
      <c r="E7" s="38"/>
      <c r="F7" s="38"/>
      <c r="G7" s="8"/>
      <c r="H7" s="38"/>
      <c r="I7" s="8"/>
      <c r="J7" s="38"/>
      <c r="K7" s="38"/>
      <c r="L7" s="38"/>
      <c r="M7" s="2"/>
      <c r="N7" s="16"/>
      <c r="O7" s="16"/>
      <c r="P7" s="12"/>
      <c r="Q7" s="12"/>
      <c r="R7" s="12"/>
    </row>
    <row r="8" spans="2:18" ht="12.75" customHeight="1" x14ac:dyDescent="0.2">
      <c r="B8" s="3">
        <f>1</f>
        <v>1</v>
      </c>
      <c r="C8" s="9" t="s">
        <v>35</v>
      </c>
      <c r="D8" s="38"/>
      <c r="E8" s="65">
        <v>5</v>
      </c>
      <c r="F8" s="65"/>
      <c r="G8" s="8"/>
      <c r="H8" s="38"/>
      <c r="I8" s="8"/>
      <c r="J8" s="38"/>
      <c r="K8" s="38"/>
      <c r="L8" s="38"/>
      <c r="M8" s="2"/>
      <c r="N8" s="16"/>
      <c r="O8" s="16"/>
      <c r="P8" s="12"/>
      <c r="Q8" s="12"/>
      <c r="R8" s="12"/>
    </row>
    <row r="9" spans="2:18" ht="12.75" customHeight="1" x14ac:dyDescent="0.2">
      <c r="B9" s="3">
        <f>B8+1</f>
        <v>2</v>
      </c>
      <c r="C9" s="9" t="s">
        <v>48</v>
      </c>
      <c r="D9" s="38"/>
      <c r="E9" s="64"/>
      <c r="F9" s="81">
        <f>ROUND('(R) 2021 PGA Cost (RNG)'!Q27,5)</f>
        <v>1.48183</v>
      </c>
      <c r="G9" s="82">
        <f>ROUND(F9*(1+$D$11),5)</f>
        <v>1.5523800000000001</v>
      </c>
      <c r="H9" s="68">
        <f>ROUND(E8/G9,3)</f>
        <v>3.2210000000000001</v>
      </c>
      <c r="I9" s="8"/>
      <c r="J9" s="38"/>
      <c r="K9" s="38"/>
      <c r="L9" s="38"/>
      <c r="M9" s="2"/>
      <c r="N9" s="16"/>
      <c r="O9" s="16"/>
      <c r="P9" s="12"/>
      <c r="Q9" s="12"/>
      <c r="R9" s="12"/>
    </row>
    <row r="10" spans="2:18" ht="12.75" customHeight="1" x14ac:dyDescent="0.2">
      <c r="B10" s="3">
        <f t="shared" ref="B10:B12" si="0">B9+1</f>
        <v>3</v>
      </c>
      <c r="C10" s="9" t="s">
        <v>78</v>
      </c>
      <c r="D10" s="38"/>
      <c r="E10" s="65"/>
      <c r="F10" s="65"/>
      <c r="G10" s="8"/>
      <c r="H10" s="38"/>
      <c r="I10" s="8"/>
      <c r="J10" s="67">
        <v>0.29904000000000003</v>
      </c>
      <c r="K10" s="10">
        <f>ROUND(J10*(1+$D$11),5)</f>
        <v>0.31328</v>
      </c>
      <c r="L10" s="71">
        <f>ROUND(K10*H9,5)</f>
        <v>1.0090699999999999</v>
      </c>
      <c r="M10" s="2"/>
      <c r="N10" s="141"/>
      <c r="O10" s="142"/>
      <c r="P10" s="12"/>
      <c r="Q10" s="12"/>
      <c r="R10" s="12"/>
    </row>
    <row r="11" spans="2:18" ht="12.75" customHeight="1" x14ac:dyDescent="0.2">
      <c r="B11" s="3">
        <f t="shared" si="0"/>
        <v>4</v>
      </c>
      <c r="C11" s="9" t="s">
        <v>47</v>
      </c>
      <c r="D11" s="13">
        <f>'2019 GRC - Gas RAF'!$D$18-1</f>
        <v>4.7610353323130461E-2</v>
      </c>
      <c r="E11" s="13"/>
      <c r="F11" s="13"/>
      <c r="G11" s="8"/>
      <c r="H11" s="38"/>
      <c r="I11" s="8"/>
      <c r="J11" s="38"/>
      <c r="K11" s="38"/>
      <c r="L11" s="38"/>
      <c r="M11" s="2"/>
      <c r="N11" s="16"/>
      <c r="O11" s="16"/>
      <c r="P11" s="12"/>
      <c r="Q11" s="12"/>
      <c r="R11" s="12"/>
    </row>
    <row r="12" spans="2:18" x14ac:dyDescent="0.2">
      <c r="B12" s="3">
        <f t="shared" si="0"/>
        <v>5</v>
      </c>
      <c r="C12" s="3" t="s">
        <v>80</v>
      </c>
      <c r="G12" s="11"/>
      <c r="H12" s="38"/>
      <c r="N12" s="142">
        <f>E8-L10</f>
        <v>3.9909300000000001</v>
      </c>
      <c r="O12" s="143">
        <f>ROUND(N12/H9,5)</f>
        <v>1.2390300000000001</v>
      </c>
    </row>
    <row r="13" spans="2:18" x14ac:dyDescent="0.2">
      <c r="H13" s="38"/>
    </row>
    <row r="14" spans="2:18" x14ac:dyDescent="0.2">
      <c r="H14" s="38"/>
    </row>
  </sheetData>
  <phoneticPr fontId="4" type="noConversion"/>
  <printOptions horizontalCentered="1"/>
  <pageMargins left="0.5" right="0.5" top="1" bottom="0.6" header="0.5" footer="0.3"/>
  <pageSetup scale="77" orientation="landscape" blackAndWhite="1" r:id="rId1"/>
  <headerFooter alignWithMargins="0">
    <oddFooter>&amp;CPage# &amp;P of &amp;N&amp;R&amp;F
&amp;A</oddFooter>
  </headerFooter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>
      <selection activeCell="I39" sqref="I39"/>
    </sheetView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428"/>
  <sheetViews>
    <sheetView workbookViewId="0">
      <pane ySplit="8" topLeftCell="A9" activePane="bottomLeft" state="frozen"/>
      <selection pane="bottomLeft" activeCell="J37" sqref="J37"/>
    </sheetView>
  </sheetViews>
  <sheetFormatPr defaultColWidth="9.140625" defaultRowHeight="11.25" x14ac:dyDescent="0.2"/>
  <cols>
    <col min="1" max="1" width="4.42578125" style="31" bestFit="1" customWidth="1"/>
    <col min="2" max="2" width="27.42578125" style="31" bestFit="1" customWidth="1"/>
    <col min="3" max="3" width="27.5703125" style="31" bestFit="1" customWidth="1"/>
    <col min="4" max="4" width="6.140625" style="31" bestFit="1" customWidth="1"/>
    <col min="5" max="16" width="9.7109375" style="31" bestFit="1" customWidth="1"/>
    <col min="17" max="17" width="11.28515625" style="20" bestFit="1" customWidth="1"/>
    <col min="18" max="16384" width="9.140625" style="31"/>
  </cols>
  <sheetData>
    <row r="1" spans="1:17" ht="12.75" x14ac:dyDescent="0.2">
      <c r="A1" s="259" t="s">
        <v>5</v>
      </c>
      <c r="B1" s="260"/>
      <c r="C1" s="260"/>
      <c r="D1" s="260"/>
      <c r="E1" s="260"/>
      <c r="F1" s="260"/>
      <c r="G1" s="260"/>
      <c r="H1" s="260"/>
      <c r="I1" s="260"/>
      <c r="J1" s="261"/>
      <c r="K1" s="261"/>
      <c r="L1" s="261"/>
      <c r="M1" s="261"/>
      <c r="N1" s="261"/>
      <c r="O1" s="262"/>
      <c r="P1" s="262"/>
      <c r="Q1" s="263"/>
    </row>
    <row r="2" spans="1:17" s="33" customFormat="1" ht="12.75" customHeight="1" x14ac:dyDescent="0.2">
      <c r="A2" s="32"/>
      <c r="B2" s="264" t="s">
        <v>84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1:17" s="33" customFormat="1" x14ac:dyDescent="0.2">
      <c r="A3" s="36" t="s">
        <v>1</v>
      </c>
      <c r="B3" s="49"/>
      <c r="C3" s="49"/>
      <c r="D3" s="49"/>
      <c r="E3" s="45"/>
      <c r="F3" s="48"/>
      <c r="G3" s="47"/>
      <c r="H3" s="47"/>
      <c r="I3" s="46"/>
      <c r="J3" s="46"/>
      <c r="K3" s="46"/>
      <c r="L3" s="45"/>
      <c r="M3" s="45"/>
      <c r="N3" s="41"/>
      <c r="O3" s="44"/>
      <c r="P3" s="43"/>
      <c r="Q3" s="53"/>
    </row>
    <row r="4" spans="1:17" s="33" customFormat="1" x14ac:dyDescent="0.2">
      <c r="A4" s="51" t="str">
        <f>'Rates Summary '!B3</f>
        <v>SCH 138 Voluntary Renewable Natural Gas Purchase (VRNG) Filing Proposed Effective February 1, 2022</v>
      </c>
      <c r="B4" s="51"/>
      <c r="C4" s="51"/>
      <c r="D4" s="51"/>
      <c r="E4" s="42"/>
      <c r="F4" s="42"/>
      <c r="G4" s="42"/>
      <c r="H4" s="42"/>
      <c r="I4" s="42"/>
      <c r="J4" s="42"/>
      <c r="K4" s="42"/>
      <c r="L4" s="42"/>
      <c r="M4" s="42"/>
      <c r="N4" s="41"/>
      <c r="O4" s="44"/>
      <c r="P4" s="43"/>
      <c r="Q4" s="53"/>
    </row>
    <row r="5" spans="1:17" s="33" customFormat="1" x14ac:dyDescent="0.2">
      <c r="A5" s="42" t="s">
        <v>17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1"/>
      <c r="O5" s="40"/>
      <c r="P5" s="40"/>
      <c r="Q5" s="52"/>
    </row>
    <row r="6" spans="1:17" s="33" customForma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1"/>
      <c r="O6" s="40"/>
      <c r="P6" s="40"/>
      <c r="Q6" s="52"/>
    </row>
    <row r="7" spans="1:17" s="33" customForma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1"/>
      <c r="O7" s="40"/>
      <c r="P7" s="40"/>
      <c r="Q7" s="52"/>
    </row>
    <row r="8" spans="1:17" s="33" customFormat="1" x14ac:dyDescent="0.2">
      <c r="A8" s="6" t="s">
        <v>2</v>
      </c>
      <c r="B8" s="6" t="s">
        <v>3</v>
      </c>
      <c r="E8" s="57">
        <v>44501</v>
      </c>
      <c r="F8" s="57">
        <v>44531</v>
      </c>
      <c r="G8" s="57">
        <v>44562</v>
      </c>
      <c r="H8" s="57">
        <v>44593</v>
      </c>
      <c r="I8" s="57">
        <v>44621</v>
      </c>
      <c r="J8" s="57">
        <v>44652</v>
      </c>
      <c r="K8" s="57">
        <v>44682</v>
      </c>
      <c r="L8" s="57">
        <v>44713</v>
      </c>
      <c r="M8" s="57">
        <v>44743</v>
      </c>
      <c r="N8" s="57">
        <v>44774</v>
      </c>
      <c r="O8" s="57">
        <v>44805</v>
      </c>
      <c r="P8" s="57">
        <v>44835</v>
      </c>
      <c r="Q8" s="35" t="s">
        <v>18</v>
      </c>
    </row>
    <row r="9" spans="1:17" x14ac:dyDescent="0.2">
      <c r="A9" s="31">
        <v>1</v>
      </c>
      <c r="D9" s="23" t="s">
        <v>30</v>
      </c>
      <c r="E9" s="30">
        <v>30</v>
      </c>
      <c r="F9" s="30">
        <v>31</v>
      </c>
      <c r="G9" s="30">
        <v>31</v>
      </c>
      <c r="H9" s="30">
        <v>28</v>
      </c>
      <c r="I9" s="30">
        <v>31</v>
      </c>
      <c r="J9" s="30">
        <v>30</v>
      </c>
      <c r="K9" s="30">
        <v>31</v>
      </c>
      <c r="L9" s="30">
        <v>30</v>
      </c>
      <c r="M9" s="30">
        <v>31</v>
      </c>
      <c r="N9" s="30">
        <v>31</v>
      </c>
      <c r="O9" s="30">
        <v>30</v>
      </c>
      <c r="P9" s="30">
        <v>31</v>
      </c>
      <c r="Q9" s="54"/>
    </row>
    <row r="10" spans="1:17" ht="12" thickBot="1" x14ac:dyDescent="0.25">
      <c r="A10" s="31">
        <f>A9+1</f>
        <v>2</v>
      </c>
      <c r="C10" s="37"/>
      <c r="O10" s="39"/>
      <c r="P10" s="33"/>
      <c r="Q10" s="35"/>
    </row>
    <row r="11" spans="1:17" ht="12" thickBot="1" x14ac:dyDescent="0.25">
      <c r="A11" s="31">
        <f t="shared" ref="A11:A28" si="0">A10+1</f>
        <v>3</v>
      </c>
      <c r="B11" s="5" t="s">
        <v>23</v>
      </c>
      <c r="C11" s="14" t="s">
        <v>22</v>
      </c>
      <c r="D11" s="59" t="s">
        <v>19</v>
      </c>
      <c r="E11" s="220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2"/>
    </row>
    <row r="12" spans="1:17" ht="12" thickBot="1" x14ac:dyDescent="0.25">
      <c r="A12" s="31">
        <f t="shared" si="0"/>
        <v>4</v>
      </c>
      <c r="B12" s="5"/>
      <c r="C12" s="14"/>
      <c r="D12" s="5"/>
      <c r="E12" s="5"/>
      <c r="O12" s="33"/>
      <c r="P12" s="33"/>
      <c r="Q12" s="35"/>
    </row>
    <row r="13" spans="1:17" x14ac:dyDescent="0.2">
      <c r="A13" s="31">
        <f>A12+1</f>
        <v>5</v>
      </c>
      <c r="B13" s="16" t="s">
        <v>24</v>
      </c>
      <c r="C13" s="14"/>
      <c r="D13" s="59" t="s">
        <v>49</v>
      </c>
      <c r="E13" s="223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5"/>
    </row>
    <row r="14" spans="1:17" x14ac:dyDescent="0.2">
      <c r="A14" s="31">
        <f t="shared" si="0"/>
        <v>6</v>
      </c>
      <c r="B14" s="16" t="s">
        <v>25</v>
      </c>
      <c r="C14" s="14"/>
      <c r="D14" s="59" t="s">
        <v>49</v>
      </c>
      <c r="E14" s="226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8"/>
    </row>
    <row r="15" spans="1:17" x14ac:dyDescent="0.2">
      <c r="A15" s="31">
        <f t="shared" si="0"/>
        <v>7</v>
      </c>
      <c r="B15" s="16" t="s">
        <v>26</v>
      </c>
      <c r="C15" s="14"/>
      <c r="D15" s="59" t="s">
        <v>49</v>
      </c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</row>
    <row r="16" spans="1:17" ht="12" thickBot="1" x14ac:dyDescent="0.25">
      <c r="A16" s="31">
        <f t="shared" si="0"/>
        <v>8</v>
      </c>
      <c r="B16" s="15" t="s">
        <v>31</v>
      </c>
      <c r="C16" s="14"/>
      <c r="D16" s="59" t="s">
        <v>49</v>
      </c>
      <c r="E16" s="232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4"/>
    </row>
    <row r="17" spans="1:17" x14ac:dyDescent="0.2">
      <c r="A17" s="31">
        <f t="shared" si="0"/>
        <v>9</v>
      </c>
      <c r="B17" s="16"/>
      <c r="C17" s="14"/>
      <c r="D17" s="60"/>
      <c r="E17" s="58"/>
      <c r="F17" s="55"/>
      <c r="G17" s="55"/>
      <c r="H17" s="55"/>
      <c r="I17" s="55"/>
      <c r="J17" s="55"/>
      <c r="K17" s="55"/>
      <c r="L17" s="55"/>
      <c r="M17" s="55"/>
      <c r="N17" s="55"/>
      <c r="O17" s="56"/>
      <c r="P17" s="61" t="s">
        <v>33</v>
      </c>
      <c r="Q17" s="62">
        <v>0</v>
      </c>
    </row>
    <row r="18" spans="1:17" ht="12" thickBot="1" x14ac:dyDescent="0.25">
      <c r="A18" s="31">
        <f t="shared" si="0"/>
        <v>10</v>
      </c>
      <c r="B18" s="15" t="s">
        <v>32</v>
      </c>
      <c r="C18" s="37"/>
      <c r="O18" s="33"/>
      <c r="P18" s="33"/>
      <c r="Q18" s="35"/>
    </row>
    <row r="19" spans="1:17" x14ac:dyDescent="0.2">
      <c r="A19" s="31">
        <f t="shared" si="0"/>
        <v>11</v>
      </c>
      <c r="B19" s="5" t="s">
        <v>27</v>
      </c>
      <c r="C19" s="63" t="s">
        <v>20</v>
      </c>
      <c r="D19" s="59"/>
      <c r="E19" s="235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</row>
    <row r="20" spans="1:17" x14ac:dyDescent="0.2">
      <c r="A20" s="31">
        <f t="shared" si="0"/>
        <v>12</v>
      </c>
      <c r="B20" s="5" t="s">
        <v>28</v>
      </c>
      <c r="C20" s="63" t="s">
        <v>20</v>
      </c>
      <c r="D20" s="59"/>
      <c r="E20" s="238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40"/>
    </row>
    <row r="21" spans="1:17" ht="12" thickBot="1" x14ac:dyDescent="0.25">
      <c r="A21" s="31">
        <f t="shared" si="0"/>
        <v>13</v>
      </c>
      <c r="B21" s="5" t="s">
        <v>29</v>
      </c>
      <c r="C21" s="63" t="s">
        <v>21</v>
      </c>
      <c r="D21" s="59"/>
      <c r="E21" s="241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</row>
    <row r="22" spans="1:17" x14ac:dyDescent="0.2">
      <c r="A22" s="31">
        <f t="shared" si="0"/>
        <v>14</v>
      </c>
      <c r="C22" s="37"/>
      <c r="O22" s="33"/>
      <c r="P22" s="61" t="s">
        <v>33</v>
      </c>
      <c r="Q22" s="62">
        <v>0</v>
      </c>
    </row>
    <row r="23" spans="1:17" x14ac:dyDescent="0.2">
      <c r="A23" s="31">
        <f t="shared" si="0"/>
        <v>15</v>
      </c>
      <c r="C23" s="37"/>
      <c r="O23" s="33"/>
      <c r="P23" s="61"/>
      <c r="Q23" s="62"/>
    </row>
    <row r="24" spans="1:17" x14ac:dyDescent="0.2">
      <c r="A24" s="31">
        <f t="shared" si="0"/>
        <v>16</v>
      </c>
      <c r="C24" s="37"/>
      <c r="O24" s="33"/>
      <c r="P24" s="61"/>
      <c r="Q24" s="62"/>
    </row>
    <row r="25" spans="1:17" x14ac:dyDescent="0.2">
      <c r="A25" s="31">
        <f t="shared" si="0"/>
        <v>17</v>
      </c>
      <c r="B25" s="31" t="s">
        <v>41</v>
      </c>
      <c r="D25" s="31" t="s">
        <v>42</v>
      </c>
      <c r="E25" s="73">
        <v>9.1000000000000004E-3</v>
      </c>
      <c r="F25" s="73">
        <v>9.1000000000000004E-3</v>
      </c>
      <c r="G25" s="73">
        <v>9.1000000000000004E-3</v>
      </c>
      <c r="H25" s="73">
        <v>9.1000000000000004E-3</v>
      </c>
      <c r="I25" s="73">
        <v>9.1000000000000004E-3</v>
      </c>
      <c r="J25" s="73">
        <v>9.1000000000000004E-3</v>
      </c>
      <c r="K25" s="73">
        <v>9.1000000000000004E-3</v>
      </c>
      <c r="L25" s="73">
        <v>9.1000000000000004E-3</v>
      </c>
      <c r="M25" s="73">
        <v>9.1000000000000004E-3</v>
      </c>
      <c r="N25" s="73">
        <v>9.1000000000000004E-3</v>
      </c>
      <c r="O25" s="73">
        <v>9.1000000000000004E-3</v>
      </c>
      <c r="P25" s="73">
        <v>9.1000000000000004E-3</v>
      </c>
      <c r="Q25" s="72">
        <f>AVERAGE(E25:P25)</f>
        <v>9.0999999999999987E-3</v>
      </c>
    </row>
    <row r="26" spans="1:17" x14ac:dyDescent="0.2">
      <c r="A26" s="31">
        <f t="shared" si="0"/>
        <v>18</v>
      </c>
      <c r="B26" s="31" t="s">
        <v>43</v>
      </c>
      <c r="D26" s="31" t="s">
        <v>44</v>
      </c>
      <c r="E26" s="74">
        <v>9.6200000000000001E-3</v>
      </c>
      <c r="F26" s="74">
        <v>9.6200000000000001E-3</v>
      </c>
      <c r="G26" s="74">
        <v>9.6200000000000001E-3</v>
      </c>
      <c r="H26" s="74">
        <v>9.6200000000000001E-3</v>
      </c>
      <c r="I26" s="74">
        <v>9.6200000000000001E-3</v>
      </c>
      <c r="J26" s="74">
        <v>9.6200000000000001E-3</v>
      </c>
      <c r="K26" s="74">
        <v>9.6200000000000001E-3</v>
      </c>
      <c r="L26" s="74">
        <v>9.6200000000000001E-3</v>
      </c>
      <c r="M26" s="74">
        <v>9.6200000000000001E-3</v>
      </c>
      <c r="N26" s="74">
        <v>9.6200000000000001E-3</v>
      </c>
      <c r="O26" s="74">
        <v>9.6200000000000001E-3</v>
      </c>
      <c r="P26" s="74">
        <v>9.6200000000000001E-3</v>
      </c>
      <c r="Q26" s="75">
        <f>AVERAGE(E26:P26)</f>
        <v>9.6200000000000018E-3</v>
      </c>
    </row>
    <row r="27" spans="1:17" x14ac:dyDescent="0.2">
      <c r="A27" s="31">
        <f t="shared" si="0"/>
        <v>19</v>
      </c>
      <c r="B27" s="15" t="s">
        <v>45</v>
      </c>
      <c r="D27" s="31" t="s">
        <v>46</v>
      </c>
      <c r="E27" s="82">
        <v>1.4893845000000001</v>
      </c>
      <c r="F27" s="82">
        <v>1.4893845000000001</v>
      </c>
      <c r="G27" s="82">
        <v>1.4802969860917943</v>
      </c>
      <c r="H27" s="82">
        <v>1.4802969860917943</v>
      </c>
      <c r="I27" s="82">
        <v>1.4802969860917943</v>
      </c>
      <c r="J27" s="82">
        <v>1.4802969860917943</v>
      </c>
      <c r="K27" s="82">
        <v>1.4802969860917943</v>
      </c>
      <c r="L27" s="82">
        <v>1.4802969860917943</v>
      </c>
      <c r="M27" s="82">
        <v>1.4802969860917943</v>
      </c>
      <c r="N27" s="82">
        <v>1.4802969860917943</v>
      </c>
      <c r="O27" s="82">
        <v>1.4802969860917943</v>
      </c>
      <c r="P27" s="82">
        <v>1.4802969860917943</v>
      </c>
      <c r="Q27" s="82">
        <v>1.4818280162176352</v>
      </c>
    </row>
    <row r="28" spans="1:17" x14ac:dyDescent="0.2">
      <c r="A28" s="31">
        <f t="shared" si="0"/>
        <v>20</v>
      </c>
      <c r="D28" s="76"/>
      <c r="E28" s="77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80"/>
    </row>
    <row r="29" spans="1:17" x14ac:dyDescent="0.2">
      <c r="O29" s="33"/>
      <c r="P29" s="33"/>
      <c r="Q29" s="35"/>
    </row>
    <row r="30" spans="1:17" x14ac:dyDescent="0.2">
      <c r="O30" s="33"/>
      <c r="P30" s="33"/>
      <c r="Q30" s="35"/>
    </row>
    <row r="31" spans="1:17" x14ac:dyDescent="0.2">
      <c r="O31" s="33"/>
      <c r="P31" s="33"/>
      <c r="Q31" s="35"/>
    </row>
    <row r="32" spans="1:17" x14ac:dyDescent="0.2">
      <c r="O32" s="33"/>
      <c r="P32" s="33"/>
      <c r="Q32" s="35"/>
    </row>
    <row r="33" spans="15:17" x14ac:dyDescent="0.2">
      <c r="O33" s="33"/>
      <c r="P33" s="33"/>
      <c r="Q33" s="35"/>
    </row>
    <row r="34" spans="15:17" x14ac:dyDescent="0.2">
      <c r="O34" s="33"/>
      <c r="P34" s="33"/>
      <c r="Q34" s="35"/>
    </row>
    <row r="35" spans="15:17" x14ac:dyDescent="0.2">
      <c r="O35" s="33"/>
      <c r="P35" s="33"/>
      <c r="Q35" s="35"/>
    </row>
    <row r="36" spans="15:17" x14ac:dyDescent="0.2">
      <c r="O36" s="33"/>
      <c r="P36" s="33"/>
      <c r="Q36" s="35"/>
    </row>
    <row r="37" spans="15:17" x14ac:dyDescent="0.2">
      <c r="O37" s="33"/>
      <c r="P37" s="33"/>
      <c r="Q37" s="35"/>
    </row>
    <row r="38" spans="15:17" x14ac:dyDescent="0.2">
      <c r="O38" s="33"/>
      <c r="P38" s="33"/>
      <c r="Q38" s="35"/>
    </row>
    <row r="39" spans="15:17" x14ac:dyDescent="0.2">
      <c r="O39" s="33"/>
      <c r="P39" s="33"/>
      <c r="Q39" s="35"/>
    </row>
    <row r="40" spans="15:17" x14ac:dyDescent="0.2">
      <c r="O40" s="33"/>
      <c r="P40" s="33"/>
      <c r="Q40" s="35"/>
    </row>
    <row r="41" spans="15:17" x14ac:dyDescent="0.2">
      <c r="O41" s="33"/>
      <c r="P41" s="33"/>
      <c r="Q41" s="35"/>
    </row>
    <row r="42" spans="15:17" x14ac:dyDescent="0.2">
      <c r="O42" s="33"/>
      <c r="P42" s="33"/>
      <c r="Q42" s="35"/>
    </row>
    <row r="43" spans="15:17" x14ac:dyDescent="0.2">
      <c r="O43" s="33"/>
      <c r="P43" s="33"/>
      <c r="Q43" s="35"/>
    </row>
    <row r="44" spans="15:17" x14ac:dyDescent="0.2">
      <c r="O44" s="33"/>
      <c r="P44" s="33"/>
      <c r="Q44" s="35"/>
    </row>
    <row r="45" spans="15:17" x14ac:dyDescent="0.2">
      <c r="O45" s="33"/>
      <c r="P45" s="33"/>
      <c r="Q45" s="35"/>
    </row>
    <row r="46" spans="15:17" x14ac:dyDescent="0.2">
      <c r="O46" s="33"/>
      <c r="P46" s="33"/>
      <c r="Q46" s="35"/>
    </row>
    <row r="47" spans="15:17" x14ac:dyDescent="0.2">
      <c r="O47" s="33"/>
      <c r="P47" s="33"/>
      <c r="Q47" s="35"/>
    </row>
    <row r="48" spans="15:17" x14ac:dyDescent="0.2">
      <c r="O48" s="33"/>
      <c r="P48" s="33"/>
      <c r="Q48" s="35"/>
    </row>
    <row r="49" spans="15:17" x14ac:dyDescent="0.2">
      <c r="O49" s="33"/>
      <c r="P49" s="33"/>
      <c r="Q49" s="35"/>
    </row>
    <row r="50" spans="15:17" x14ac:dyDescent="0.2">
      <c r="O50" s="33"/>
      <c r="P50" s="33"/>
      <c r="Q50" s="35"/>
    </row>
    <row r="51" spans="15:17" x14ac:dyDescent="0.2">
      <c r="O51" s="33"/>
      <c r="P51" s="33"/>
      <c r="Q51" s="35"/>
    </row>
    <row r="52" spans="15:17" x14ac:dyDescent="0.2">
      <c r="O52" s="33"/>
      <c r="P52" s="33"/>
      <c r="Q52" s="35"/>
    </row>
    <row r="53" spans="15:17" x14ac:dyDescent="0.2">
      <c r="O53" s="33"/>
      <c r="P53" s="33"/>
      <c r="Q53" s="35"/>
    </row>
    <row r="54" spans="15:17" x14ac:dyDescent="0.2">
      <c r="O54" s="33"/>
      <c r="P54" s="33"/>
      <c r="Q54" s="35"/>
    </row>
    <row r="55" spans="15:17" x14ac:dyDescent="0.2">
      <c r="O55" s="33"/>
      <c r="P55" s="33"/>
      <c r="Q55" s="35"/>
    </row>
    <row r="56" spans="15:17" x14ac:dyDescent="0.2">
      <c r="O56" s="33"/>
      <c r="P56" s="33"/>
      <c r="Q56" s="35"/>
    </row>
    <row r="57" spans="15:17" x14ac:dyDescent="0.2">
      <c r="O57" s="33"/>
      <c r="P57" s="33"/>
      <c r="Q57" s="35"/>
    </row>
    <row r="58" spans="15:17" x14ac:dyDescent="0.2">
      <c r="O58" s="33"/>
      <c r="P58" s="33"/>
      <c r="Q58" s="35"/>
    </row>
    <row r="59" spans="15:17" x14ac:dyDescent="0.2">
      <c r="O59" s="33"/>
      <c r="P59" s="33"/>
      <c r="Q59" s="35"/>
    </row>
    <row r="60" spans="15:17" x14ac:dyDescent="0.2">
      <c r="O60" s="33"/>
      <c r="P60" s="33"/>
      <c r="Q60" s="35"/>
    </row>
    <row r="61" spans="15:17" x14ac:dyDescent="0.2">
      <c r="O61" s="33"/>
      <c r="P61" s="33"/>
      <c r="Q61" s="35"/>
    </row>
    <row r="62" spans="15:17" x14ac:dyDescent="0.2">
      <c r="O62" s="33"/>
      <c r="P62" s="33"/>
      <c r="Q62" s="35"/>
    </row>
    <row r="63" spans="15:17" x14ac:dyDescent="0.2">
      <c r="O63" s="33"/>
      <c r="P63" s="33"/>
      <c r="Q63" s="35"/>
    </row>
    <row r="64" spans="15:17" x14ac:dyDescent="0.2">
      <c r="O64" s="33"/>
      <c r="P64" s="33"/>
      <c r="Q64" s="35"/>
    </row>
    <row r="65" spans="15:17" x14ac:dyDescent="0.2">
      <c r="O65" s="33"/>
      <c r="P65" s="33"/>
      <c r="Q65" s="35"/>
    </row>
    <row r="66" spans="15:17" x14ac:dyDescent="0.2">
      <c r="O66" s="33"/>
      <c r="P66" s="33"/>
      <c r="Q66" s="35"/>
    </row>
    <row r="67" spans="15:17" x14ac:dyDescent="0.2">
      <c r="O67" s="33"/>
      <c r="P67" s="33"/>
      <c r="Q67" s="35"/>
    </row>
    <row r="68" spans="15:17" x14ac:dyDescent="0.2">
      <c r="O68" s="33"/>
      <c r="P68" s="33"/>
      <c r="Q68" s="35"/>
    </row>
    <row r="69" spans="15:17" x14ac:dyDescent="0.2">
      <c r="O69" s="33"/>
      <c r="P69" s="33"/>
      <c r="Q69" s="35"/>
    </row>
    <row r="70" spans="15:17" x14ac:dyDescent="0.2">
      <c r="O70" s="33"/>
      <c r="P70" s="33"/>
      <c r="Q70" s="35"/>
    </row>
    <row r="71" spans="15:17" x14ac:dyDescent="0.2">
      <c r="O71" s="33"/>
      <c r="P71" s="33"/>
      <c r="Q71" s="35"/>
    </row>
    <row r="72" spans="15:17" x14ac:dyDescent="0.2">
      <c r="O72" s="33"/>
      <c r="P72" s="33"/>
      <c r="Q72" s="35"/>
    </row>
    <row r="73" spans="15:17" x14ac:dyDescent="0.2">
      <c r="O73" s="33"/>
      <c r="P73" s="33"/>
      <c r="Q73" s="35"/>
    </row>
    <row r="74" spans="15:17" x14ac:dyDescent="0.2">
      <c r="O74" s="33"/>
      <c r="P74" s="33"/>
      <c r="Q74" s="35"/>
    </row>
    <row r="75" spans="15:17" x14ac:dyDescent="0.2">
      <c r="O75" s="33"/>
      <c r="P75" s="33"/>
      <c r="Q75" s="35"/>
    </row>
    <row r="76" spans="15:17" x14ac:dyDescent="0.2">
      <c r="O76" s="33"/>
      <c r="P76" s="33"/>
      <c r="Q76" s="35"/>
    </row>
    <row r="77" spans="15:17" x14ac:dyDescent="0.2">
      <c r="O77" s="33"/>
      <c r="P77" s="33"/>
      <c r="Q77" s="35"/>
    </row>
    <row r="78" spans="15:17" x14ac:dyDescent="0.2">
      <c r="O78" s="33"/>
      <c r="P78" s="33"/>
      <c r="Q78" s="35"/>
    </row>
    <row r="79" spans="15:17" x14ac:dyDescent="0.2">
      <c r="O79" s="33"/>
      <c r="P79" s="33"/>
      <c r="Q79" s="35"/>
    </row>
    <row r="80" spans="15:17" x14ac:dyDescent="0.2">
      <c r="O80" s="33"/>
      <c r="P80" s="33"/>
      <c r="Q80" s="35"/>
    </row>
    <row r="81" spans="15:17" x14ac:dyDescent="0.2">
      <c r="O81" s="33"/>
      <c r="P81" s="33"/>
      <c r="Q81" s="35"/>
    </row>
    <row r="82" spans="15:17" x14ac:dyDescent="0.2">
      <c r="O82" s="33"/>
      <c r="P82" s="33"/>
      <c r="Q82" s="35"/>
    </row>
    <row r="83" spans="15:17" x14ac:dyDescent="0.2">
      <c r="O83" s="33"/>
      <c r="P83" s="33"/>
      <c r="Q83" s="35"/>
    </row>
    <row r="84" spans="15:17" x14ac:dyDescent="0.2">
      <c r="O84" s="33"/>
      <c r="P84" s="33"/>
      <c r="Q84" s="35"/>
    </row>
    <row r="85" spans="15:17" x14ac:dyDescent="0.2">
      <c r="O85" s="33"/>
      <c r="P85" s="33"/>
      <c r="Q85" s="35"/>
    </row>
    <row r="86" spans="15:17" x14ac:dyDescent="0.2">
      <c r="O86" s="33"/>
      <c r="P86" s="33"/>
      <c r="Q86" s="35"/>
    </row>
    <row r="87" spans="15:17" x14ac:dyDescent="0.2">
      <c r="O87" s="33"/>
      <c r="P87" s="33"/>
      <c r="Q87" s="35"/>
    </row>
    <row r="88" spans="15:17" x14ac:dyDescent="0.2">
      <c r="O88" s="33"/>
      <c r="P88" s="33"/>
      <c r="Q88" s="35"/>
    </row>
    <row r="89" spans="15:17" x14ac:dyDescent="0.2">
      <c r="O89" s="33"/>
      <c r="P89" s="33"/>
      <c r="Q89" s="35"/>
    </row>
    <row r="90" spans="15:17" x14ac:dyDescent="0.2">
      <c r="O90" s="33"/>
      <c r="P90" s="33"/>
      <c r="Q90" s="35"/>
    </row>
    <row r="91" spans="15:17" x14ac:dyDescent="0.2">
      <c r="O91" s="33"/>
      <c r="P91" s="33"/>
      <c r="Q91" s="35"/>
    </row>
    <row r="92" spans="15:17" x14ac:dyDescent="0.2">
      <c r="O92" s="33"/>
      <c r="P92" s="33"/>
      <c r="Q92" s="35"/>
    </row>
    <row r="93" spans="15:17" x14ac:dyDescent="0.2">
      <c r="O93" s="33"/>
      <c r="P93" s="33"/>
      <c r="Q93" s="35"/>
    </row>
    <row r="94" spans="15:17" x14ac:dyDescent="0.2">
      <c r="O94" s="33"/>
      <c r="P94" s="33"/>
      <c r="Q94" s="35"/>
    </row>
    <row r="95" spans="15:17" x14ac:dyDescent="0.2">
      <c r="O95" s="33"/>
      <c r="P95" s="33"/>
      <c r="Q95" s="35"/>
    </row>
    <row r="96" spans="15:17" x14ac:dyDescent="0.2">
      <c r="O96" s="33"/>
      <c r="P96" s="33"/>
      <c r="Q96" s="35"/>
    </row>
    <row r="97" spans="15:17" x14ac:dyDescent="0.2">
      <c r="O97" s="33"/>
      <c r="P97" s="33"/>
      <c r="Q97" s="35"/>
    </row>
    <row r="98" spans="15:17" x14ac:dyDescent="0.2">
      <c r="O98" s="33"/>
      <c r="P98" s="33"/>
      <c r="Q98" s="35"/>
    </row>
    <row r="99" spans="15:17" x14ac:dyDescent="0.2">
      <c r="O99" s="33"/>
      <c r="P99" s="33"/>
      <c r="Q99" s="35"/>
    </row>
    <row r="100" spans="15:17" x14ac:dyDescent="0.2">
      <c r="O100" s="33"/>
      <c r="P100" s="33"/>
      <c r="Q100" s="35"/>
    </row>
    <row r="101" spans="15:17" x14ac:dyDescent="0.2">
      <c r="O101" s="33"/>
      <c r="P101" s="33"/>
      <c r="Q101" s="35"/>
    </row>
    <row r="102" spans="15:17" x14ac:dyDescent="0.2">
      <c r="O102" s="33"/>
      <c r="P102" s="33"/>
      <c r="Q102" s="35"/>
    </row>
    <row r="103" spans="15:17" x14ac:dyDescent="0.2">
      <c r="O103" s="33"/>
      <c r="P103" s="33"/>
      <c r="Q103" s="35"/>
    </row>
    <row r="104" spans="15:17" x14ac:dyDescent="0.2">
      <c r="O104" s="33"/>
      <c r="P104" s="33"/>
      <c r="Q104" s="35"/>
    </row>
    <row r="105" spans="15:17" x14ac:dyDescent="0.2">
      <c r="O105" s="33"/>
      <c r="P105" s="33"/>
      <c r="Q105" s="35"/>
    </row>
    <row r="106" spans="15:17" x14ac:dyDescent="0.2">
      <c r="O106" s="33"/>
      <c r="P106" s="33"/>
      <c r="Q106" s="35"/>
    </row>
    <row r="107" spans="15:17" x14ac:dyDescent="0.2">
      <c r="O107" s="33"/>
      <c r="P107" s="33"/>
      <c r="Q107" s="35"/>
    </row>
    <row r="108" spans="15:17" x14ac:dyDescent="0.2">
      <c r="O108" s="33"/>
      <c r="P108" s="33"/>
      <c r="Q108" s="35"/>
    </row>
    <row r="109" spans="15:17" x14ac:dyDescent="0.2">
      <c r="O109" s="33"/>
      <c r="P109" s="33"/>
      <c r="Q109" s="35"/>
    </row>
    <row r="110" spans="15:17" x14ac:dyDescent="0.2">
      <c r="O110" s="33"/>
      <c r="P110" s="33"/>
      <c r="Q110" s="35"/>
    </row>
    <row r="111" spans="15:17" x14ac:dyDescent="0.2">
      <c r="O111" s="33"/>
      <c r="P111" s="33"/>
      <c r="Q111" s="35"/>
    </row>
    <row r="112" spans="15:17" x14ac:dyDescent="0.2">
      <c r="O112" s="33"/>
      <c r="P112" s="33"/>
      <c r="Q112" s="35"/>
    </row>
    <row r="113" spans="15:17" x14ac:dyDescent="0.2">
      <c r="O113" s="33"/>
      <c r="P113" s="33"/>
      <c r="Q113" s="35"/>
    </row>
    <row r="114" spans="15:17" x14ac:dyDescent="0.2">
      <c r="O114" s="33"/>
      <c r="P114" s="33"/>
      <c r="Q114" s="35"/>
    </row>
    <row r="115" spans="15:17" x14ac:dyDescent="0.2">
      <c r="O115" s="33"/>
      <c r="P115" s="33"/>
      <c r="Q115" s="35"/>
    </row>
    <row r="116" spans="15:17" x14ac:dyDescent="0.2">
      <c r="O116" s="33"/>
      <c r="P116" s="33"/>
      <c r="Q116" s="35"/>
    </row>
    <row r="117" spans="15:17" x14ac:dyDescent="0.2">
      <c r="O117" s="33"/>
      <c r="P117" s="33"/>
      <c r="Q117" s="35"/>
    </row>
    <row r="118" spans="15:17" x14ac:dyDescent="0.2">
      <c r="O118" s="33"/>
      <c r="P118" s="33"/>
      <c r="Q118" s="35"/>
    </row>
    <row r="119" spans="15:17" x14ac:dyDescent="0.2">
      <c r="O119" s="33"/>
      <c r="P119" s="33"/>
      <c r="Q119" s="35"/>
    </row>
    <row r="120" spans="15:17" x14ac:dyDescent="0.2">
      <c r="O120" s="33"/>
      <c r="P120" s="33"/>
      <c r="Q120" s="35"/>
    </row>
    <row r="121" spans="15:17" x14ac:dyDescent="0.2">
      <c r="O121" s="33"/>
      <c r="P121" s="33"/>
      <c r="Q121" s="35"/>
    </row>
    <row r="122" spans="15:17" x14ac:dyDescent="0.2">
      <c r="O122" s="33"/>
      <c r="P122" s="33"/>
      <c r="Q122" s="35"/>
    </row>
    <row r="123" spans="15:17" x14ac:dyDescent="0.2">
      <c r="O123" s="33"/>
      <c r="P123" s="33"/>
      <c r="Q123" s="35"/>
    </row>
    <row r="124" spans="15:17" x14ac:dyDescent="0.2">
      <c r="O124" s="33"/>
      <c r="P124" s="33"/>
      <c r="Q124" s="35"/>
    </row>
    <row r="125" spans="15:17" x14ac:dyDescent="0.2">
      <c r="O125" s="33"/>
      <c r="P125" s="33"/>
      <c r="Q125" s="35"/>
    </row>
    <row r="126" spans="15:17" x14ac:dyDescent="0.2">
      <c r="O126" s="33"/>
      <c r="P126" s="33"/>
      <c r="Q126" s="35"/>
    </row>
    <row r="127" spans="15:17" x14ac:dyDescent="0.2">
      <c r="O127" s="33"/>
      <c r="P127" s="33"/>
      <c r="Q127" s="35"/>
    </row>
    <row r="128" spans="15:17" x14ac:dyDescent="0.2">
      <c r="O128" s="33"/>
      <c r="P128" s="33"/>
      <c r="Q128" s="35"/>
    </row>
    <row r="129" spans="15:17" x14ac:dyDescent="0.2">
      <c r="O129" s="33"/>
      <c r="P129" s="33"/>
      <c r="Q129" s="35"/>
    </row>
    <row r="130" spans="15:17" x14ac:dyDescent="0.2">
      <c r="O130" s="33"/>
      <c r="P130" s="33"/>
      <c r="Q130" s="35"/>
    </row>
    <row r="131" spans="15:17" x14ac:dyDescent="0.2">
      <c r="O131" s="33"/>
      <c r="P131" s="33"/>
      <c r="Q131" s="35"/>
    </row>
    <row r="132" spans="15:17" x14ac:dyDescent="0.2">
      <c r="O132" s="33"/>
      <c r="P132" s="33"/>
      <c r="Q132" s="35"/>
    </row>
    <row r="133" spans="15:17" x14ac:dyDescent="0.2">
      <c r="O133" s="33"/>
      <c r="P133" s="33"/>
      <c r="Q133" s="35"/>
    </row>
    <row r="134" spans="15:17" x14ac:dyDescent="0.2">
      <c r="O134" s="33"/>
      <c r="P134" s="33"/>
      <c r="Q134" s="35"/>
    </row>
    <row r="135" spans="15:17" x14ac:dyDescent="0.2">
      <c r="O135" s="33"/>
      <c r="P135" s="33"/>
      <c r="Q135" s="35"/>
    </row>
    <row r="136" spans="15:17" x14ac:dyDescent="0.2">
      <c r="O136" s="33"/>
      <c r="P136" s="33"/>
      <c r="Q136" s="35"/>
    </row>
    <row r="137" spans="15:17" x14ac:dyDescent="0.2">
      <c r="O137" s="33"/>
      <c r="P137" s="33"/>
      <c r="Q137" s="35"/>
    </row>
    <row r="138" spans="15:17" x14ac:dyDescent="0.2">
      <c r="O138" s="33"/>
      <c r="P138" s="33"/>
      <c r="Q138" s="35"/>
    </row>
    <row r="139" spans="15:17" x14ac:dyDescent="0.2">
      <c r="O139" s="33"/>
      <c r="P139" s="33"/>
      <c r="Q139" s="35"/>
    </row>
    <row r="140" spans="15:17" x14ac:dyDescent="0.2">
      <c r="O140" s="33"/>
      <c r="P140" s="33"/>
      <c r="Q140" s="35"/>
    </row>
    <row r="141" spans="15:17" x14ac:dyDescent="0.2">
      <c r="O141" s="33"/>
      <c r="P141" s="33"/>
      <c r="Q141" s="35"/>
    </row>
    <row r="142" spans="15:17" x14ac:dyDescent="0.2">
      <c r="O142" s="33"/>
      <c r="P142" s="33"/>
      <c r="Q142" s="35"/>
    </row>
    <row r="143" spans="15:17" x14ac:dyDescent="0.2">
      <c r="O143" s="33"/>
      <c r="P143" s="33"/>
      <c r="Q143" s="35"/>
    </row>
    <row r="144" spans="15:17" x14ac:dyDescent="0.2">
      <c r="O144" s="33"/>
      <c r="P144" s="33"/>
      <c r="Q144" s="35"/>
    </row>
    <row r="145" spans="15:17" x14ac:dyDescent="0.2">
      <c r="O145" s="33"/>
      <c r="P145" s="33"/>
      <c r="Q145" s="35"/>
    </row>
    <row r="146" spans="15:17" x14ac:dyDescent="0.2">
      <c r="O146" s="33"/>
      <c r="P146" s="33"/>
      <c r="Q146" s="35"/>
    </row>
    <row r="147" spans="15:17" x14ac:dyDescent="0.2">
      <c r="O147" s="33"/>
      <c r="P147" s="33"/>
      <c r="Q147" s="35"/>
    </row>
    <row r="148" spans="15:17" x14ac:dyDescent="0.2">
      <c r="O148" s="33"/>
      <c r="P148" s="33"/>
      <c r="Q148" s="35"/>
    </row>
    <row r="149" spans="15:17" x14ac:dyDescent="0.2">
      <c r="O149" s="33"/>
      <c r="P149" s="33"/>
      <c r="Q149" s="35"/>
    </row>
    <row r="150" spans="15:17" x14ac:dyDescent="0.2">
      <c r="O150" s="33"/>
      <c r="P150" s="33"/>
      <c r="Q150" s="35"/>
    </row>
    <row r="151" spans="15:17" x14ac:dyDescent="0.2">
      <c r="O151" s="33"/>
      <c r="P151" s="33"/>
      <c r="Q151" s="35"/>
    </row>
    <row r="152" spans="15:17" x14ac:dyDescent="0.2">
      <c r="O152" s="33"/>
      <c r="P152" s="33"/>
      <c r="Q152" s="35"/>
    </row>
    <row r="153" spans="15:17" x14ac:dyDescent="0.2">
      <c r="O153" s="33"/>
      <c r="P153" s="33"/>
      <c r="Q153" s="35"/>
    </row>
    <row r="154" spans="15:17" x14ac:dyDescent="0.2">
      <c r="O154" s="33"/>
      <c r="P154" s="33"/>
      <c r="Q154" s="35"/>
    </row>
    <row r="155" spans="15:17" x14ac:dyDescent="0.2">
      <c r="O155" s="33"/>
      <c r="P155" s="33"/>
      <c r="Q155" s="35"/>
    </row>
    <row r="156" spans="15:17" x14ac:dyDescent="0.2">
      <c r="O156" s="33"/>
      <c r="P156" s="33"/>
      <c r="Q156" s="35"/>
    </row>
    <row r="157" spans="15:17" x14ac:dyDescent="0.2">
      <c r="O157" s="33"/>
      <c r="P157" s="33"/>
      <c r="Q157" s="35"/>
    </row>
    <row r="158" spans="15:17" x14ac:dyDescent="0.2">
      <c r="O158" s="33"/>
      <c r="P158" s="33"/>
      <c r="Q158" s="35"/>
    </row>
    <row r="159" spans="15:17" x14ac:dyDescent="0.2">
      <c r="O159" s="33"/>
      <c r="P159" s="33"/>
      <c r="Q159" s="35"/>
    </row>
    <row r="160" spans="15:17" x14ac:dyDescent="0.2">
      <c r="O160" s="33"/>
      <c r="P160" s="33"/>
      <c r="Q160" s="35"/>
    </row>
    <row r="161" spans="15:17" x14ac:dyDescent="0.2">
      <c r="O161" s="33"/>
      <c r="P161" s="33"/>
      <c r="Q161" s="35"/>
    </row>
    <row r="162" spans="15:17" x14ac:dyDescent="0.2">
      <c r="O162" s="33"/>
      <c r="P162" s="33"/>
      <c r="Q162" s="35"/>
    </row>
    <row r="163" spans="15:17" x14ac:dyDescent="0.2">
      <c r="O163" s="33"/>
      <c r="P163" s="33"/>
      <c r="Q163" s="35"/>
    </row>
    <row r="164" spans="15:17" x14ac:dyDescent="0.2">
      <c r="O164" s="33"/>
      <c r="P164" s="33"/>
      <c r="Q164" s="35"/>
    </row>
    <row r="165" spans="15:17" x14ac:dyDescent="0.2">
      <c r="O165" s="33"/>
      <c r="P165" s="33"/>
      <c r="Q165" s="35"/>
    </row>
    <row r="166" spans="15:17" x14ac:dyDescent="0.2">
      <c r="O166" s="33"/>
      <c r="P166" s="33"/>
      <c r="Q166" s="35"/>
    </row>
    <row r="167" spans="15:17" x14ac:dyDescent="0.2">
      <c r="O167" s="33"/>
      <c r="P167" s="33"/>
      <c r="Q167" s="35"/>
    </row>
    <row r="168" spans="15:17" x14ac:dyDescent="0.2">
      <c r="O168" s="33"/>
      <c r="P168" s="33"/>
      <c r="Q168" s="35"/>
    </row>
    <row r="169" spans="15:17" x14ac:dyDescent="0.2">
      <c r="O169" s="33"/>
      <c r="P169" s="33"/>
      <c r="Q169" s="35"/>
    </row>
    <row r="170" spans="15:17" x14ac:dyDescent="0.2">
      <c r="O170" s="33"/>
      <c r="P170" s="33"/>
      <c r="Q170" s="35"/>
    </row>
    <row r="171" spans="15:17" x14ac:dyDescent="0.2">
      <c r="O171" s="33"/>
      <c r="P171" s="33"/>
      <c r="Q171" s="35"/>
    </row>
    <row r="172" spans="15:17" x14ac:dyDescent="0.2">
      <c r="O172" s="33"/>
      <c r="P172" s="33"/>
      <c r="Q172" s="35"/>
    </row>
    <row r="173" spans="15:17" x14ac:dyDescent="0.2">
      <c r="O173" s="33"/>
      <c r="P173" s="33"/>
      <c r="Q173" s="35"/>
    </row>
    <row r="174" spans="15:17" x14ac:dyDescent="0.2">
      <c r="O174" s="33"/>
      <c r="P174" s="33"/>
      <c r="Q174" s="35"/>
    </row>
    <row r="175" spans="15:17" x14ac:dyDescent="0.2">
      <c r="O175" s="33"/>
      <c r="P175" s="33"/>
      <c r="Q175" s="35"/>
    </row>
    <row r="176" spans="15:17" x14ac:dyDescent="0.2">
      <c r="O176" s="33"/>
      <c r="P176" s="33"/>
      <c r="Q176" s="35"/>
    </row>
    <row r="177" spans="15:17" x14ac:dyDescent="0.2">
      <c r="O177" s="33"/>
      <c r="P177" s="33"/>
      <c r="Q177" s="35"/>
    </row>
    <row r="178" spans="15:17" x14ac:dyDescent="0.2">
      <c r="O178" s="33"/>
      <c r="P178" s="33"/>
      <c r="Q178" s="35"/>
    </row>
    <row r="179" spans="15:17" x14ac:dyDescent="0.2">
      <c r="O179" s="33"/>
      <c r="P179" s="33"/>
      <c r="Q179" s="35"/>
    </row>
    <row r="180" spans="15:17" x14ac:dyDescent="0.2">
      <c r="O180" s="33"/>
      <c r="P180" s="33"/>
      <c r="Q180" s="35"/>
    </row>
    <row r="181" spans="15:17" x14ac:dyDescent="0.2">
      <c r="O181" s="33"/>
      <c r="P181" s="33"/>
      <c r="Q181" s="35"/>
    </row>
    <row r="182" spans="15:17" x14ac:dyDescent="0.2">
      <c r="O182" s="33"/>
      <c r="P182" s="33"/>
      <c r="Q182" s="35"/>
    </row>
    <row r="183" spans="15:17" x14ac:dyDescent="0.2">
      <c r="O183" s="33"/>
      <c r="P183" s="33"/>
      <c r="Q183" s="35"/>
    </row>
    <row r="184" spans="15:17" x14ac:dyDescent="0.2">
      <c r="O184" s="33"/>
      <c r="P184" s="33"/>
      <c r="Q184" s="35"/>
    </row>
    <row r="185" spans="15:17" x14ac:dyDescent="0.2">
      <c r="O185" s="33"/>
      <c r="P185" s="33"/>
      <c r="Q185" s="35"/>
    </row>
    <row r="186" spans="15:17" x14ac:dyDescent="0.2">
      <c r="O186" s="33"/>
      <c r="P186" s="33"/>
      <c r="Q186" s="35"/>
    </row>
    <row r="187" spans="15:17" x14ac:dyDescent="0.2">
      <c r="O187" s="33"/>
      <c r="P187" s="33"/>
      <c r="Q187" s="35"/>
    </row>
    <row r="188" spans="15:17" x14ac:dyDescent="0.2">
      <c r="O188" s="33"/>
      <c r="P188" s="33"/>
      <c r="Q188" s="35"/>
    </row>
    <row r="189" spans="15:17" x14ac:dyDescent="0.2">
      <c r="O189" s="33"/>
      <c r="P189" s="33"/>
      <c r="Q189" s="35"/>
    </row>
    <row r="190" spans="15:17" x14ac:dyDescent="0.2">
      <c r="O190" s="33"/>
      <c r="P190" s="33"/>
      <c r="Q190" s="35"/>
    </row>
    <row r="191" spans="15:17" x14ac:dyDescent="0.2">
      <c r="O191" s="33"/>
      <c r="P191" s="33"/>
      <c r="Q191" s="35"/>
    </row>
    <row r="192" spans="15:17" x14ac:dyDescent="0.2">
      <c r="O192" s="33"/>
      <c r="P192" s="33"/>
      <c r="Q192" s="35"/>
    </row>
    <row r="193" spans="15:17" x14ac:dyDescent="0.2">
      <c r="O193" s="33"/>
      <c r="P193" s="33"/>
      <c r="Q193" s="35"/>
    </row>
    <row r="194" spans="15:17" x14ac:dyDescent="0.2">
      <c r="O194" s="33"/>
      <c r="P194" s="33"/>
      <c r="Q194" s="35"/>
    </row>
    <row r="195" spans="15:17" x14ac:dyDescent="0.2">
      <c r="O195" s="33"/>
      <c r="P195" s="33"/>
      <c r="Q195" s="35"/>
    </row>
    <row r="196" spans="15:17" x14ac:dyDescent="0.2">
      <c r="O196" s="33"/>
      <c r="P196" s="33"/>
      <c r="Q196" s="35"/>
    </row>
    <row r="197" spans="15:17" x14ac:dyDescent="0.2">
      <c r="O197" s="33"/>
      <c r="P197" s="33"/>
      <c r="Q197" s="35"/>
    </row>
    <row r="198" spans="15:17" x14ac:dyDescent="0.2">
      <c r="O198" s="33"/>
      <c r="P198" s="33"/>
      <c r="Q198" s="35"/>
    </row>
    <row r="199" spans="15:17" x14ac:dyDescent="0.2">
      <c r="O199" s="33"/>
      <c r="P199" s="33"/>
      <c r="Q199" s="35"/>
    </row>
    <row r="200" spans="15:17" x14ac:dyDescent="0.2">
      <c r="O200" s="33"/>
      <c r="P200" s="33"/>
      <c r="Q200" s="35"/>
    </row>
    <row r="201" spans="15:17" x14ac:dyDescent="0.2">
      <c r="O201" s="33"/>
      <c r="P201" s="33"/>
      <c r="Q201" s="35"/>
    </row>
    <row r="202" spans="15:17" x14ac:dyDescent="0.2">
      <c r="O202" s="33"/>
      <c r="P202" s="33"/>
      <c r="Q202" s="35"/>
    </row>
    <row r="203" spans="15:17" x14ac:dyDescent="0.2">
      <c r="O203" s="33"/>
      <c r="P203" s="33"/>
      <c r="Q203" s="35"/>
    </row>
    <row r="204" spans="15:17" x14ac:dyDescent="0.2">
      <c r="O204" s="33"/>
      <c r="P204" s="33"/>
      <c r="Q204" s="35"/>
    </row>
    <row r="205" spans="15:17" x14ac:dyDescent="0.2">
      <c r="O205" s="33"/>
      <c r="P205" s="33"/>
      <c r="Q205" s="35"/>
    </row>
    <row r="206" spans="15:17" x14ac:dyDescent="0.2">
      <c r="O206" s="33"/>
      <c r="P206" s="33"/>
      <c r="Q206" s="35"/>
    </row>
    <row r="207" spans="15:17" x14ac:dyDescent="0.2">
      <c r="O207" s="33"/>
      <c r="P207" s="33"/>
      <c r="Q207" s="35"/>
    </row>
    <row r="208" spans="15:17" x14ac:dyDescent="0.2">
      <c r="O208" s="33"/>
      <c r="P208" s="33"/>
      <c r="Q208" s="35"/>
    </row>
    <row r="209" spans="15:17" x14ac:dyDescent="0.2">
      <c r="O209" s="33"/>
      <c r="P209" s="33"/>
      <c r="Q209" s="35"/>
    </row>
    <row r="210" spans="15:17" x14ac:dyDescent="0.2">
      <c r="O210" s="33"/>
      <c r="P210" s="33"/>
      <c r="Q210" s="35"/>
    </row>
    <row r="211" spans="15:17" x14ac:dyDescent="0.2">
      <c r="O211" s="33"/>
      <c r="P211" s="33"/>
      <c r="Q211" s="35"/>
    </row>
    <row r="212" spans="15:17" x14ac:dyDescent="0.2">
      <c r="O212" s="33"/>
      <c r="P212" s="33"/>
      <c r="Q212" s="35"/>
    </row>
    <row r="213" spans="15:17" x14ac:dyDescent="0.2">
      <c r="O213" s="33"/>
      <c r="P213" s="33"/>
      <c r="Q213" s="35"/>
    </row>
    <row r="214" spans="15:17" x14ac:dyDescent="0.2">
      <c r="O214" s="33"/>
      <c r="P214" s="33"/>
      <c r="Q214" s="35"/>
    </row>
    <row r="215" spans="15:17" x14ac:dyDescent="0.2">
      <c r="O215" s="33"/>
      <c r="P215" s="33"/>
      <c r="Q215" s="35"/>
    </row>
    <row r="216" spans="15:17" x14ac:dyDescent="0.2">
      <c r="O216" s="33"/>
      <c r="P216" s="33"/>
      <c r="Q216" s="35"/>
    </row>
    <row r="217" spans="15:17" x14ac:dyDescent="0.2">
      <c r="O217" s="33"/>
      <c r="P217" s="33"/>
      <c r="Q217" s="35"/>
    </row>
    <row r="218" spans="15:17" x14ac:dyDescent="0.2">
      <c r="O218" s="33"/>
      <c r="P218" s="33"/>
      <c r="Q218" s="35"/>
    </row>
    <row r="219" spans="15:17" x14ac:dyDescent="0.2">
      <c r="O219" s="33"/>
      <c r="P219" s="33"/>
      <c r="Q219" s="35"/>
    </row>
    <row r="220" spans="15:17" x14ac:dyDescent="0.2">
      <c r="O220" s="33"/>
      <c r="P220" s="33"/>
      <c r="Q220" s="35"/>
    </row>
    <row r="221" spans="15:17" x14ac:dyDescent="0.2">
      <c r="O221" s="33"/>
      <c r="P221" s="33"/>
      <c r="Q221" s="35"/>
    </row>
    <row r="222" spans="15:17" x14ac:dyDescent="0.2">
      <c r="O222" s="33"/>
      <c r="P222" s="33"/>
      <c r="Q222" s="35"/>
    </row>
    <row r="223" spans="15:17" x14ac:dyDescent="0.2">
      <c r="O223" s="33"/>
      <c r="P223" s="33"/>
      <c r="Q223" s="35"/>
    </row>
    <row r="224" spans="15:17" x14ac:dyDescent="0.2">
      <c r="O224" s="33"/>
      <c r="P224" s="33"/>
      <c r="Q224" s="35"/>
    </row>
    <row r="225" spans="15:17" x14ac:dyDescent="0.2">
      <c r="O225" s="33"/>
      <c r="P225" s="33"/>
      <c r="Q225" s="35"/>
    </row>
    <row r="226" spans="15:17" x14ac:dyDescent="0.2">
      <c r="O226" s="33"/>
      <c r="P226" s="33"/>
      <c r="Q226" s="35"/>
    </row>
    <row r="227" spans="15:17" x14ac:dyDescent="0.2">
      <c r="O227" s="33"/>
      <c r="P227" s="33"/>
      <c r="Q227" s="35"/>
    </row>
    <row r="228" spans="15:17" x14ac:dyDescent="0.2">
      <c r="O228" s="33"/>
      <c r="P228" s="33"/>
      <c r="Q228" s="35"/>
    </row>
    <row r="229" spans="15:17" x14ac:dyDescent="0.2">
      <c r="O229" s="33"/>
      <c r="P229" s="33"/>
      <c r="Q229" s="35"/>
    </row>
    <row r="230" spans="15:17" x14ac:dyDescent="0.2">
      <c r="O230" s="33"/>
      <c r="P230" s="33"/>
      <c r="Q230" s="35"/>
    </row>
    <row r="231" spans="15:17" x14ac:dyDescent="0.2">
      <c r="O231" s="33"/>
      <c r="P231" s="33"/>
      <c r="Q231" s="35"/>
    </row>
    <row r="232" spans="15:17" x14ac:dyDescent="0.2">
      <c r="O232" s="33"/>
      <c r="P232" s="33"/>
      <c r="Q232" s="35"/>
    </row>
    <row r="233" spans="15:17" x14ac:dyDescent="0.2">
      <c r="O233" s="33"/>
      <c r="P233" s="33"/>
      <c r="Q233" s="35"/>
    </row>
    <row r="234" spans="15:17" x14ac:dyDescent="0.2">
      <c r="O234" s="33"/>
      <c r="P234" s="33"/>
      <c r="Q234" s="35"/>
    </row>
    <row r="235" spans="15:17" x14ac:dyDescent="0.2">
      <c r="O235" s="33"/>
      <c r="P235" s="33"/>
      <c r="Q235" s="35"/>
    </row>
    <row r="236" spans="15:17" x14ac:dyDescent="0.2">
      <c r="O236" s="33"/>
      <c r="P236" s="33"/>
      <c r="Q236" s="35"/>
    </row>
    <row r="237" spans="15:17" x14ac:dyDescent="0.2">
      <c r="O237" s="33"/>
      <c r="P237" s="33"/>
      <c r="Q237" s="35"/>
    </row>
    <row r="238" spans="15:17" x14ac:dyDescent="0.2">
      <c r="O238" s="33"/>
      <c r="P238" s="33"/>
      <c r="Q238" s="35"/>
    </row>
    <row r="239" spans="15:17" x14ac:dyDescent="0.2">
      <c r="O239" s="33"/>
      <c r="P239" s="33"/>
      <c r="Q239" s="35"/>
    </row>
    <row r="240" spans="15:17" x14ac:dyDescent="0.2">
      <c r="O240" s="33"/>
      <c r="P240" s="33"/>
      <c r="Q240" s="35"/>
    </row>
    <row r="241" spans="15:17" x14ac:dyDescent="0.2">
      <c r="O241" s="33"/>
      <c r="P241" s="33"/>
      <c r="Q241" s="35"/>
    </row>
    <row r="242" spans="15:17" x14ac:dyDescent="0.2">
      <c r="O242" s="33"/>
      <c r="P242" s="33"/>
      <c r="Q242" s="35"/>
    </row>
    <row r="243" spans="15:17" x14ac:dyDescent="0.2">
      <c r="O243" s="33"/>
      <c r="P243" s="33"/>
      <c r="Q243" s="35"/>
    </row>
    <row r="244" spans="15:17" x14ac:dyDescent="0.2">
      <c r="O244" s="33"/>
      <c r="P244" s="33"/>
      <c r="Q244" s="35"/>
    </row>
    <row r="245" spans="15:17" x14ac:dyDescent="0.2">
      <c r="O245" s="33"/>
      <c r="P245" s="33"/>
      <c r="Q245" s="35"/>
    </row>
    <row r="246" spans="15:17" x14ac:dyDescent="0.2">
      <c r="O246" s="33"/>
      <c r="P246" s="33"/>
      <c r="Q246" s="35"/>
    </row>
    <row r="247" spans="15:17" x14ac:dyDescent="0.2">
      <c r="O247" s="33"/>
      <c r="P247" s="33"/>
      <c r="Q247" s="35"/>
    </row>
    <row r="248" spans="15:17" x14ac:dyDescent="0.2">
      <c r="O248" s="33"/>
      <c r="P248" s="33"/>
      <c r="Q248" s="35"/>
    </row>
    <row r="249" spans="15:17" x14ac:dyDescent="0.2">
      <c r="O249" s="33"/>
      <c r="P249" s="33"/>
      <c r="Q249" s="35"/>
    </row>
    <row r="250" spans="15:17" x14ac:dyDescent="0.2">
      <c r="O250" s="33"/>
      <c r="P250" s="33"/>
      <c r="Q250" s="35"/>
    </row>
    <row r="251" spans="15:17" x14ac:dyDescent="0.2">
      <c r="O251" s="33"/>
      <c r="P251" s="33"/>
      <c r="Q251" s="35"/>
    </row>
    <row r="252" spans="15:17" x14ac:dyDescent="0.2">
      <c r="O252" s="33"/>
      <c r="P252" s="33"/>
      <c r="Q252" s="35"/>
    </row>
    <row r="253" spans="15:17" x14ac:dyDescent="0.2">
      <c r="O253" s="33"/>
      <c r="P253" s="33"/>
      <c r="Q253" s="35"/>
    </row>
    <row r="254" spans="15:17" x14ac:dyDescent="0.2">
      <c r="O254" s="33"/>
      <c r="P254" s="33"/>
      <c r="Q254" s="35"/>
    </row>
    <row r="255" spans="15:17" x14ac:dyDescent="0.2">
      <c r="O255" s="33"/>
      <c r="P255" s="33"/>
      <c r="Q255" s="35"/>
    </row>
    <row r="256" spans="15:17" x14ac:dyDescent="0.2">
      <c r="O256" s="33"/>
      <c r="P256" s="33"/>
      <c r="Q256" s="35"/>
    </row>
    <row r="257" spans="15:17" x14ac:dyDescent="0.2">
      <c r="O257" s="33"/>
      <c r="P257" s="33"/>
      <c r="Q257" s="35"/>
    </row>
    <row r="258" spans="15:17" x14ac:dyDescent="0.2">
      <c r="O258" s="33"/>
      <c r="P258" s="33"/>
      <c r="Q258" s="35"/>
    </row>
    <row r="259" spans="15:17" x14ac:dyDescent="0.2">
      <c r="O259" s="33"/>
      <c r="P259" s="33"/>
      <c r="Q259" s="35"/>
    </row>
    <row r="260" spans="15:17" x14ac:dyDescent="0.2">
      <c r="O260" s="33"/>
      <c r="P260" s="33"/>
      <c r="Q260" s="35"/>
    </row>
    <row r="261" spans="15:17" x14ac:dyDescent="0.2">
      <c r="O261" s="33"/>
      <c r="P261" s="33"/>
      <c r="Q261" s="35"/>
    </row>
    <row r="262" spans="15:17" x14ac:dyDescent="0.2">
      <c r="O262" s="33"/>
      <c r="P262" s="33"/>
      <c r="Q262" s="35"/>
    </row>
    <row r="263" spans="15:17" x14ac:dyDescent="0.2">
      <c r="O263" s="33"/>
      <c r="P263" s="33"/>
      <c r="Q263" s="35"/>
    </row>
    <row r="264" spans="15:17" x14ac:dyDescent="0.2">
      <c r="O264" s="33"/>
      <c r="P264" s="33"/>
      <c r="Q264" s="35"/>
    </row>
    <row r="265" spans="15:17" x14ac:dyDescent="0.2">
      <c r="O265" s="33"/>
      <c r="P265" s="33"/>
      <c r="Q265" s="35"/>
    </row>
    <row r="266" spans="15:17" x14ac:dyDescent="0.2">
      <c r="O266" s="33"/>
      <c r="P266" s="33"/>
      <c r="Q266" s="35"/>
    </row>
    <row r="267" spans="15:17" x14ac:dyDescent="0.2">
      <c r="O267" s="33"/>
      <c r="P267" s="33"/>
      <c r="Q267" s="35"/>
    </row>
    <row r="268" spans="15:17" x14ac:dyDescent="0.2">
      <c r="O268" s="33"/>
      <c r="P268" s="33"/>
      <c r="Q268" s="35"/>
    </row>
    <row r="269" spans="15:17" x14ac:dyDescent="0.2">
      <c r="O269" s="33"/>
      <c r="P269" s="33"/>
      <c r="Q269" s="35"/>
    </row>
    <row r="270" spans="15:17" x14ac:dyDescent="0.2">
      <c r="O270" s="33"/>
      <c r="P270" s="33"/>
      <c r="Q270" s="35"/>
    </row>
    <row r="271" spans="15:17" x14ac:dyDescent="0.2">
      <c r="O271" s="33"/>
      <c r="P271" s="33"/>
      <c r="Q271" s="35"/>
    </row>
    <row r="272" spans="15:17" x14ac:dyDescent="0.2">
      <c r="O272" s="33"/>
      <c r="P272" s="33"/>
      <c r="Q272" s="35"/>
    </row>
    <row r="273" spans="15:17" x14ac:dyDescent="0.2">
      <c r="O273" s="33"/>
      <c r="P273" s="33"/>
      <c r="Q273" s="35"/>
    </row>
    <row r="274" spans="15:17" x14ac:dyDescent="0.2">
      <c r="O274" s="33"/>
      <c r="P274" s="33"/>
      <c r="Q274" s="35"/>
    </row>
    <row r="275" spans="15:17" x14ac:dyDescent="0.2">
      <c r="O275" s="33"/>
      <c r="P275" s="33"/>
      <c r="Q275" s="35"/>
    </row>
    <row r="276" spans="15:17" x14ac:dyDescent="0.2">
      <c r="O276" s="33"/>
      <c r="P276" s="33"/>
      <c r="Q276" s="35"/>
    </row>
    <row r="277" spans="15:17" x14ac:dyDescent="0.2">
      <c r="O277" s="33"/>
      <c r="P277" s="33"/>
      <c r="Q277" s="35"/>
    </row>
    <row r="278" spans="15:17" x14ac:dyDescent="0.2">
      <c r="O278" s="33"/>
      <c r="P278" s="33"/>
      <c r="Q278" s="35"/>
    </row>
    <row r="279" spans="15:17" x14ac:dyDescent="0.2">
      <c r="O279" s="33"/>
      <c r="P279" s="33"/>
      <c r="Q279" s="35"/>
    </row>
    <row r="280" spans="15:17" x14ac:dyDescent="0.2">
      <c r="O280" s="33"/>
      <c r="P280" s="33"/>
      <c r="Q280" s="35"/>
    </row>
    <row r="281" spans="15:17" x14ac:dyDescent="0.2">
      <c r="O281" s="33"/>
      <c r="P281" s="33"/>
      <c r="Q281" s="35"/>
    </row>
    <row r="282" spans="15:17" x14ac:dyDescent="0.2">
      <c r="O282" s="33"/>
      <c r="P282" s="33"/>
      <c r="Q282" s="35"/>
    </row>
    <row r="283" spans="15:17" x14ac:dyDescent="0.2">
      <c r="O283" s="33"/>
      <c r="P283" s="33"/>
      <c r="Q283" s="35"/>
    </row>
    <row r="284" spans="15:17" x14ac:dyDescent="0.2">
      <c r="O284" s="33"/>
      <c r="P284" s="33"/>
      <c r="Q284" s="35"/>
    </row>
    <row r="285" spans="15:17" x14ac:dyDescent="0.2">
      <c r="O285" s="33"/>
      <c r="P285" s="33"/>
      <c r="Q285" s="35"/>
    </row>
    <row r="286" spans="15:17" x14ac:dyDescent="0.2">
      <c r="O286" s="33"/>
      <c r="P286" s="33"/>
      <c r="Q286" s="35"/>
    </row>
    <row r="287" spans="15:17" x14ac:dyDescent="0.2">
      <c r="O287" s="33"/>
      <c r="P287" s="33"/>
      <c r="Q287" s="35"/>
    </row>
    <row r="288" spans="15:17" x14ac:dyDescent="0.2">
      <c r="O288" s="33"/>
      <c r="P288" s="33"/>
      <c r="Q288" s="35"/>
    </row>
    <row r="289" spans="15:17" x14ac:dyDescent="0.2">
      <c r="O289" s="33"/>
      <c r="P289" s="33"/>
      <c r="Q289" s="35"/>
    </row>
    <row r="290" spans="15:17" x14ac:dyDescent="0.2">
      <c r="O290" s="33"/>
      <c r="P290" s="33"/>
      <c r="Q290" s="35"/>
    </row>
    <row r="291" spans="15:17" x14ac:dyDescent="0.2">
      <c r="O291" s="33"/>
      <c r="P291" s="33"/>
      <c r="Q291" s="35"/>
    </row>
    <row r="292" spans="15:17" x14ac:dyDescent="0.2">
      <c r="O292" s="33"/>
      <c r="P292" s="33"/>
      <c r="Q292" s="35"/>
    </row>
    <row r="293" spans="15:17" x14ac:dyDescent="0.2">
      <c r="O293" s="33"/>
      <c r="P293" s="33"/>
      <c r="Q293" s="35"/>
    </row>
    <row r="294" spans="15:17" x14ac:dyDescent="0.2">
      <c r="O294" s="33"/>
      <c r="P294" s="33"/>
      <c r="Q294" s="35"/>
    </row>
    <row r="295" spans="15:17" x14ac:dyDescent="0.2">
      <c r="O295" s="33"/>
      <c r="P295" s="33"/>
      <c r="Q295" s="35"/>
    </row>
    <row r="296" spans="15:17" x14ac:dyDescent="0.2">
      <c r="O296" s="33"/>
      <c r="P296" s="33"/>
      <c r="Q296" s="35"/>
    </row>
    <row r="297" spans="15:17" x14ac:dyDescent="0.2">
      <c r="O297" s="33"/>
      <c r="P297" s="33"/>
      <c r="Q297" s="35"/>
    </row>
    <row r="298" spans="15:17" x14ac:dyDescent="0.2">
      <c r="O298" s="33"/>
      <c r="P298" s="33"/>
      <c r="Q298" s="35"/>
    </row>
    <row r="299" spans="15:17" x14ac:dyDescent="0.2">
      <c r="O299" s="33"/>
      <c r="P299" s="33"/>
      <c r="Q299" s="35"/>
    </row>
    <row r="300" spans="15:17" x14ac:dyDescent="0.2">
      <c r="O300" s="33"/>
      <c r="P300" s="33"/>
      <c r="Q300" s="35"/>
    </row>
    <row r="301" spans="15:17" x14ac:dyDescent="0.2">
      <c r="O301" s="33"/>
      <c r="P301" s="33"/>
      <c r="Q301" s="35"/>
    </row>
    <row r="302" spans="15:17" x14ac:dyDescent="0.2">
      <c r="O302" s="33"/>
      <c r="P302" s="33"/>
      <c r="Q302" s="35"/>
    </row>
    <row r="303" spans="15:17" x14ac:dyDescent="0.2">
      <c r="O303" s="33"/>
      <c r="P303" s="33"/>
      <c r="Q303" s="35"/>
    </row>
    <row r="304" spans="15:17" x14ac:dyDescent="0.2">
      <c r="O304" s="33"/>
      <c r="P304" s="33"/>
      <c r="Q304" s="35"/>
    </row>
    <row r="305" spans="15:17" x14ac:dyDescent="0.2">
      <c r="O305" s="33"/>
      <c r="P305" s="33"/>
      <c r="Q305" s="35"/>
    </row>
    <row r="306" spans="15:17" x14ac:dyDescent="0.2">
      <c r="O306" s="33"/>
      <c r="P306" s="33"/>
      <c r="Q306" s="35"/>
    </row>
    <row r="307" spans="15:17" x14ac:dyDescent="0.2">
      <c r="O307" s="33"/>
      <c r="P307" s="33"/>
      <c r="Q307" s="35"/>
    </row>
    <row r="308" spans="15:17" x14ac:dyDescent="0.2">
      <c r="O308" s="33"/>
      <c r="P308" s="33"/>
      <c r="Q308" s="35"/>
    </row>
    <row r="309" spans="15:17" x14ac:dyDescent="0.2">
      <c r="O309" s="33"/>
      <c r="P309" s="33"/>
      <c r="Q309" s="35"/>
    </row>
    <row r="310" spans="15:17" x14ac:dyDescent="0.2">
      <c r="O310" s="33"/>
      <c r="P310" s="33"/>
      <c r="Q310" s="35"/>
    </row>
    <row r="311" spans="15:17" x14ac:dyDescent="0.2">
      <c r="O311" s="33"/>
      <c r="P311" s="33"/>
      <c r="Q311" s="35"/>
    </row>
    <row r="312" spans="15:17" x14ac:dyDescent="0.2">
      <c r="O312" s="33"/>
      <c r="P312" s="33"/>
      <c r="Q312" s="35"/>
    </row>
    <row r="313" spans="15:17" x14ac:dyDescent="0.2">
      <c r="O313" s="33"/>
      <c r="P313" s="33"/>
      <c r="Q313" s="35"/>
    </row>
    <row r="314" spans="15:17" x14ac:dyDescent="0.2">
      <c r="O314" s="33"/>
      <c r="P314" s="33"/>
      <c r="Q314" s="35"/>
    </row>
    <row r="315" spans="15:17" x14ac:dyDescent="0.2">
      <c r="O315" s="33"/>
      <c r="P315" s="33"/>
      <c r="Q315" s="35"/>
    </row>
    <row r="316" spans="15:17" x14ac:dyDescent="0.2">
      <c r="O316" s="33"/>
      <c r="P316" s="33"/>
      <c r="Q316" s="35"/>
    </row>
    <row r="317" spans="15:17" x14ac:dyDescent="0.2">
      <c r="O317" s="33"/>
      <c r="P317" s="33"/>
      <c r="Q317" s="35"/>
    </row>
    <row r="318" spans="15:17" x14ac:dyDescent="0.2">
      <c r="O318" s="33"/>
      <c r="P318" s="33"/>
      <c r="Q318" s="35"/>
    </row>
    <row r="319" spans="15:17" x14ac:dyDescent="0.2">
      <c r="O319" s="33"/>
      <c r="P319" s="33"/>
      <c r="Q319" s="35"/>
    </row>
    <row r="320" spans="15:17" x14ac:dyDescent="0.2">
      <c r="O320" s="33"/>
      <c r="P320" s="33"/>
      <c r="Q320" s="35"/>
    </row>
    <row r="321" spans="15:17" x14ac:dyDescent="0.2">
      <c r="O321" s="33"/>
      <c r="P321" s="33"/>
      <c r="Q321" s="35"/>
    </row>
    <row r="322" spans="15:17" x14ac:dyDescent="0.2">
      <c r="O322" s="33"/>
      <c r="P322" s="33"/>
      <c r="Q322" s="35"/>
    </row>
    <row r="323" spans="15:17" x14ac:dyDescent="0.2">
      <c r="O323" s="33"/>
      <c r="P323" s="33"/>
      <c r="Q323" s="35"/>
    </row>
    <row r="324" spans="15:17" x14ac:dyDescent="0.2">
      <c r="O324" s="33"/>
      <c r="P324" s="33"/>
      <c r="Q324" s="35"/>
    </row>
    <row r="325" spans="15:17" x14ac:dyDescent="0.2">
      <c r="O325" s="33"/>
      <c r="P325" s="33"/>
      <c r="Q325" s="35"/>
    </row>
    <row r="326" spans="15:17" x14ac:dyDescent="0.2">
      <c r="O326" s="33"/>
      <c r="P326" s="33"/>
      <c r="Q326" s="35"/>
    </row>
    <row r="327" spans="15:17" x14ac:dyDescent="0.2">
      <c r="O327" s="33"/>
      <c r="P327" s="33"/>
      <c r="Q327" s="35"/>
    </row>
    <row r="328" spans="15:17" x14ac:dyDescent="0.2">
      <c r="O328" s="33"/>
      <c r="P328" s="33"/>
      <c r="Q328" s="35"/>
    </row>
    <row r="329" spans="15:17" x14ac:dyDescent="0.2">
      <c r="O329" s="33"/>
      <c r="P329" s="33"/>
      <c r="Q329" s="35"/>
    </row>
    <row r="330" spans="15:17" x14ac:dyDescent="0.2">
      <c r="O330" s="33"/>
      <c r="P330" s="33"/>
      <c r="Q330" s="35"/>
    </row>
    <row r="331" spans="15:17" x14ac:dyDescent="0.2">
      <c r="O331" s="33"/>
      <c r="P331" s="33"/>
      <c r="Q331" s="35"/>
    </row>
    <row r="332" spans="15:17" x14ac:dyDescent="0.2">
      <c r="O332" s="33"/>
      <c r="P332" s="33"/>
      <c r="Q332" s="35"/>
    </row>
    <row r="333" spans="15:17" x14ac:dyDescent="0.2">
      <c r="O333" s="33"/>
      <c r="P333" s="33"/>
      <c r="Q333" s="35"/>
    </row>
    <row r="334" spans="15:17" x14ac:dyDescent="0.2">
      <c r="O334" s="33"/>
      <c r="P334" s="33"/>
      <c r="Q334" s="35"/>
    </row>
    <row r="335" spans="15:17" x14ac:dyDescent="0.2">
      <c r="O335" s="33"/>
      <c r="P335" s="33"/>
      <c r="Q335" s="35"/>
    </row>
    <row r="336" spans="15:17" x14ac:dyDescent="0.2">
      <c r="O336" s="33"/>
      <c r="P336" s="33"/>
      <c r="Q336" s="35"/>
    </row>
    <row r="337" spans="15:17" x14ac:dyDescent="0.2">
      <c r="O337" s="33"/>
      <c r="P337" s="33"/>
      <c r="Q337" s="35"/>
    </row>
    <row r="338" spans="15:17" x14ac:dyDescent="0.2">
      <c r="O338" s="33"/>
      <c r="P338" s="33"/>
      <c r="Q338" s="35"/>
    </row>
    <row r="339" spans="15:17" x14ac:dyDescent="0.2">
      <c r="O339" s="33"/>
      <c r="P339" s="33"/>
      <c r="Q339" s="35"/>
    </row>
    <row r="340" spans="15:17" x14ac:dyDescent="0.2">
      <c r="O340" s="33"/>
      <c r="P340" s="33"/>
      <c r="Q340" s="35"/>
    </row>
    <row r="341" spans="15:17" x14ac:dyDescent="0.2">
      <c r="O341" s="33"/>
      <c r="P341" s="33"/>
      <c r="Q341" s="35"/>
    </row>
    <row r="342" spans="15:17" x14ac:dyDescent="0.2">
      <c r="O342" s="33"/>
      <c r="P342" s="33"/>
      <c r="Q342" s="35"/>
    </row>
    <row r="343" spans="15:17" x14ac:dyDescent="0.2">
      <c r="O343" s="33"/>
      <c r="P343" s="33"/>
      <c r="Q343" s="35"/>
    </row>
    <row r="344" spans="15:17" x14ac:dyDescent="0.2">
      <c r="O344" s="33"/>
      <c r="P344" s="33"/>
      <c r="Q344" s="35"/>
    </row>
    <row r="345" spans="15:17" x14ac:dyDescent="0.2">
      <c r="O345" s="33"/>
      <c r="P345" s="33"/>
      <c r="Q345" s="35"/>
    </row>
    <row r="346" spans="15:17" x14ac:dyDescent="0.2">
      <c r="O346" s="33"/>
      <c r="P346" s="33"/>
      <c r="Q346" s="35"/>
    </row>
    <row r="347" spans="15:17" x14ac:dyDescent="0.2">
      <c r="O347" s="33"/>
      <c r="P347" s="33"/>
      <c r="Q347" s="35"/>
    </row>
    <row r="348" spans="15:17" x14ac:dyDescent="0.2">
      <c r="O348" s="33"/>
      <c r="P348" s="33"/>
      <c r="Q348" s="35"/>
    </row>
    <row r="349" spans="15:17" x14ac:dyDescent="0.2">
      <c r="O349" s="33"/>
      <c r="P349" s="33"/>
      <c r="Q349" s="35"/>
    </row>
    <row r="350" spans="15:17" x14ac:dyDescent="0.2">
      <c r="O350" s="33"/>
      <c r="P350" s="33"/>
      <c r="Q350" s="35"/>
    </row>
    <row r="351" spans="15:17" x14ac:dyDescent="0.2">
      <c r="O351" s="33"/>
      <c r="P351" s="33"/>
      <c r="Q351" s="35"/>
    </row>
    <row r="352" spans="15:17" x14ac:dyDescent="0.2">
      <c r="O352" s="33"/>
      <c r="P352" s="33"/>
      <c r="Q352" s="35"/>
    </row>
    <row r="353" spans="15:17" x14ac:dyDescent="0.2">
      <c r="O353" s="33"/>
      <c r="P353" s="33"/>
      <c r="Q353" s="35"/>
    </row>
    <row r="354" spans="15:17" x14ac:dyDescent="0.2">
      <c r="O354" s="33"/>
      <c r="P354" s="33"/>
      <c r="Q354" s="35"/>
    </row>
    <row r="355" spans="15:17" x14ac:dyDescent="0.2">
      <c r="O355" s="33"/>
      <c r="P355" s="33"/>
      <c r="Q355" s="35"/>
    </row>
    <row r="356" spans="15:17" x14ac:dyDescent="0.2">
      <c r="O356" s="33"/>
      <c r="P356" s="33"/>
      <c r="Q356" s="35"/>
    </row>
    <row r="357" spans="15:17" x14ac:dyDescent="0.2">
      <c r="O357" s="33"/>
      <c r="P357" s="33"/>
      <c r="Q357" s="35"/>
    </row>
    <row r="358" spans="15:17" x14ac:dyDescent="0.2">
      <c r="O358" s="33"/>
      <c r="P358" s="33"/>
      <c r="Q358" s="35"/>
    </row>
    <row r="359" spans="15:17" x14ac:dyDescent="0.2">
      <c r="O359" s="33"/>
      <c r="P359" s="33"/>
      <c r="Q359" s="35"/>
    </row>
    <row r="360" spans="15:17" x14ac:dyDescent="0.2">
      <c r="O360" s="33"/>
      <c r="P360" s="33"/>
      <c r="Q360" s="35"/>
    </row>
    <row r="361" spans="15:17" x14ac:dyDescent="0.2">
      <c r="O361" s="33"/>
      <c r="P361" s="33"/>
      <c r="Q361" s="35"/>
    </row>
    <row r="362" spans="15:17" x14ac:dyDescent="0.2">
      <c r="O362" s="33"/>
      <c r="P362" s="33"/>
      <c r="Q362" s="35"/>
    </row>
    <row r="363" spans="15:17" x14ac:dyDescent="0.2">
      <c r="O363" s="33"/>
      <c r="P363" s="33"/>
      <c r="Q363" s="35"/>
    </row>
    <row r="364" spans="15:17" x14ac:dyDescent="0.2">
      <c r="O364" s="33"/>
      <c r="P364" s="33"/>
      <c r="Q364" s="35"/>
    </row>
    <row r="365" spans="15:17" x14ac:dyDescent="0.2">
      <c r="O365" s="33"/>
      <c r="P365" s="33"/>
      <c r="Q365" s="35"/>
    </row>
    <row r="366" spans="15:17" x14ac:dyDescent="0.2">
      <c r="O366" s="33"/>
      <c r="P366" s="33"/>
      <c r="Q366" s="35"/>
    </row>
    <row r="367" spans="15:17" x14ac:dyDescent="0.2">
      <c r="O367" s="33"/>
      <c r="P367" s="33"/>
      <c r="Q367" s="35"/>
    </row>
    <row r="368" spans="15:17" x14ac:dyDescent="0.2">
      <c r="O368" s="33"/>
      <c r="P368" s="33"/>
      <c r="Q368" s="35"/>
    </row>
    <row r="369" spans="15:17" x14ac:dyDescent="0.2">
      <c r="O369" s="33"/>
      <c r="P369" s="33"/>
      <c r="Q369" s="35"/>
    </row>
    <row r="370" spans="15:17" x14ac:dyDescent="0.2">
      <c r="O370" s="33"/>
      <c r="P370" s="33"/>
      <c r="Q370" s="35"/>
    </row>
    <row r="371" spans="15:17" x14ac:dyDescent="0.2">
      <c r="O371" s="33"/>
      <c r="P371" s="33"/>
      <c r="Q371" s="35"/>
    </row>
    <row r="372" spans="15:17" x14ac:dyDescent="0.2">
      <c r="O372" s="33"/>
      <c r="P372" s="33"/>
      <c r="Q372" s="35"/>
    </row>
    <row r="373" spans="15:17" x14ac:dyDescent="0.2">
      <c r="O373" s="33"/>
      <c r="P373" s="33"/>
      <c r="Q373" s="35"/>
    </row>
    <row r="374" spans="15:17" x14ac:dyDescent="0.2">
      <c r="O374" s="33"/>
      <c r="P374" s="33"/>
      <c r="Q374" s="35"/>
    </row>
    <row r="375" spans="15:17" x14ac:dyDescent="0.2">
      <c r="O375" s="33"/>
      <c r="P375" s="33"/>
      <c r="Q375" s="35"/>
    </row>
    <row r="376" spans="15:17" x14ac:dyDescent="0.2">
      <c r="O376" s="33"/>
      <c r="P376" s="33"/>
      <c r="Q376" s="35"/>
    </row>
    <row r="377" spans="15:17" x14ac:dyDescent="0.2">
      <c r="O377" s="33"/>
      <c r="P377" s="33"/>
      <c r="Q377" s="35"/>
    </row>
    <row r="378" spans="15:17" x14ac:dyDescent="0.2">
      <c r="O378" s="33"/>
      <c r="P378" s="33"/>
      <c r="Q378" s="35"/>
    </row>
    <row r="379" spans="15:17" x14ac:dyDescent="0.2">
      <c r="O379" s="33"/>
      <c r="P379" s="33"/>
      <c r="Q379" s="35"/>
    </row>
    <row r="380" spans="15:17" x14ac:dyDescent="0.2">
      <c r="O380" s="33"/>
      <c r="P380" s="33"/>
      <c r="Q380" s="35"/>
    </row>
    <row r="381" spans="15:17" x14ac:dyDescent="0.2">
      <c r="O381" s="33"/>
      <c r="P381" s="33"/>
      <c r="Q381" s="35"/>
    </row>
    <row r="382" spans="15:17" x14ac:dyDescent="0.2">
      <c r="O382" s="33"/>
      <c r="P382" s="33"/>
      <c r="Q382" s="35"/>
    </row>
    <row r="383" spans="15:17" x14ac:dyDescent="0.2">
      <c r="O383" s="33"/>
      <c r="P383" s="33"/>
      <c r="Q383" s="35"/>
    </row>
    <row r="384" spans="15:17" x14ac:dyDescent="0.2">
      <c r="O384" s="33"/>
      <c r="P384" s="33"/>
      <c r="Q384" s="35"/>
    </row>
    <row r="385" spans="15:17" x14ac:dyDescent="0.2">
      <c r="O385" s="33"/>
      <c r="P385" s="33"/>
      <c r="Q385" s="35"/>
    </row>
    <row r="386" spans="15:17" x14ac:dyDescent="0.2">
      <c r="O386" s="33"/>
      <c r="P386" s="33"/>
      <c r="Q386" s="35"/>
    </row>
    <row r="387" spans="15:17" x14ac:dyDescent="0.2">
      <c r="O387" s="33"/>
      <c r="P387" s="33"/>
      <c r="Q387" s="35"/>
    </row>
    <row r="388" spans="15:17" x14ac:dyDescent="0.2">
      <c r="O388" s="33"/>
      <c r="P388" s="33"/>
      <c r="Q388" s="35"/>
    </row>
    <row r="389" spans="15:17" x14ac:dyDescent="0.2">
      <c r="O389" s="33"/>
      <c r="P389" s="33"/>
      <c r="Q389" s="35"/>
    </row>
    <row r="390" spans="15:17" x14ac:dyDescent="0.2">
      <c r="O390" s="33"/>
      <c r="P390" s="33"/>
      <c r="Q390" s="35"/>
    </row>
    <row r="391" spans="15:17" x14ac:dyDescent="0.2">
      <c r="O391" s="33"/>
      <c r="P391" s="33"/>
      <c r="Q391" s="35"/>
    </row>
    <row r="392" spans="15:17" x14ac:dyDescent="0.2">
      <c r="O392" s="33"/>
      <c r="P392" s="33"/>
      <c r="Q392" s="35"/>
    </row>
    <row r="393" spans="15:17" x14ac:dyDescent="0.2">
      <c r="O393" s="33"/>
      <c r="P393" s="33"/>
      <c r="Q393" s="35"/>
    </row>
    <row r="394" spans="15:17" x14ac:dyDescent="0.2">
      <c r="O394" s="33"/>
      <c r="P394" s="33"/>
      <c r="Q394" s="35"/>
    </row>
    <row r="395" spans="15:17" x14ac:dyDescent="0.2">
      <c r="O395" s="33"/>
      <c r="P395" s="33"/>
      <c r="Q395" s="35"/>
    </row>
    <row r="396" spans="15:17" x14ac:dyDescent="0.2">
      <c r="O396" s="33"/>
      <c r="P396" s="33"/>
      <c r="Q396" s="35"/>
    </row>
    <row r="397" spans="15:17" x14ac:dyDescent="0.2">
      <c r="O397" s="33"/>
      <c r="P397" s="33"/>
      <c r="Q397" s="35"/>
    </row>
    <row r="398" spans="15:17" x14ac:dyDescent="0.2">
      <c r="O398" s="33"/>
      <c r="P398" s="33"/>
      <c r="Q398" s="35"/>
    </row>
    <row r="399" spans="15:17" x14ac:dyDescent="0.2">
      <c r="O399" s="33"/>
      <c r="P399" s="33"/>
      <c r="Q399" s="35"/>
    </row>
    <row r="400" spans="15:17" x14ac:dyDescent="0.2">
      <c r="O400" s="33"/>
      <c r="P400" s="33"/>
      <c r="Q400" s="35"/>
    </row>
    <row r="401" spans="15:17" x14ac:dyDescent="0.2">
      <c r="O401" s="33"/>
      <c r="P401" s="33"/>
      <c r="Q401" s="35"/>
    </row>
    <row r="402" spans="15:17" x14ac:dyDescent="0.2">
      <c r="O402" s="33"/>
      <c r="P402" s="33"/>
      <c r="Q402" s="35"/>
    </row>
    <row r="403" spans="15:17" x14ac:dyDescent="0.2">
      <c r="O403" s="33"/>
      <c r="P403" s="33"/>
      <c r="Q403" s="35"/>
    </row>
    <row r="404" spans="15:17" x14ac:dyDescent="0.2">
      <c r="O404" s="33"/>
      <c r="P404" s="33"/>
      <c r="Q404" s="35"/>
    </row>
    <row r="405" spans="15:17" x14ac:dyDescent="0.2">
      <c r="O405" s="33"/>
      <c r="P405" s="33"/>
      <c r="Q405" s="35"/>
    </row>
    <row r="406" spans="15:17" x14ac:dyDescent="0.2">
      <c r="O406" s="33"/>
      <c r="P406" s="33"/>
      <c r="Q406" s="35"/>
    </row>
    <row r="407" spans="15:17" x14ac:dyDescent="0.2">
      <c r="O407" s="33"/>
      <c r="P407" s="33"/>
      <c r="Q407" s="35"/>
    </row>
    <row r="408" spans="15:17" x14ac:dyDescent="0.2">
      <c r="O408" s="33"/>
      <c r="P408" s="33"/>
      <c r="Q408" s="35"/>
    </row>
    <row r="409" spans="15:17" x14ac:dyDescent="0.2">
      <c r="O409" s="33"/>
      <c r="P409" s="33"/>
      <c r="Q409" s="35"/>
    </row>
    <row r="410" spans="15:17" x14ac:dyDescent="0.2">
      <c r="O410" s="33"/>
      <c r="P410" s="33"/>
      <c r="Q410" s="35"/>
    </row>
    <row r="411" spans="15:17" x14ac:dyDescent="0.2">
      <c r="O411" s="33"/>
      <c r="P411" s="33"/>
      <c r="Q411" s="35"/>
    </row>
    <row r="412" spans="15:17" x14ac:dyDescent="0.2">
      <c r="O412" s="33"/>
      <c r="P412" s="33"/>
      <c r="Q412" s="35"/>
    </row>
    <row r="413" spans="15:17" x14ac:dyDescent="0.2">
      <c r="O413" s="33"/>
      <c r="P413" s="33"/>
      <c r="Q413" s="35"/>
    </row>
    <row r="414" spans="15:17" x14ac:dyDescent="0.2">
      <c r="O414" s="33"/>
      <c r="P414" s="33"/>
      <c r="Q414" s="35"/>
    </row>
    <row r="415" spans="15:17" x14ac:dyDescent="0.2">
      <c r="O415" s="33"/>
      <c r="P415" s="33"/>
      <c r="Q415" s="35"/>
    </row>
    <row r="416" spans="15:17" x14ac:dyDescent="0.2">
      <c r="O416" s="33"/>
      <c r="P416" s="33"/>
      <c r="Q416" s="35"/>
    </row>
    <row r="417" spans="15:17" x14ac:dyDescent="0.2">
      <c r="O417" s="33"/>
      <c r="P417" s="33"/>
      <c r="Q417" s="35"/>
    </row>
    <row r="418" spans="15:17" x14ac:dyDescent="0.2">
      <c r="O418" s="33"/>
      <c r="P418" s="33"/>
      <c r="Q418" s="35"/>
    </row>
    <row r="419" spans="15:17" x14ac:dyDescent="0.2">
      <c r="O419" s="33"/>
      <c r="P419" s="33"/>
      <c r="Q419" s="35"/>
    </row>
    <row r="420" spans="15:17" x14ac:dyDescent="0.2">
      <c r="O420" s="33"/>
      <c r="P420" s="33"/>
      <c r="Q420" s="35"/>
    </row>
    <row r="421" spans="15:17" x14ac:dyDescent="0.2">
      <c r="O421" s="33"/>
      <c r="P421" s="33"/>
      <c r="Q421" s="35"/>
    </row>
    <row r="422" spans="15:17" x14ac:dyDescent="0.2">
      <c r="O422" s="33"/>
      <c r="P422" s="33"/>
      <c r="Q422" s="35"/>
    </row>
    <row r="423" spans="15:17" x14ac:dyDescent="0.2">
      <c r="O423" s="33"/>
      <c r="P423" s="33"/>
      <c r="Q423" s="35"/>
    </row>
    <row r="424" spans="15:17" x14ac:dyDescent="0.2">
      <c r="O424" s="33"/>
      <c r="P424" s="33"/>
      <c r="Q424" s="35"/>
    </row>
    <row r="425" spans="15:17" x14ac:dyDescent="0.2">
      <c r="O425" s="33"/>
      <c r="P425" s="33"/>
      <c r="Q425" s="35"/>
    </row>
    <row r="426" spans="15:17" x14ac:dyDescent="0.2">
      <c r="O426" s="33"/>
      <c r="P426" s="33"/>
      <c r="Q426" s="35"/>
    </row>
    <row r="427" spans="15:17" x14ac:dyDescent="0.2">
      <c r="O427" s="33"/>
      <c r="P427" s="33"/>
      <c r="Q427" s="35"/>
    </row>
    <row r="428" spans="15:17" x14ac:dyDescent="0.2">
      <c r="O428" s="33"/>
      <c r="P428" s="33"/>
      <c r="Q428" s="35"/>
    </row>
    <row r="429" spans="15:17" x14ac:dyDescent="0.2">
      <c r="O429" s="33"/>
      <c r="P429" s="33"/>
      <c r="Q429" s="35"/>
    </row>
    <row r="430" spans="15:17" x14ac:dyDescent="0.2">
      <c r="O430" s="33"/>
      <c r="P430" s="33"/>
      <c r="Q430" s="35"/>
    </row>
    <row r="431" spans="15:17" x14ac:dyDescent="0.2">
      <c r="O431" s="33"/>
      <c r="P431" s="33"/>
      <c r="Q431" s="35"/>
    </row>
    <row r="432" spans="15:17" x14ac:dyDescent="0.2">
      <c r="O432" s="33"/>
      <c r="P432" s="33"/>
      <c r="Q432" s="35"/>
    </row>
    <row r="433" spans="15:17" x14ac:dyDescent="0.2">
      <c r="O433" s="33"/>
      <c r="P433" s="33"/>
      <c r="Q433" s="35"/>
    </row>
    <row r="434" spans="15:17" x14ac:dyDescent="0.2">
      <c r="O434" s="33"/>
      <c r="P434" s="33"/>
      <c r="Q434" s="35"/>
    </row>
    <row r="435" spans="15:17" x14ac:dyDescent="0.2">
      <c r="O435" s="33"/>
      <c r="P435" s="33"/>
      <c r="Q435" s="35"/>
    </row>
    <row r="436" spans="15:17" x14ac:dyDescent="0.2">
      <c r="O436" s="33"/>
      <c r="P436" s="33"/>
      <c r="Q436" s="35"/>
    </row>
    <row r="437" spans="15:17" x14ac:dyDescent="0.2">
      <c r="O437" s="33"/>
      <c r="P437" s="33"/>
      <c r="Q437" s="35"/>
    </row>
    <row r="438" spans="15:17" x14ac:dyDescent="0.2">
      <c r="O438" s="33"/>
      <c r="P438" s="33"/>
      <c r="Q438" s="35"/>
    </row>
    <row r="439" spans="15:17" x14ac:dyDescent="0.2">
      <c r="O439" s="33"/>
      <c r="P439" s="33"/>
      <c r="Q439" s="35"/>
    </row>
    <row r="440" spans="15:17" x14ac:dyDescent="0.2">
      <c r="O440" s="33"/>
      <c r="P440" s="33"/>
      <c r="Q440" s="35"/>
    </row>
    <row r="441" spans="15:17" x14ac:dyDescent="0.2">
      <c r="O441" s="33"/>
      <c r="P441" s="33"/>
      <c r="Q441" s="35"/>
    </row>
    <row r="442" spans="15:17" x14ac:dyDescent="0.2">
      <c r="O442" s="33"/>
      <c r="P442" s="33"/>
      <c r="Q442" s="35"/>
    </row>
    <row r="443" spans="15:17" x14ac:dyDescent="0.2">
      <c r="O443" s="33"/>
      <c r="P443" s="33"/>
      <c r="Q443" s="35"/>
    </row>
    <row r="444" spans="15:17" x14ac:dyDescent="0.2">
      <c r="O444" s="33"/>
      <c r="P444" s="33"/>
      <c r="Q444" s="35"/>
    </row>
    <row r="445" spans="15:17" x14ac:dyDescent="0.2">
      <c r="O445" s="33"/>
      <c r="P445" s="33"/>
      <c r="Q445" s="35"/>
    </row>
    <row r="446" spans="15:17" x14ac:dyDescent="0.2">
      <c r="O446" s="33"/>
      <c r="P446" s="33"/>
      <c r="Q446" s="35"/>
    </row>
    <row r="447" spans="15:17" x14ac:dyDescent="0.2">
      <c r="O447" s="33"/>
      <c r="P447" s="33"/>
      <c r="Q447" s="35"/>
    </row>
    <row r="448" spans="15:17" x14ac:dyDescent="0.2">
      <c r="O448" s="33"/>
      <c r="P448" s="33"/>
      <c r="Q448" s="35"/>
    </row>
    <row r="449" spans="15:17" x14ac:dyDescent="0.2">
      <c r="O449" s="33"/>
      <c r="P449" s="33"/>
      <c r="Q449" s="35"/>
    </row>
    <row r="450" spans="15:17" x14ac:dyDescent="0.2">
      <c r="O450" s="33"/>
      <c r="P450" s="33"/>
      <c r="Q450" s="35"/>
    </row>
    <row r="451" spans="15:17" x14ac:dyDescent="0.2">
      <c r="O451" s="33"/>
      <c r="P451" s="33"/>
      <c r="Q451" s="35"/>
    </row>
    <row r="452" spans="15:17" x14ac:dyDescent="0.2">
      <c r="O452" s="33"/>
      <c r="P452" s="33"/>
      <c r="Q452" s="35"/>
    </row>
    <row r="453" spans="15:17" x14ac:dyDescent="0.2">
      <c r="O453" s="33"/>
      <c r="P453" s="33"/>
      <c r="Q453" s="35"/>
    </row>
    <row r="454" spans="15:17" x14ac:dyDescent="0.2">
      <c r="O454" s="33"/>
      <c r="P454" s="33"/>
      <c r="Q454" s="35"/>
    </row>
    <row r="455" spans="15:17" x14ac:dyDescent="0.2">
      <c r="O455" s="33"/>
      <c r="P455" s="33"/>
      <c r="Q455" s="35"/>
    </row>
    <row r="456" spans="15:17" x14ac:dyDescent="0.2">
      <c r="O456" s="33"/>
      <c r="P456" s="33"/>
      <c r="Q456" s="35"/>
    </row>
    <row r="457" spans="15:17" x14ac:dyDescent="0.2">
      <c r="O457" s="33"/>
      <c r="P457" s="33"/>
      <c r="Q457" s="35"/>
    </row>
    <row r="458" spans="15:17" x14ac:dyDescent="0.2">
      <c r="O458" s="33"/>
      <c r="P458" s="33"/>
      <c r="Q458" s="35"/>
    </row>
    <row r="459" spans="15:17" x14ac:dyDescent="0.2">
      <c r="O459" s="33"/>
      <c r="P459" s="33"/>
      <c r="Q459" s="35"/>
    </row>
    <row r="460" spans="15:17" x14ac:dyDescent="0.2">
      <c r="O460" s="33"/>
      <c r="P460" s="33"/>
      <c r="Q460" s="35"/>
    </row>
    <row r="461" spans="15:17" x14ac:dyDescent="0.2">
      <c r="O461" s="33"/>
      <c r="P461" s="33"/>
      <c r="Q461" s="35"/>
    </row>
    <row r="462" spans="15:17" x14ac:dyDescent="0.2">
      <c r="O462" s="33"/>
      <c r="P462" s="33"/>
      <c r="Q462" s="35"/>
    </row>
    <row r="463" spans="15:17" x14ac:dyDescent="0.2">
      <c r="O463" s="33"/>
      <c r="P463" s="33"/>
      <c r="Q463" s="35"/>
    </row>
    <row r="464" spans="15:17" x14ac:dyDescent="0.2">
      <c r="O464" s="33"/>
      <c r="P464" s="33"/>
      <c r="Q464" s="35"/>
    </row>
    <row r="465" spans="15:17" x14ac:dyDescent="0.2">
      <c r="O465" s="33"/>
      <c r="P465" s="33"/>
      <c r="Q465" s="35"/>
    </row>
    <row r="466" spans="15:17" x14ac:dyDescent="0.2">
      <c r="O466" s="33"/>
      <c r="P466" s="33"/>
      <c r="Q466" s="35"/>
    </row>
    <row r="467" spans="15:17" x14ac:dyDescent="0.2">
      <c r="O467" s="33"/>
      <c r="P467" s="33"/>
      <c r="Q467" s="35"/>
    </row>
    <row r="468" spans="15:17" x14ac:dyDescent="0.2">
      <c r="O468" s="33"/>
      <c r="P468" s="33"/>
      <c r="Q468" s="35"/>
    </row>
    <row r="469" spans="15:17" x14ac:dyDescent="0.2">
      <c r="O469" s="33"/>
      <c r="P469" s="33"/>
      <c r="Q469" s="35"/>
    </row>
    <row r="470" spans="15:17" x14ac:dyDescent="0.2">
      <c r="O470" s="33"/>
      <c r="P470" s="33"/>
      <c r="Q470" s="35"/>
    </row>
    <row r="471" spans="15:17" x14ac:dyDescent="0.2">
      <c r="O471" s="33"/>
      <c r="P471" s="33"/>
      <c r="Q471" s="35"/>
    </row>
    <row r="472" spans="15:17" x14ac:dyDescent="0.2">
      <c r="O472" s="33"/>
      <c r="P472" s="33"/>
      <c r="Q472" s="35"/>
    </row>
    <row r="473" spans="15:17" x14ac:dyDescent="0.2">
      <c r="O473" s="33"/>
      <c r="P473" s="33"/>
      <c r="Q473" s="35"/>
    </row>
    <row r="474" spans="15:17" x14ac:dyDescent="0.2">
      <c r="O474" s="33"/>
      <c r="P474" s="33"/>
      <c r="Q474" s="35"/>
    </row>
    <row r="475" spans="15:17" x14ac:dyDescent="0.2">
      <c r="O475" s="33"/>
      <c r="P475" s="33"/>
      <c r="Q475" s="35"/>
    </row>
    <row r="476" spans="15:17" x14ac:dyDescent="0.2">
      <c r="O476" s="33"/>
      <c r="P476" s="33"/>
      <c r="Q476" s="35"/>
    </row>
    <row r="477" spans="15:17" x14ac:dyDescent="0.2">
      <c r="O477" s="33"/>
      <c r="P477" s="33"/>
      <c r="Q477" s="35"/>
    </row>
    <row r="478" spans="15:17" x14ac:dyDescent="0.2">
      <c r="O478" s="33"/>
      <c r="P478" s="33"/>
      <c r="Q478" s="35"/>
    </row>
    <row r="479" spans="15:17" x14ac:dyDescent="0.2">
      <c r="O479" s="33"/>
      <c r="P479" s="33"/>
      <c r="Q479" s="35"/>
    </row>
    <row r="480" spans="15:17" x14ac:dyDescent="0.2">
      <c r="O480" s="33"/>
      <c r="P480" s="33"/>
      <c r="Q480" s="35"/>
    </row>
    <row r="481" spans="15:17" x14ac:dyDescent="0.2">
      <c r="O481" s="33"/>
      <c r="P481" s="33"/>
      <c r="Q481" s="35"/>
    </row>
    <row r="482" spans="15:17" x14ac:dyDescent="0.2">
      <c r="O482" s="33"/>
      <c r="P482" s="33"/>
      <c r="Q482" s="35"/>
    </row>
    <row r="483" spans="15:17" x14ac:dyDescent="0.2">
      <c r="O483" s="33"/>
      <c r="P483" s="33"/>
      <c r="Q483" s="35"/>
    </row>
    <row r="484" spans="15:17" x14ac:dyDescent="0.2">
      <c r="O484" s="33"/>
      <c r="P484" s="33"/>
      <c r="Q484" s="35"/>
    </row>
    <row r="485" spans="15:17" x14ac:dyDescent="0.2">
      <c r="O485" s="33"/>
      <c r="P485" s="33"/>
      <c r="Q485" s="35"/>
    </row>
    <row r="486" spans="15:17" x14ac:dyDescent="0.2">
      <c r="O486" s="33"/>
      <c r="P486" s="33"/>
      <c r="Q486" s="35"/>
    </row>
    <row r="487" spans="15:17" x14ac:dyDescent="0.2">
      <c r="O487" s="33"/>
      <c r="P487" s="33"/>
      <c r="Q487" s="35"/>
    </row>
    <row r="488" spans="15:17" x14ac:dyDescent="0.2">
      <c r="O488" s="33"/>
      <c r="P488" s="33"/>
      <c r="Q488" s="35"/>
    </row>
    <row r="489" spans="15:17" x14ac:dyDescent="0.2">
      <c r="O489" s="33"/>
      <c r="P489" s="33"/>
      <c r="Q489" s="35"/>
    </row>
    <row r="490" spans="15:17" x14ac:dyDescent="0.2">
      <c r="O490" s="33"/>
      <c r="P490" s="33"/>
      <c r="Q490" s="35"/>
    </row>
    <row r="491" spans="15:17" x14ac:dyDescent="0.2">
      <c r="O491" s="33"/>
      <c r="P491" s="33"/>
      <c r="Q491" s="35"/>
    </row>
    <row r="492" spans="15:17" x14ac:dyDescent="0.2">
      <c r="O492" s="33"/>
      <c r="P492" s="33"/>
      <c r="Q492" s="35"/>
    </row>
    <row r="493" spans="15:17" x14ac:dyDescent="0.2">
      <c r="O493" s="33"/>
      <c r="P493" s="33"/>
      <c r="Q493" s="35"/>
    </row>
    <row r="494" spans="15:17" x14ac:dyDescent="0.2">
      <c r="O494" s="33"/>
      <c r="P494" s="33"/>
      <c r="Q494" s="35"/>
    </row>
    <row r="495" spans="15:17" x14ac:dyDescent="0.2">
      <c r="O495" s="33"/>
      <c r="P495" s="33"/>
      <c r="Q495" s="35"/>
    </row>
    <row r="496" spans="15:17" x14ac:dyDescent="0.2">
      <c r="O496" s="33"/>
      <c r="P496" s="33"/>
      <c r="Q496" s="35"/>
    </row>
    <row r="497" spans="15:17" x14ac:dyDescent="0.2">
      <c r="O497" s="33"/>
      <c r="P497" s="33"/>
      <c r="Q497" s="35"/>
    </row>
    <row r="498" spans="15:17" x14ac:dyDescent="0.2">
      <c r="O498" s="33"/>
      <c r="P498" s="33"/>
      <c r="Q498" s="35"/>
    </row>
    <row r="499" spans="15:17" x14ac:dyDescent="0.2">
      <c r="O499" s="33"/>
      <c r="P499" s="33"/>
      <c r="Q499" s="35"/>
    </row>
    <row r="500" spans="15:17" x14ac:dyDescent="0.2">
      <c r="O500" s="33"/>
      <c r="P500" s="33"/>
      <c r="Q500" s="35"/>
    </row>
    <row r="501" spans="15:17" x14ac:dyDescent="0.2">
      <c r="O501" s="33"/>
      <c r="P501" s="33"/>
      <c r="Q501" s="35"/>
    </row>
    <row r="502" spans="15:17" x14ac:dyDescent="0.2">
      <c r="O502" s="33"/>
      <c r="P502" s="33"/>
      <c r="Q502" s="35"/>
    </row>
    <row r="503" spans="15:17" x14ac:dyDescent="0.2">
      <c r="O503" s="33"/>
      <c r="P503" s="33"/>
      <c r="Q503" s="35"/>
    </row>
    <row r="504" spans="15:17" x14ac:dyDescent="0.2">
      <c r="O504" s="33"/>
      <c r="P504" s="33"/>
      <c r="Q504" s="35"/>
    </row>
    <row r="505" spans="15:17" x14ac:dyDescent="0.2">
      <c r="O505" s="33"/>
      <c r="P505" s="33"/>
      <c r="Q505" s="35"/>
    </row>
    <row r="506" spans="15:17" x14ac:dyDescent="0.2">
      <c r="O506" s="33"/>
      <c r="P506" s="33"/>
      <c r="Q506" s="35"/>
    </row>
    <row r="507" spans="15:17" x14ac:dyDescent="0.2">
      <c r="O507" s="33"/>
      <c r="P507" s="33"/>
      <c r="Q507" s="35"/>
    </row>
    <row r="508" spans="15:17" x14ac:dyDescent="0.2">
      <c r="O508" s="33"/>
      <c r="P508" s="33"/>
      <c r="Q508" s="35"/>
    </row>
    <row r="509" spans="15:17" x14ac:dyDescent="0.2">
      <c r="O509" s="33"/>
      <c r="P509" s="33"/>
      <c r="Q509" s="35"/>
    </row>
    <row r="510" spans="15:17" x14ac:dyDescent="0.2">
      <c r="O510" s="33"/>
      <c r="P510" s="33"/>
      <c r="Q510" s="35"/>
    </row>
    <row r="511" spans="15:17" x14ac:dyDescent="0.2">
      <c r="O511" s="33"/>
      <c r="P511" s="33"/>
      <c r="Q511" s="35"/>
    </row>
    <row r="512" spans="15:17" x14ac:dyDescent="0.2">
      <c r="O512" s="33"/>
      <c r="P512" s="33"/>
      <c r="Q512" s="35"/>
    </row>
    <row r="513" spans="15:17" x14ac:dyDescent="0.2">
      <c r="O513" s="33"/>
      <c r="P513" s="33"/>
      <c r="Q513" s="35"/>
    </row>
    <row r="514" spans="15:17" x14ac:dyDescent="0.2">
      <c r="O514" s="33"/>
      <c r="P514" s="33"/>
      <c r="Q514" s="35"/>
    </row>
    <row r="515" spans="15:17" x14ac:dyDescent="0.2">
      <c r="O515" s="33"/>
      <c r="P515" s="33"/>
      <c r="Q515" s="35"/>
    </row>
    <row r="516" spans="15:17" x14ac:dyDescent="0.2">
      <c r="O516" s="33"/>
      <c r="P516" s="33"/>
      <c r="Q516" s="35"/>
    </row>
    <row r="517" spans="15:17" x14ac:dyDescent="0.2">
      <c r="O517" s="33"/>
      <c r="P517" s="33"/>
      <c r="Q517" s="35"/>
    </row>
    <row r="518" spans="15:17" x14ac:dyDescent="0.2">
      <c r="O518" s="33"/>
      <c r="P518" s="33"/>
      <c r="Q518" s="35"/>
    </row>
    <row r="519" spans="15:17" x14ac:dyDescent="0.2">
      <c r="O519" s="33"/>
      <c r="P519" s="33"/>
      <c r="Q519" s="35"/>
    </row>
    <row r="520" spans="15:17" x14ac:dyDescent="0.2">
      <c r="O520" s="33"/>
      <c r="P520" s="33"/>
      <c r="Q520" s="35"/>
    </row>
    <row r="521" spans="15:17" x14ac:dyDescent="0.2">
      <c r="O521" s="33"/>
      <c r="P521" s="33"/>
      <c r="Q521" s="35"/>
    </row>
    <row r="522" spans="15:17" x14ac:dyDescent="0.2">
      <c r="O522" s="33"/>
      <c r="P522" s="33"/>
      <c r="Q522" s="35"/>
    </row>
    <row r="523" spans="15:17" x14ac:dyDescent="0.2">
      <c r="O523" s="33"/>
      <c r="P523" s="33"/>
      <c r="Q523" s="35"/>
    </row>
    <row r="524" spans="15:17" x14ac:dyDescent="0.2">
      <c r="O524" s="33"/>
      <c r="P524" s="33"/>
      <c r="Q524" s="35"/>
    </row>
    <row r="525" spans="15:17" x14ac:dyDescent="0.2">
      <c r="O525" s="33"/>
      <c r="P525" s="33"/>
      <c r="Q525" s="35"/>
    </row>
    <row r="526" spans="15:17" x14ac:dyDescent="0.2">
      <c r="O526" s="33"/>
      <c r="P526" s="33"/>
      <c r="Q526" s="35"/>
    </row>
    <row r="527" spans="15:17" x14ac:dyDescent="0.2">
      <c r="O527" s="33"/>
      <c r="P527" s="33"/>
      <c r="Q527" s="35"/>
    </row>
    <row r="528" spans="15:17" x14ac:dyDescent="0.2">
      <c r="O528" s="33"/>
      <c r="P528" s="33"/>
      <c r="Q528" s="35"/>
    </row>
    <row r="529" spans="15:17" x14ac:dyDescent="0.2">
      <c r="O529" s="33"/>
      <c r="P529" s="33"/>
      <c r="Q529" s="35"/>
    </row>
    <row r="530" spans="15:17" x14ac:dyDescent="0.2">
      <c r="O530" s="33"/>
      <c r="P530" s="33"/>
      <c r="Q530" s="35"/>
    </row>
    <row r="531" spans="15:17" x14ac:dyDescent="0.2">
      <c r="O531" s="33"/>
      <c r="P531" s="33"/>
      <c r="Q531" s="35"/>
    </row>
    <row r="532" spans="15:17" x14ac:dyDescent="0.2">
      <c r="O532" s="33"/>
      <c r="P532" s="33"/>
      <c r="Q532" s="35"/>
    </row>
    <row r="533" spans="15:17" x14ac:dyDescent="0.2">
      <c r="O533" s="33"/>
      <c r="P533" s="33"/>
      <c r="Q533" s="35"/>
    </row>
    <row r="534" spans="15:17" x14ac:dyDescent="0.2">
      <c r="O534" s="33"/>
      <c r="P534" s="33"/>
      <c r="Q534" s="35"/>
    </row>
    <row r="535" spans="15:17" x14ac:dyDescent="0.2">
      <c r="O535" s="33"/>
      <c r="P535" s="33"/>
      <c r="Q535" s="35"/>
    </row>
    <row r="536" spans="15:17" x14ac:dyDescent="0.2">
      <c r="O536" s="33"/>
      <c r="P536" s="33"/>
      <c r="Q536" s="35"/>
    </row>
    <row r="537" spans="15:17" x14ac:dyDescent="0.2">
      <c r="O537" s="33"/>
      <c r="P537" s="33"/>
      <c r="Q537" s="35"/>
    </row>
    <row r="538" spans="15:17" x14ac:dyDescent="0.2">
      <c r="O538" s="33"/>
      <c r="P538" s="33"/>
      <c r="Q538" s="35"/>
    </row>
    <row r="539" spans="15:17" x14ac:dyDescent="0.2">
      <c r="O539" s="33"/>
      <c r="P539" s="33"/>
      <c r="Q539" s="35"/>
    </row>
    <row r="540" spans="15:17" x14ac:dyDescent="0.2">
      <c r="O540" s="33"/>
      <c r="P540" s="33"/>
      <c r="Q540" s="35"/>
    </row>
    <row r="541" spans="15:17" x14ac:dyDescent="0.2">
      <c r="O541" s="33"/>
      <c r="P541" s="33"/>
      <c r="Q541" s="35"/>
    </row>
    <row r="542" spans="15:17" x14ac:dyDescent="0.2">
      <c r="O542" s="33"/>
      <c r="P542" s="33"/>
      <c r="Q542" s="35"/>
    </row>
    <row r="543" spans="15:17" x14ac:dyDescent="0.2">
      <c r="O543" s="33"/>
      <c r="P543" s="33"/>
      <c r="Q543" s="35"/>
    </row>
    <row r="544" spans="15:17" x14ac:dyDescent="0.2">
      <c r="O544" s="33"/>
      <c r="P544" s="33"/>
      <c r="Q544" s="35"/>
    </row>
    <row r="545" spans="15:17" x14ac:dyDescent="0.2">
      <c r="O545" s="33"/>
      <c r="P545" s="33"/>
      <c r="Q545" s="35"/>
    </row>
    <row r="546" spans="15:17" x14ac:dyDescent="0.2">
      <c r="O546" s="33"/>
      <c r="P546" s="33"/>
      <c r="Q546" s="35"/>
    </row>
    <row r="547" spans="15:17" x14ac:dyDescent="0.2">
      <c r="O547" s="33"/>
      <c r="P547" s="33"/>
      <c r="Q547" s="35"/>
    </row>
    <row r="548" spans="15:17" x14ac:dyDescent="0.2">
      <c r="O548" s="33"/>
      <c r="P548" s="33"/>
      <c r="Q548" s="35"/>
    </row>
    <row r="549" spans="15:17" x14ac:dyDescent="0.2">
      <c r="O549" s="33"/>
      <c r="P549" s="33"/>
      <c r="Q549" s="35"/>
    </row>
    <row r="550" spans="15:17" x14ac:dyDescent="0.2">
      <c r="O550" s="33"/>
      <c r="P550" s="33"/>
      <c r="Q550" s="35"/>
    </row>
    <row r="551" spans="15:17" x14ac:dyDescent="0.2">
      <c r="O551" s="33"/>
      <c r="P551" s="33"/>
      <c r="Q551" s="35"/>
    </row>
    <row r="552" spans="15:17" x14ac:dyDescent="0.2">
      <c r="O552" s="33"/>
      <c r="P552" s="33"/>
      <c r="Q552" s="35"/>
    </row>
    <row r="553" spans="15:17" x14ac:dyDescent="0.2">
      <c r="O553" s="33"/>
      <c r="P553" s="33"/>
      <c r="Q553" s="35"/>
    </row>
    <row r="554" spans="15:17" x14ac:dyDescent="0.2">
      <c r="O554" s="33"/>
      <c r="P554" s="33"/>
      <c r="Q554" s="35"/>
    </row>
    <row r="555" spans="15:17" x14ac:dyDescent="0.2">
      <c r="O555" s="33"/>
      <c r="P555" s="33"/>
      <c r="Q555" s="35"/>
    </row>
    <row r="556" spans="15:17" x14ac:dyDescent="0.2">
      <c r="O556" s="33"/>
      <c r="P556" s="33"/>
      <c r="Q556" s="35"/>
    </row>
    <row r="557" spans="15:17" x14ac:dyDescent="0.2">
      <c r="O557" s="33"/>
      <c r="P557" s="33"/>
      <c r="Q557" s="35"/>
    </row>
    <row r="558" spans="15:17" x14ac:dyDescent="0.2">
      <c r="O558" s="33"/>
      <c r="P558" s="33"/>
      <c r="Q558" s="35"/>
    </row>
    <row r="559" spans="15:17" x14ac:dyDescent="0.2">
      <c r="O559" s="33"/>
      <c r="P559" s="33"/>
      <c r="Q559" s="35"/>
    </row>
    <row r="560" spans="15:17" x14ac:dyDescent="0.2">
      <c r="O560" s="33"/>
      <c r="P560" s="33"/>
      <c r="Q560" s="35"/>
    </row>
    <row r="561" spans="15:17" x14ac:dyDescent="0.2">
      <c r="O561" s="33"/>
      <c r="P561" s="33"/>
      <c r="Q561" s="35"/>
    </row>
    <row r="562" spans="15:17" x14ac:dyDescent="0.2">
      <c r="O562" s="33"/>
      <c r="P562" s="33"/>
      <c r="Q562" s="35"/>
    </row>
    <row r="563" spans="15:17" x14ac:dyDescent="0.2">
      <c r="O563" s="33"/>
      <c r="P563" s="33"/>
      <c r="Q563" s="35"/>
    </row>
    <row r="564" spans="15:17" x14ac:dyDescent="0.2">
      <c r="O564" s="33"/>
      <c r="P564" s="33"/>
      <c r="Q564" s="35"/>
    </row>
    <row r="565" spans="15:17" x14ac:dyDescent="0.2">
      <c r="O565" s="33"/>
      <c r="P565" s="33"/>
      <c r="Q565" s="35"/>
    </row>
    <row r="566" spans="15:17" x14ac:dyDescent="0.2">
      <c r="O566" s="33"/>
      <c r="P566" s="33"/>
      <c r="Q566" s="35"/>
    </row>
    <row r="567" spans="15:17" x14ac:dyDescent="0.2">
      <c r="O567" s="33"/>
      <c r="P567" s="33"/>
      <c r="Q567" s="35"/>
    </row>
    <row r="568" spans="15:17" x14ac:dyDescent="0.2">
      <c r="O568" s="33"/>
      <c r="P568" s="33"/>
      <c r="Q568" s="35"/>
    </row>
    <row r="569" spans="15:17" x14ac:dyDescent="0.2">
      <c r="O569" s="33"/>
      <c r="P569" s="33"/>
      <c r="Q569" s="35"/>
    </row>
    <row r="570" spans="15:17" x14ac:dyDescent="0.2">
      <c r="O570" s="33"/>
      <c r="P570" s="33"/>
      <c r="Q570" s="35"/>
    </row>
    <row r="571" spans="15:17" x14ac:dyDescent="0.2">
      <c r="O571" s="33"/>
      <c r="P571" s="33"/>
      <c r="Q571" s="35"/>
    </row>
    <row r="572" spans="15:17" x14ac:dyDescent="0.2">
      <c r="O572" s="33"/>
      <c r="P572" s="33"/>
      <c r="Q572" s="35"/>
    </row>
    <row r="573" spans="15:17" x14ac:dyDescent="0.2">
      <c r="O573" s="33"/>
      <c r="P573" s="33"/>
      <c r="Q573" s="35"/>
    </row>
    <row r="574" spans="15:17" x14ac:dyDescent="0.2">
      <c r="O574" s="33"/>
      <c r="P574" s="33"/>
      <c r="Q574" s="35"/>
    </row>
    <row r="575" spans="15:17" x14ac:dyDescent="0.2">
      <c r="O575" s="33"/>
      <c r="P575" s="33"/>
      <c r="Q575" s="35"/>
    </row>
    <row r="576" spans="15:17" x14ac:dyDescent="0.2">
      <c r="O576" s="33"/>
      <c r="P576" s="33"/>
      <c r="Q576" s="35"/>
    </row>
    <row r="577" spans="15:17" x14ac:dyDescent="0.2">
      <c r="O577" s="33"/>
      <c r="P577" s="33"/>
      <c r="Q577" s="35"/>
    </row>
    <row r="578" spans="15:17" x14ac:dyDescent="0.2">
      <c r="O578" s="33"/>
      <c r="P578" s="33"/>
      <c r="Q578" s="35"/>
    </row>
    <row r="579" spans="15:17" x14ac:dyDescent="0.2">
      <c r="O579" s="33"/>
      <c r="P579" s="33"/>
      <c r="Q579" s="35"/>
    </row>
    <row r="580" spans="15:17" x14ac:dyDescent="0.2">
      <c r="O580" s="33"/>
      <c r="P580" s="33"/>
      <c r="Q580" s="35"/>
    </row>
    <row r="581" spans="15:17" x14ac:dyDescent="0.2">
      <c r="O581" s="33"/>
      <c r="P581" s="33"/>
      <c r="Q581" s="35"/>
    </row>
    <row r="582" spans="15:17" x14ac:dyDescent="0.2">
      <c r="O582" s="33"/>
      <c r="P582" s="33"/>
      <c r="Q582" s="35"/>
    </row>
    <row r="583" spans="15:17" x14ac:dyDescent="0.2">
      <c r="O583" s="33"/>
      <c r="P583" s="33"/>
      <c r="Q583" s="35"/>
    </row>
    <row r="584" spans="15:17" x14ac:dyDescent="0.2">
      <c r="O584" s="33"/>
      <c r="P584" s="33"/>
      <c r="Q584" s="35"/>
    </row>
    <row r="585" spans="15:17" x14ac:dyDescent="0.2">
      <c r="O585" s="33"/>
      <c r="P585" s="33"/>
      <c r="Q585" s="35"/>
    </row>
    <row r="586" spans="15:17" x14ac:dyDescent="0.2">
      <c r="O586" s="33"/>
      <c r="P586" s="33"/>
      <c r="Q586" s="35"/>
    </row>
    <row r="587" spans="15:17" x14ac:dyDescent="0.2">
      <c r="O587" s="33"/>
      <c r="P587" s="33"/>
      <c r="Q587" s="35"/>
    </row>
    <row r="588" spans="15:17" x14ac:dyDescent="0.2">
      <c r="O588" s="33"/>
      <c r="P588" s="33"/>
      <c r="Q588" s="35"/>
    </row>
    <row r="589" spans="15:17" x14ac:dyDescent="0.2">
      <c r="O589" s="33"/>
      <c r="P589" s="33"/>
      <c r="Q589" s="35"/>
    </row>
    <row r="590" spans="15:17" x14ac:dyDescent="0.2">
      <c r="O590" s="33"/>
      <c r="P590" s="33"/>
      <c r="Q590" s="35"/>
    </row>
    <row r="591" spans="15:17" x14ac:dyDescent="0.2">
      <c r="O591" s="33"/>
      <c r="P591" s="33"/>
      <c r="Q591" s="35"/>
    </row>
    <row r="592" spans="15:17" x14ac:dyDescent="0.2">
      <c r="O592" s="33"/>
      <c r="P592" s="33"/>
      <c r="Q592" s="35"/>
    </row>
    <row r="593" spans="15:17" x14ac:dyDescent="0.2">
      <c r="O593" s="33"/>
      <c r="P593" s="33"/>
      <c r="Q593" s="35"/>
    </row>
    <row r="594" spans="15:17" x14ac:dyDescent="0.2">
      <c r="O594" s="33"/>
      <c r="P594" s="33"/>
      <c r="Q594" s="35"/>
    </row>
    <row r="595" spans="15:17" x14ac:dyDescent="0.2">
      <c r="O595" s="33"/>
      <c r="P595" s="33"/>
      <c r="Q595" s="35"/>
    </row>
    <row r="596" spans="15:17" x14ac:dyDescent="0.2">
      <c r="O596" s="33"/>
      <c r="P596" s="33"/>
      <c r="Q596" s="35"/>
    </row>
    <row r="597" spans="15:17" x14ac:dyDescent="0.2">
      <c r="O597" s="33"/>
      <c r="P597" s="33"/>
      <c r="Q597" s="35"/>
    </row>
    <row r="598" spans="15:17" x14ac:dyDescent="0.2">
      <c r="O598" s="33"/>
      <c r="P598" s="33"/>
      <c r="Q598" s="35"/>
    </row>
    <row r="599" spans="15:17" x14ac:dyDescent="0.2">
      <c r="O599" s="33"/>
      <c r="P599" s="33"/>
      <c r="Q599" s="35"/>
    </row>
    <row r="600" spans="15:17" x14ac:dyDescent="0.2">
      <c r="O600" s="33"/>
      <c r="P600" s="33"/>
      <c r="Q600" s="35"/>
    </row>
    <row r="601" spans="15:17" x14ac:dyDescent="0.2">
      <c r="O601" s="33"/>
      <c r="P601" s="33"/>
      <c r="Q601" s="35"/>
    </row>
    <row r="602" spans="15:17" x14ac:dyDescent="0.2">
      <c r="O602" s="33"/>
      <c r="P602" s="33"/>
      <c r="Q602" s="35"/>
    </row>
    <row r="603" spans="15:17" x14ac:dyDescent="0.2">
      <c r="O603" s="33"/>
      <c r="P603" s="33"/>
      <c r="Q603" s="35"/>
    </row>
    <row r="604" spans="15:17" x14ac:dyDescent="0.2">
      <c r="O604" s="33"/>
      <c r="P604" s="33"/>
      <c r="Q604" s="35"/>
    </row>
    <row r="605" spans="15:17" x14ac:dyDescent="0.2">
      <c r="O605" s="33"/>
      <c r="P605" s="33"/>
      <c r="Q605" s="35"/>
    </row>
    <row r="606" spans="15:17" x14ac:dyDescent="0.2">
      <c r="O606" s="33"/>
      <c r="P606" s="33"/>
      <c r="Q606" s="35"/>
    </row>
    <row r="607" spans="15:17" x14ac:dyDescent="0.2">
      <c r="O607" s="33"/>
      <c r="P607" s="33"/>
      <c r="Q607" s="35"/>
    </row>
    <row r="608" spans="15:17" x14ac:dyDescent="0.2">
      <c r="O608" s="33"/>
      <c r="P608" s="33"/>
      <c r="Q608" s="35"/>
    </row>
    <row r="609" spans="15:17" x14ac:dyDescent="0.2">
      <c r="O609" s="33"/>
      <c r="P609" s="33"/>
      <c r="Q609" s="35"/>
    </row>
    <row r="610" spans="15:17" x14ac:dyDescent="0.2">
      <c r="O610" s="33"/>
      <c r="P610" s="33"/>
      <c r="Q610" s="35"/>
    </row>
    <row r="611" spans="15:17" x14ac:dyDescent="0.2">
      <c r="O611" s="33"/>
      <c r="P611" s="33"/>
      <c r="Q611" s="35"/>
    </row>
    <row r="612" spans="15:17" x14ac:dyDescent="0.2">
      <c r="O612" s="33"/>
      <c r="P612" s="33"/>
      <c r="Q612" s="35"/>
    </row>
    <row r="613" spans="15:17" x14ac:dyDescent="0.2">
      <c r="O613" s="33"/>
      <c r="P613" s="33"/>
      <c r="Q613" s="35"/>
    </row>
    <row r="614" spans="15:17" x14ac:dyDescent="0.2">
      <c r="O614" s="33"/>
      <c r="P614" s="33"/>
      <c r="Q614" s="35"/>
    </row>
    <row r="615" spans="15:17" x14ac:dyDescent="0.2">
      <c r="O615" s="33"/>
      <c r="P615" s="33"/>
      <c r="Q615" s="35"/>
    </row>
    <row r="616" spans="15:17" x14ac:dyDescent="0.2">
      <c r="O616" s="33"/>
      <c r="P616" s="33"/>
      <c r="Q616" s="35"/>
    </row>
    <row r="617" spans="15:17" x14ac:dyDescent="0.2">
      <c r="O617" s="33"/>
      <c r="P617" s="33"/>
      <c r="Q617" s="35"/>
    </row>
    <row r="618" spans="15:17" x14ac:dyDescent="0.2">
      <c r="O618" s="33"/>
      <c r="P618" s="33"/>
      <c r="Q618" s="35"/>
    </row>
    <row r="619" spans="15:17" x14ac:dyDescent="0.2">
      <c r="O619" s="33"/>
      <c r="P619" s="33"/>
      <c r="Q619" s="35"/>
    </row>
    <row r="620" spans="15:17" x14ac:dyDescent="0.2">
      <c r="O620" s="33"/>
      <c r="P620" s="33"/>
      <c r="Q620" s="35"/>
    </row>
    <row r="621" spans="15:17" x14ac:dyDescent="0.2">
      <c r="O621" s="33"/>
      <c r="P621" s="33"/>
      <c r="Q621" s="35"/>
    </row>
    <row r="622" spans="15:17" x14ac:dyDescent="0.2">
      <c r="O622" s="33"/>
      <c r="P622" s="33"/>
      <c r="Q622" s="35"/>
    </row>
    <row r="623" spans="15:17" x14ac:dyDescent="0.2">
      <c r="O623" s="33"/>
      <c r="P623" s="33"/>
      <c r="Q623" s="35"/>
    </row>
    <row r="624" spans="15:17" x14ac:dyDescent="0.2">
      <c r="O624" s="33"/>
      <c r="P624" s="33"/>
      <c r="Q624" s="35"/>
    </row>
    <row r="625" spans="15:17" x14ac:dyDescent="0.2">
      <c r="O625" s="33"/>
      <c r="P625" s="33"/>
      <c r="Q625" s="35"/>
    </row>
    <row r="626" spans="15:17" x14ac:dyDescent="0.2">
      <c r="O626" s="33"/>
      <c r="P626" s="33"/>
      <c r="Q626" s="35"/>
    </row>
    <row r="627" spans="15:17" x14ac:dyDescent="0.2">
      <c r="O627" s="33"/>
      <c r="P627" s="33"/>
      <c r="Q627" s="35"/>
    </row>
    <row r="628" spans="15:17" x14ac:dyDescent="0.2">
      <c r="O628" s="33"/>
      <c r="P628" s="33"/>
      <c r="Q628" s="35"/>
    </row>
    <row r="629" spans="15:17" x14ac:dyDescent="0.2">
      <c r="O629" s="33"/>
      <c r="P629" s="33"/>
      <c r="Q629" s="35"/>
    </row>
    <row r="630" spans="15:17" x14ac:dyDescent="0.2">
      <c r="O630" s="33"/>
      <c r="P630" s="33"/>
      <c r="Q630" s="35"/>
    </row>
    <row r="631" spans="15:17" x14ac:dyDescent="0.2">
      <c r="O631" s="33"/>
      <c r="P631" s="33"/>
      <c r="Q631" s="35"/>
    </row>
    <row r="632" spans="15:17" x14ac:dyDescent="0.2">
      <c r="O632" s="33"/>
      <c r="P632" s="33"/>
      <c r="Q632" s="35"/>
    </row>
    <row r="633" spans="15:17" x14ac:dyDescent="0.2">
      <c r="O633" s="33"/>
      <c r="P633" s="33"/>
      <c r="Q633" s="35"/>
    </row>
    <row r="634" spans="15:17" x14ac:dyDescent="0.2">
      <c r="O634" s="33"/>
      <c r="P634" s="33"/>
      <c r="Q634" s="35"/>
    </row>
    <row r="635" spans="15:17" x14ac:dyDescent="0.2">
      <c r="O635" s="33"/>
      <c r="P635" s="33"/>
      <c r="Q635" s="35"/>
    </row>
    <row r="636" spans="15:17" x14ac:dyDescent="0.2">
      <c r="O636" s="33"/>
      <c r="P636" s="33"/>
      <c r="Q636" s="35"/>
    </row>
    <row r="637" spans="15:17" x14ac:dyDescent="0.2">
      <c r="O637" s="33"/>
      <c r="P637" s="33"/>
      <c r="Q637" s="35"/>
    </row>
    <row r="638" spans="15:17" x14ac:dyDescent="0.2">
      <c r="O638" s="33"/>
      <c r="P638" s="33"/>
      <c r="Q638" s="35"/>
    </row>
    <row r="639" spans="15:17" x14ac:dyDescent="0.2">
      <c r="O639" s="33"/>
      <c r="P639" s="33"/>
      <c r="Q639" s="35"/>
    </row>
    <row r="640" spans="15:17" x14ac:dyDescent="0.2">
      <c r="O640" s="33"/>
      <c r="P640" s="33"/>
      <c r="Q640" s="35"/>
    </row>
    <row r="641" spans="15:17" x14ac:dyDescent="0.2">
      <c r="O641" s="33"/>
      <c r="P641" s="33"/>
      <c r="Q641" s="35"/>
    </row>
    <row r="642" spans="15:17" x14ac:dyDescent="0.2">
      <c r="O642" s="33"/>
      <c r="P642" s="33"/>
      <c r="Q642" s="35"/>
    </row>
    <row r="643" spans="15:17" x14ac:dyDescent="0.2">
      <c r="O643" s="33"/>
      <c r="P643" s="33"/>
      <c r="Q643" s="35"/>
    </row>
    <row r="644" spans="15:17" x14ac:dyDescent="0.2">
      <c r="O644" s="33"/>
      <c r="P644" s="33"/>
      <c r="Q644" s="35"/>
    </row>
    <row r="645" spans="15:17" x14ac:dyDescent="0.2">
      <c r="O645" s="33"/>
      <c r="P645" s="33"/>
      <c r="Q645" s="35"/>
    </row>
    <row r="646" spans="15:17" x14ac:dyDescent="0.2">
      <c r="O646" s="33"/>
      <c r="P646" s="33"/>
      <c r="Q646" s="35"/>
    </row>
    <row r="647" spans="15:17" x14ac:dyDescent="0.2">
      <c r="O647" s="33"/>
      <c r="P647" s="33"/>
      <c r="Q647" s="35"/>
    </row>
    <row r="648" spans="15:17" x14ac:dyDescent="0.2">
      <c r="O648" s="33"/>
      <c r="P648" s="33"/>
      <c r="Q648" s="35"/>
    </row>
    <row r="649" spans="15:17" x14ac:dyDescent="0.2">
      <c r="O649" s="33"/>
      <c r="P649" s="33"/>
      <c r="Q649" s="35"/>
    </row>
    <row r="650" spans="15:17" x14ac:dyDescent="0.2">
      <c r="O650" s="33"/>
      <c r="P650" s="33"/>
      <c r="Q650" s="35"/>
    </row>
    <row r="651" spans="15:17" x14ac:dyDescent="0.2">
      <c r="O651" s="33"/>
      <c r="P651" s="33"/>
      <c r="Q651" s="35"/>
    </row>
    <row r="652" spans="15:17" x14ac:dyDescent="0.2">
      <c r="O652" s="33"/>
      <c r="P652" s="33"/>
      <c r="Q652" s="35"/>
    </row>
    <row r="653" spans="15:17" x14ac:dyDescent="0.2">
      <c r="O653" s="33"/>
      <c r="P653" s="33"/>
      <c r="Q653" s="35"/>
    </row>
    <row r="654" spans="15:17" x14ac:dyDescent="0.2">
      <c r="O654" s="33"/>
      <c r="P654" s="33"/>
      <c r="Q654" s="35"/>
    </row>
    <row r="655" spans="15:17" x14ac:dyDescent="0.2">
      <c r="O655" s="33"/>
      <c r="P655" s="33"/>
      <c r="Q655" s="35"/>
    </row>
    <row r="656" spans="15:17" x14ac:dyDescent="0.2">
      <c r="O656" s="33"/>
      <c r="P656" s="33"/>
      <c r="Q656" s="35"/>
    </row>
    <row r="657" spans="15:17" x14ac:dyDescent="0.2">
      <c r="O657" s="33"/>
      <c r="P657" s="33"/>
      <c r="Q657" s="35"/>
    </row>
    <row r="658" spans="15:17" x14ac:dyDescent="0.2">
      <c r="O658" s="33"/>
      <c r="P658" s="33"/>
      <c r="Q658" s="35"/>
    </row>
    <row r="659" spans="15:17" x14ac:dyDescent="0.2">
      <c r="O659" s="33"/>
      <c r="P659" s="33"/>
      <c r="Q659" s="35"/>
    </row>
    <row r="660" spans="15:17" x14ac:dyDescent="0.2">
      <c r="O660" s="33"/>
      <c r="P660" s="33"/>
      <c r="Q660" s="35"/>
    </row>
    <row r="661" spans="15:17" x14ac:dyDescent="0.2">
      <c r="O661" s="33"/>
      <c r="P661" s="33"/>
      <c r="Q661" s="35"/>
    </row>
    <row r="662" spans="15:17" x14ac:dyDescent="0.2">
      <c r="O662" s="33"/>
      <c r="P662" s="33"/>
      <c r="Q662" s="35"/>
    </row>
    <row r="663" spans="15:17" x14ac:dyDescent="0.2">
      <c r="O663" s="33"/>
      <c r="P663" s="33"/>
      <c r="Q663" s="35"/>
    </row>
    <row r="664" spans="15:17" x14ac:dyDescent="0.2">
      <c r="O664" s="33"/>
      <c r="P664" s="33"/>
      <c r="Q664" s="35"/>
    </row>
    <row r="665" spans="15:17" x14ac:dyDescent="0.2">
      <c r="O665" s="33"/>
      <c r="P665" s="33"/>
      <c r="Q665" s="35"/>
    </row>
    <row r="666" spans="15:17" x14ac:dyDescent="0.2">
      <c r="O666" s="33"/>
      <c r="P666" s="33"/>
      <c r="Q666" s="35"/>
    </row>
    <row r="667" spans="15:17" x14ac:dyDescent="0.2">
      <c r="O667" s="33"/>
      <c r="P667" s="33"/>
      <c r="Q667" s="35"/>
    </row>
    <row r="668" spans="15:17" x14ac:dyDescent="0.2">
      <c r="O668" s="33"/>
      <c r="P668" s="33"/>
      <c r="Q668" s="35"/>
    </row>
    <row r="669" spans="15:17" x14ac:dyDescent="0.2">
      <c r="O669" s="33"/>
      <c r="P669" s="33"/>
      <c r="Q669" s="35"/>
    </row>
    <row r="670" spans="15:17" x14ac:dyDescent="0.2">
      <c r="O670" s="33"/>
      <c r="P670" s="33"/>
      <c r="Q670" s="35"/>
    </row>
    <row r="671" spans="15:17" x14ac:dyDescent="0.2">
      <c r="O671" s="33"/>
      <c r="P671" s="33"/>
      <c r="Q671" s="35"/>
    </row>
    <row r="672" spans="15:17" x14ac:dyDescent="0.2">
      <c r="O672" s="33"/>
      <c r="P672" s="33"/>
      <c r="Q672" s="35"/>
    </row>
    <row r="673" spans="15:17" x14ac:dyDescent="0.2">
      <c r="O673" s="33"/>
      <c r="P673" s="33"/>
      <c r="Q673" s="35"/>
    </row>
    <row r="674" spans="15:17" x14ac:dyDescent="0.2">
      <c r="O674" s="33"/>
      <c r="P674" s="33"/>
      <c r="Q674" s="35"/>
    </row>
    <row r="675" spans="15:17" x14ac:dyDescent="0.2">
      <c r="O675" s="33"/>
      <c r="P675" s="33"/>
      <c r="Q675" s="35"/>
    </row>
    <row r="676" spans="15:17" x14ac:dyDescent="0.2">
      <c r="O676" s="33"/>
      <c r="P676" s="33"/>
      <c r="Q676" s="35"/>
    </row>
    <row r="677" spans="15:17" x14ac:dyDescent="0.2">
      <c r="O677" s="33"/>
      <c r="P677" s="33"/>
      <c r="Q677" s="35"/>
    </row>
    <row r="678" spans="15:17" x14ac:dyDescent="0.2">
      <c r="O678" s="33"/>
      <c r="P678" s="33"/>
      <c r="Q678" s="35"/>
    </row>
    <row r="679" spans="15:17" x14ac:dyDescent="0.2">
      <c r="O679" s="33"/>
      <c r="P679" s="33"/>
      <c r="Q679" s="35"/>
    </row>
    <row r="680" spans="15:17" x14ac:dyDescent="0.2">
      <c r="O680" s="33"/>
      <c r="P680" s="33"/>
      <c r="Q680" s="35"/>
    </row>
    <row r="681" spans="15:17" x14ac:dyDescent="0.2">
      <c r="O681" s="33"/>
      <c r="P681" s="33"/>
      <c r="Q681" s="35"/>
    </row>
    <row r="682" spans="15:17" x14ac:dyDescent="0.2">
      <c r="O682" s="33"/>
      <c r="P682" s="33"/>
      <c r="Q682" s="35"/>
    </row>
    <row r="683" spans="15:17" x14ac:dyDescent="0.2">
      <c r="O683" s="33"/>
      <c r="P683" s="33"/>
      <c r="Q683" s="35"/>
    </row>
    <row r="684" spans="15:17" x14ac:dyDescent="0.2">
      <c r="O684" s="33"/>
      <c r="P684" s="33"/>
      <c r="Q684" s="35"/>
    </row>
    <row r="685" spans="15:17" x14ac:dyDescent="0.2">
      <c r="O685" s="33"/>
      <c r="P685" s="33"/>
      <c r="Q685" s="35"/>
    </row>
    <row r="686" spans="15:17" x14ac:dyDescent="0.2">
      <c r="O686" s="33"/>
      <c r="P686" s="33"/>
      <c r="Q686" s="35"/>
    </row>
    <row r="687" spans="15:17" x14ac:dyDescent="0.2">
      <c r="O687" s="33"/>
      <c r="P687" s="33"/>
      <c r="Q687" s="35"/>
    </row>
    <row r="688" spans="15:17" x14ac:dyDescent="0.2">
      <c r="O688" s="33"/>
      <c r="P688" s="33"/>
      <c r="Q688" s="35"/>
    </row>
    <row r="689" spans="15:17" x14ac:dyDescent="0.2">
      <c r="O689" s="33"/>
      <c r="P689" s="33"/>
      <c r="Q689" s="35"/>
    </row>
    <row r="690" spans="15:17" x14ac:dyDescent="0.2">
      <c r="O690" s="33"/>
      <c r="P690" s="33"/>
      <c r="Q690" s="35"/>
    </row>
    <row r="691" spans="15:17" x14ac:dyDescent="0.2">
      <c r="O691" s="33"/>
      <c r="P691" s="33"/>
      <c r="Q691" s="35"/>
    </row>
    <row r="692" spans="15:17" x14ac:dyDescent="0.2">
      <c r="O692" s="33"/>
      <c r="P692" s="33"/>
      <c r="Q692" s="35"/>
    </row>
    <row r="693" spans="15:17" x14ac:dyDescent="0.2">
      <c r="O693" s="33"/>
      <c r="P693" s="33"/>
      <c r="Q693" s="35"/>
    </row>
    <row r="694" spans="15:17" x14ac:dyDescent="0.2">
      <c r="O694" s="33"/>
      <c r="P694" s="33"/>
      <c r="Q694" s="35"/>
    </row>
    <row r="695" spans="15:17" x14ac:dyDescent="0.2">
      <c r="O695" s="33"/>
      <c r="P695" s="33"/>
      <c r="Q695" s="35"/>
    </row>
    <row r="696" spans="15:17" x14ac:dyDescent="0.2">
      <c r="O696" s="33"/>
      <c r="P696" s="33"/>
      <c r="Q696" s="35"/>
    </row>
    <row r="697" spans="15:17" x14ac:dyDescent="0.2">
      <c r="O697" s="33"/>
      <c r="P697" s="33"/>
      <c r="Q697" s="35"/>
    </row>
    <row r="698" spans="15:17" x14ac:dyDescent="0.2">
      <c r="O698" s="33"/>
      <c r="P698" s="33"/>
      <c r="Q698" s="35"/>
    </row>
    <row r="699" spans="15:17" x14ac:dyDescent="0.2">
      <c r="O699" s="33"/>
      <c r="P699" s="33"/>
      <c r="Q699" s="35"/>
    </row>
    <row r="700" spans="15:17" x14ac:dyDescent="0.2">
      <c r="O700" s="33"/>
      <c r="P700" s="33"/>
      <c r="Q700" s="35"/>
    </row>
    <row r="701" spans="15:17" x14ac:dyDescent="0.2">
      <c r="O701" s="33"/>
      <c r="P701" s="33"/>
      <c r="Q701" s="35"/>
    </row>
    <row r="702" spans="15:17" x14ac:dyDescent="0.2">
      <c r="O702" s="33"/>
      <c r="P702" s="33"/>
      <c r="Q702" s="35"/>
    </row>
    <row r="703" spans="15:17" x14ac:dyDescent="0.2">
      <c r="O703" s="33"/>
      <c r="P703" s="33"/>
      <c r="Q703" s="35"/>
    </row>
    <row r="704" spans="15:17" x14ac:dyDescent="0.2">
      <c r="O704" s="33"/>
      <c r="P704" s="33"/>
      <c r="Q704" s="35"/>
    </row>
    <row r="705" spans="15:17" x14ac:dyDescent="0.2">
      <c r="O705" s="33"/>
      <c r="P705" s="33"/>
      <c r="Q705" s="35"/>
    </row>
    <row r="706" spans="15:17" x14ac:dyDescent="0.2">
      <c r="O706" s="33"/>
      <c r="P706" s="33"/>
      <c r="Q706" s="35"/>
    </row>
    <row r="707" spans="15:17" x14ac:dyDescent="0.2">
      <c r="O707" s="33"/>
      <c r="P707" s="33"/>
      <c r="Q707" s="35"/>
    </row>
    <row r="708" spans="15:17" x14ac:dyDescent="0.2">
      <c r="O708" s="33"/>
      <c r="P708" s="33"/>
      <c r="Q708" s="35"/>
    </row>
    <row r="709" spans="15:17" x14ac:dyDescent="0.2">
      <c r="O709" s="33"/>
      <c r="P709" s="33"/>
      <c r="Q709" s="35"/>
    </row>
    <row r="710" spans="15:17" x14ac:dyDescent="0.2">
      <c r="O710" s="33"/>
      <c r="P710" s="33"/>
      <c r="Q710" s="35"/>
    </row>
    <row r="711" spans="15:17" x14ac:dyDescent="0.2">
      <c r="O711" s="33"/>
      <c r="P711" s="33"/>
      <c r="Q711" s="35"/>
    </row>
    <row r="712" spans="15:17" x14ac:dyDescent="0.2">
      <c r="O712" s="33"/>
      <c r="P712" s="33"/>
      <c r="Q712" s="35"/>
    </row>
    <row r="713" spans="15:17" x14ac:dyDescent="0.2">
      <c r="O713" s="33"/>
      <c r="P713" s="33"/>
      <c r="Q713" s="35"/>
    </row>
    <row r="714" spans="15:17" x14ac:dyDescent="0.2">
      <c r="O714" s="33"/>
      <c r="P714" s="33"/>
      <c r="Q714" s="35"/>
    </row>
    <row r="715" spans="15:17" x14ac:dyDescent="0.2">
      <c r="O715" s="33"/>
      <c r="P715" s="33"/>
      <c r="Q715" s="35"/>
    </row>
    <row r="716" spans="15:17" x14ac:dyDescent="0.2">
      <c r="O716" s="33"/>
      <c r="P716" s="33"/>
      <c r="Q716" s="35"/>
    </row>
    <row r="717" spans="15:17" x14ac:dyDescent="0.2">
      <c r="O717" s="33"/>
      <c r="P717" s="33"/>
      <c r="Q717" s="35"/>
    </row>
    <row r="718" spans="15:17" x14ac:dyDescent="0.2">
      <c r="O718" s="33"/>
      <c r="P718" s="33"/>
      <c r="Q718" s="35"/>
    </row>
    <row r="719" spans="15:17" x14ac:dyDescent="0.2">
      <c r="O719" s="33"/>
      <c r="P719" s="33"/>
      <c r="Q719" s="35"/>
    </row>
    <row r="720" spans="15:17" x14ac:dyDescent="0.2">
      <c r="O720" s="33"/>
      <c r="P720" s="33"/>
      <c r="Q720" s="35"/>
    </row>
    <row r="721" spans="15:17" x14ac:dyDescent="0.2">
      <c r="O721" s="33"/>
      <c r="P721" s="33"/>
      <c r="Q721" s="35"/>
    </row>
    <row r="722" spans="15:17" x14ac:dyDescent="0.2">
      <c r="O722" s="33"/>
      <c r="P722" s="33"/>
      <c r="Q722" s="35"/>
    </row>
    <row r="723" spans="15:17" x14ac:dyDescent="0.2">
      <c r="O723" s="33"/>
      <c r="P723" s="33"/>
      <c r="Q723" s="35"/>
    </row>
    <row r="724" spans="15:17" x14ac:dyDescent="0.2">
      <c r="O724" s="33"/>
      <c r="P724" s="33"/>
      <c r="Q724" s="35"/>
    </row>
    <row r="725" spans="15:17" x14ac:dyDescent="0.2">
      <c r="O725" s="33"/>
      <c r="P725" s="33"/>
      <c r="Q725" s="35"/>
    </row>
    <row r="726" spans="15:17" x14ac:dyDescent="0.2">
      <c r="O726" s="33"/>
      <c r="P726" s="33"/>
      <c r="Q726" s="35"/>
    </row>
    <row r="727" spans="15:17" x14ac:dyDescent="0.2">
      <c r="O727" s="33"/>
      <c r="P727" s="33"/>
      <c r="Q727" s="35"/>
    </row>
    <row r="728" spans="15:17" x14ac:dyDescent="0.2">
      <c r="O728" s="33"/>
      <c r="P728" s="33"/>
      <c r="Q728" s="35"/>
    </row>
    <row r="729" spans="15:17" x14ac:dyDescent="0.2">
      <c r="O729" s="33"/>
      <c r="P729" s="33"/>
      <c r="Q729" s="35"/>
    </row>
    <row r="730" spans="15:17" x14ac:dyDescent="0.2">
      <c r="O730" s="33"/>
      <c r="P730" s="33"/>
      <c r="Q730" s="35"/>
    </row>
    <row r="731" spans="15:17" x14ac:dyDescent="0.2">
      <c r="O731" s="33"/>
      <c r="P731" s="33"/>
      <c r="Q731" s="35"/>
    </row>
    <row r="732" spans="15:17" x14ac:dyDescent="0.2">
      <c r="O732" s="33"/>
      <c r="P732" s="33"/>
      <c r="Q732" s="35"/>
    </row>
    <row r="733" spans="15:17" x14ac:dyDescent="0.2">
      <c r="O733" s="33"/>
      <c r="P733" s="33"/>
      <c r="Q733" s="35"/>
    </row>
    <row r="734" spans="15:17" x14ac:dyDescent="0.2">
      <c r="O734" s="33"/>
      <c r="P734" s="33"/>
      <c r="Q734" s="35"/>
    </row>
    <row r="735" spans="15:17" x14ac:dyDescent="0.2">
      <c r="O735" s="33"/>
      <c r="P735" s="33"/>
      <c r="Q735" s="35"/>
    </row>
    <row r="736" spans="15:17" x14ac:dyDescent="0.2">
      <c r="O736" s="33"/>
      <c r="P736" s="33"/>
      <c r="Q736" s="35"/>
    </row>
    <row r="737" spans="15:17" x14ac:dyDescent="0.2">
      <c r="O737" s="33"/>
      <c r="P737" s="33"/>
      <c r="Q737" s="35"/>
    </row>
    <row r="738" spans="15:17" x14ac:dyDescent="0.2">
      <c r="O738" s="33"/>
      <c r="P738" s="33"/>
      <c r="Q738" s="35"/>
    </row>
    <row r="739" spans="15:17" x14ac:dyDescent="0.2">
      <c r="O739" s="33"/>
      <c r="P739" s="33"/>
      <c r="Q739" s="35"/>
    </row>
    <row r="740" spans="15:17" x14ac:dyDescent="0.2">
      <c r="O740" s="33"/>
      <c r="P740" s="33"/>
      <c r="Q740" s="35"/>
    </row>
    <row r="741" spans="15:17" x14ac:dyDescent="0.2">
      <c r="O741" s="33"/>
      <c r="P741" s="33"/>
      <c r="Q741" s="35"/>
    </row>
    <row r="742" spans="15:17" x14ac:dyDescent="0.2">
      <c r="O742" s="33"/>
      <c r="P742" s="33"/>
      <c r="Q742" s="35"/>
    </row>
    <row r="743" spans="15:17" x14ac:dyDescent="0.2">
      <c r="O743" s="33"/>
      <c r="P743" s="33"/>
      <c r="Q743" s="35"/>
    </row>
    <row r="744" spans="15:17" x14ac:dyDescent="0.2">
      <c r="O744" s="33"/>
      <c r="P744" s="33"/>
      <c r="Q744" s="35"/>
    </row>
    <row r="745" spans="15:17" x14ac:dyDescent="0.2">
      <c r="O745" s="33"/>
      <c r="P745" s="33"/>
      <c r="Q745" s="35"/>
    </row>
    <row r="746" spans="15:17" x14ac:dyDescent="0.2">
      <c r="O746" s="33"/>
      <c r="P746" s="33"/>
      <c r="Q746" s="35"/>
    </row>
    <row r="747" spans="15:17" x14ac:dyDescent="0.2">
      <c r="O747" s="33"/>
      <c r="P747" s="33"/>
      <c r="Q747" s="35"/>
    </row>
    <row r="748" spans="15:17" x14ac:dyDescent="0.2">
      <c r="O748" s="33"/>
      <c r="P748" s="33"/>
      <c r="Q748" s="35"/>
    </row>
    <row r="749" spans="15:17" x14ac:dyDescent="0.2">
      <c r="O749" s="33"/>
      <c r="P749" s="33"/>
      <c r="Q749" s="35"/>
    </row>
    <row r="750" spans="15:17" x14ac:dyDescent="0.2">
      <c r="O750" s="33"/>
      <c r="P750" s="33"/>
      <c r="Q750" s="35"/>
    </row>
    <row r="751" spans="15:17" x14ac:dyDescent="0.2">
      <c r="O751" s="33"/>
      <c r="P751" s="33"/>
      <c r="Q751" s="35"/>
    </row>
    <row r="752" spans="15:17" x14ac:dyDescent="0.2">
      <c r="O752" s="33"/>
      <c r="P752" s="33"/>
      <c r="Q752" s="35"/>
    </row>
    <row r="753" spans="15:17" x14ac:dyDescent="0.2">
      <c r="O753" s="33"/>
      <c r="P753" s="33"/>
      <c r="Q753" s="35"/>
    </row>
    <row r="754" spans="15:17" x14ac:dyDescent="0.2">
      <c r="O754" s="33"/>
      <c r="P754" s="33"/>
      <c r="Q754" s="35"/>
    </row>
    <row r="755" spans="15:17" x14ac:dyDescent="0.2">
      <c r="O755" s="33"/>
      <c r="P755" s="33"/>
      <c r="Q755" s="35"/>
    </row>
    <row r="756" spans="15:17" x14ac:dyDescent="0.2">
      <c r="O756" s="33"/>
      <c r="P756" s="33"/>
      <c r="Q756" s="35"/>
    </row>
    <row r="757" spans="15:17" x14ac:dyDescent="0.2">
      <c r="O757" s="33"/>
      <c r="P757" s="33"/>
      <c r="Q757" s="35"/>
    </row>
    <row r="758" spans="15:17" x14ac:dyDescent="0.2">
      <c r="O758" s="33"/>
      <c r="P758" s="33"/>
      <c r="Q758" s="35"/>
    </row>
    <row r="759" spans="15:17" x14ac:dyDescent="0.2">
      <c r="O759" s="33"/>
      <c r="P759" s="33"/>
      <c r="Q759" s="35"/>
    </row>
    <row r="760" spans="15:17" x14ac:dyDescent="0.2">
      <c r="O760" s="33"/>
      <c r="P760" s="33"/>
      <c r="Q760" s="35"/>
    </row>
    <row r="761" spans="15:17" x14ac:dyDescent="0.2">
      <c r="O761" s="33"/>
      <c r="P761" s="33"/>
      <c r="Q761" s="35"/>
    </row>
    <row r="762" spans="15:17" x14ac:dyDescent="0.2">
      <c r="O762" s="33"/>
      <c r="P762" s="33"/>
      <c r="Q762" s="35"/>
    </row>
    <row r="763" spans="15:17" x14ac:dyDescent="0.2">
      <c r="O763" s="33"/>
      <c r="P763" s="33"/>
      <c r="Q763" s="35"/>
    </row>
    <row r="764" spans="15:17" x14ac:dyDescent="0.2">
      <c r="O764" s="33"/>
      <c r="P764" s="33"/>
      <c r="Q764" s="35"/>
    </row>
    <row r="765" spans="15:17" x14ac:dyDescent="0.2">
      <c r="O765" s="33"/>
      <c r="P765" s="33"/>
      <c r="Q765" s="35"/>
    </row>
    <row r="766" spans="15:17" x14ac:dyDescent="0.2">
      <c r="O766" s="33"/>
      <c r="P766" s="33"/>
      <c r="Q766" s="35"/>
    </row>
    <row r="767" spans="15:17" x14ac:dyDescent="0.2">
      <c r="O767" s="33"/>
      <c r="P767" s="33"/>
      <c r="Q767" s="35"/>
    </row>
    <row r="768" spans="15:17" x14ac:dyDescent="0.2">
      <c r="O768" s="33"/>
      <c r="P768" s="33"/>
      <c r="Q768" s="35"/>
    </row>
    <row r="769" spans="15:17" x14ac:dyDescent="0.2">
      <c r="O769" s="33"/>
      <c r="P769" s="33"/>
      <c r="Q769" s="35"/>
    </row>
    <row r="770" spans="15:17" x14ac:dyDescent="0.2">
      <c r="O770" s="33"/>
      <c r="P770" s="33"/>
      <c r="Q770" s="35"/>
    </row>
    <row r="771" spans="15:17" x14ac:dyDescent="0.2">
      <c r="O771" s="33"/>
      <c r="P771" s="33"/>
      <c r="Q771" s="35"/>
    </row>
    <row r="772" spans="15:17" x14ac:dyDescent="0.2">
      <c r="O772" s="33"/>
      <c r="P772" s="33"/>
      <c r="Q772" s="35"/>
    </row>
    <row r="773" spans="15:17" x14ac:dyDescent="0.2">
      <c r="O773" s="33"/>
      <c r="P773" s="33"/>
      <c r="Q773" s="35"/>
    </row>
    <row r="774" spans="15:17" x14ac:dyDescent="0.2">
      <c r="O774" s="33"/>
      <c r="P774" s="33"/>
      <c r="Q774" s="35"/>
    </row>
    <row r="775" spans="15:17" x14ac:dyDescent="0.2">
      <c r="O775" s="33"/>
      <c r="P775" s="33"/>
      <c r="Q775" s="35"/>
    </row>
    <row r="776" spans="15:17" x14ac:dyDescent="0.2">
      <c r="O776" s="33"/>
      <c r="P776" s="33"/>
      <c r="Q776" s="35"/>
    </row>
    <row r="777" spans="15:17" x14ac:dyDescent="0.2">
      <c r="O777" s="33"/>
      <c r="P777" s="33"/>
      <c r="Q777" s="35"/>
    </row>
    <row r="778" spans="15:17" x14ac:dyDescent="0.2">
      <c r="O778" s="33"/>
      <c r="P778" s="33"/>
      <c r="Q778" s="35"/>
    </row>
    <row r="779" spans="15:17" x14ac:dyDescent="0.2">
      <c r="O779" s="33"/>
      <c r="P779" s="33"/>
      <c r="Q779" s="35"/>
    </row>
    <row r="780" spans="15:17" x14ac:dyDescent="0.2">
      <c r="O780" s="33"/>
      <c r="P780" s="33"/>
      <c r="Q780" s="35"/>
    </row>
    <row r="781" spans="15:17" x14ac:dyDescent="0.2">
      <c r="O781" s="33"/>
      <c r="P781" s="33"/>
      <c r="Q781" s="35"/>
    </row>
    <row r="782" spans="15:17" x14ac:dyDescent="0.2">
      <c r="O782" s="33"/>
      <c r="P782" s="33"/>
      <c r="Q782" s="35"/>
    </row>
    <row r="783" spans="15:17" x14ac:dyDescent="0.2">
      <c r="O783" s="33"/>
      <c r="P783" s="33"/>
      <c r="Q783" s="35"/>
    </row>
    <row r="784" spans="15:17" x14ac:dyDescent="0.2">
      <c r="O784" s="33"/>
      <c r="P784" s="33"/>
      <c r="Q784" s="35"/>
    </row>
    <row r="785" spans="15:17" x14ac:dyDescent="0.2">
      <c r="O785" s="33"/>
      <c r="P785" s="33"/>
      <c r="Q785" s="35"/>
    </row>
    <row r="786" spans="15:17" x14ac:dyDescent="0.2">
      <c r="O786" s="33"/>
      <c r="P786" s="33"/>
      <c r="Q786" s="35"/>
    </row>
    <row r="787" spans="15:17" x14ac:dyDescent="0.2">
      <c r="O787" s="33"/>
      <c r="P787" s="33"/>
      <c r="Q787" s="35"/>
    </row>
    <row r="788" spans="15:17" x14ac:dyDescent="0.2">
      <c r="O788" s="33"/>
      <c r="P788" s="33"/>
      <c r="Q788" s="35"/>
    </row>
    <row r="789" spans="15:17" x14ac:dyDescent="0.2">
      <c r="O789" s="33"/>
      <c r="P789" s="33"/>
      <c r="Q789" s="35"/>
    </row>
    <row r="790" spans="15:17" x14ac:dyDescent="0.2">
      <c r="O790" s="33"/>
      <c r="P790" s="33"/>
      <c r="Q790" s="35"/>
    </row>
    <row r="791" spans="15:17" x14ac:dyDescent="0.2">
      <c r="O791" s="33"/>
      <c r="P791" s="33"/>
      <c r="Q791" s="35"/>
    </row>
    <row r="792" spans="15:17" x14ac:dyDescent="0.2">
      <c r="O792" s="33"/>
      <c r="P792" s="33"/>
      <c r="Q792" s="35"/>
    </row>
    <row r="793" spans="15:17" x14ac:dyDescent="0.2">
      <c r="O793" s="33"/>
      <c r="P793" s="33"/>
      <c r="Q793" s="35"/>
    </row>
    <row r="794" spans="15:17" x14ac:dyDescent="0.2">
      <c r="O794" s="33"/>
      <c r="P794" s="33"/>
      <c r="Q794" s="35"/>
    </row>
    <row r="795" spans="15:17" x14ac:dyDescent="0.2">
      <c r="O795" s="33"/>
      <c r="P795" s="33"/>
      <c r="Q795" s="35"/>
    </row>
    <row r="796" spans="15:17" x14ac:dyDescent="0.2">
      <c r="O796" s="33"/>
      <c r="P796" s="33"/>
      <c r="Q796" s="35"/>
    </row>
    <row r="797" spans="15:17" x14ac:dyDescent="0.2">
      <c r="O797" s="33"/>
      <c r="P797" s="33"/>
      <c r="Q797" s="35"/>
    </row>
    <row r="798" spans="15:17" x14ac:dyDescent="0.2">
      <c r="O798" s="33"/>
      <c r="P798" s="33"/>
      <c r="Q798" s="35"/>
    </row>
    <row r="799" spans="15:17" x14ac:dyDescent="0.2">
      <c r="O799" s="33"/>
      <c r="P799" s="33"/>
      <c r="Q799" s="35"/>
    </row>
    <row r="800" spans="15:17" x14ac:dyDescent="0.2">
      <c r="O800" s="33"/>
      <c r="P800" s="33"/>
      <c r="Q800" s="35"/>
    </row>
    <row r="801" spans="15:17" x14ac:dyDescent="0.2">
      <c r="O801" s="33"/>
      <c r="P801" s="33"/>
      <c r="Q801" s="35"/>
    </row>
    <row r="802" spans="15:17" x14ac:dyDescent="0.2">
      <c r="O802" s="33"/>
      <c r="P802" s="33"/>
      <c r="Q802" s="35"/>
    </row>
    <row r="803" spans="15:17" x14ac:dyDescent="0.2">
      <c r="O803" s="33"/>
      <c r="P803" s="33"/>
      <c r="Q803" s="35"/>
    </row>
    <row r="804" spans="15:17" x14ac:dyDescent="0.2">
      <c r="O804" s="33"/>
      <c r="P804" s="33"/>
      <c r="Q804" s="35"/>
    </row>
    <row r="805" spans="15:17" x14ac:dyDescent="0.2">
      <c r="O805" s="33"/>
      <c r="P805" s="33"/>
      <c r="Q805" s="35"/>
    </row>
    <row r="806" spans="15:17" x14ac:dyDescent="0.2">
      <c r="O806" s="33"/>
      <c r="P806" s="33"/>
      <c r="Q806" s="35"/>
    </row>
    <row r="807" spans="15:17" x14ac:dyDescent="0.2">
      <c r="O807" s="33"/>
      <c r="P807" s="33"/>
      <c r="Q807" s="35"/>
    </row>
    <row r="808" spans="15:17" x14ac:dyDescent="0.2">
      <c r="O808" s="33"/>
      <c r="P808" s="33"/>
      <c r="Q808" s="35"/>
    </row>
    <row r="809" spans="15:17" x14ac:dyDescent="0.2">
      <c r="O809" s="33"/>
      <c r="P809" s="33"/>
      <c r="Q809" s="35"/>
    </row>
    <row r="810" spans="15:17" x14ac:dyDescent="0.2">
      <c r="O810" s="33"/>
      <c r="P810" s="33"/>
      <c r="Q810" s="35"/>
    </row>
    <row r="811" spans="15:17" x14ac:dyDescent="0.2">
      <c r="O811" s="33"/>
      <c r="P811" s="33"/>
      <c r="Q811" s="35"/>
    </row>
    <row r="812" spans="15:17" x14ac:dyDescent="0.2">
      <c r="O812" s="33"/>
      <c r="P812" s="33"/>
      <c r="Q812" s="35"/>
    </row>
    <row r="813" spans="15:17" x14ac:dyDescent="0.2">
      <c r="O813" s="33"/>
      <c r="P813" s="33"/>
      <c r="Q813" s="35"/>
    </row>
    <row r="814" spans="15:17" x14ac:dyDescent="0.2">
      <c r="O814" s="33"/>
      <c r="P814" s="33"/>
      <c r="Q814" s="35"/>
    </row>
    <row r="815" spans="15:17" x14ac:dyDescent="0.2">
      <c r="O815" s="33"/>
      <c r="P815" s="33"/>
      <c r="Q815" s="35"/>
    </row>
    <row r="816" spans="15:17" x14ac:dyDescent="0.2">
      <c r="O816" s="33"/>
      <c r="P816" s="33"/>
      <c r="Q816" s="35"/>
    </row>
    <row r="817" spans="15:17" x14ac:dyDescent="0.2">
      <c r="O817" s="33"/>
      <c r="P817" s="33"/>
      <c r="Q817" s="35"/>
    </row>
    <row r="818" spans="15:17" x14ac:dyDescent="0.2">
      <c r="O818" s="33"/>
      <c r="P818" s="33"/>
      <c r="Q818" s="35"/>
    </row>
    <row r="819" spans="15:17" x14ac:dyDescent="0.2">
      <c r="O819" s="33"/>
      <c r="P819" s="33"/>
      <c r="Q819" s="35"/>
    </row>
    <row r="820" spans="15:17" x14ac:dyDescent="0.2">
      <c r="O820" s="33"/>
      <c r="P820" s="33"/>
      <c r="Q820" s="35"/>
    </row>
    <row r="821" spans="15:17" x14ac:dyDescent="0.2">
      <c r="O821" s="33"/>
      <c r="P821" s="33"/>
      <c r="Q821" s="35"/>
    </row>
    <row r="822" spans="15:17" x14ac:dyDescent="0.2">
      <c r="O822" s="33"/>
      <c r="P822" s="33"/>
      <c r="Q822" s="35"/>
    </row>
    <row r="823" spans="15:17" x14ac:dyDescent="0.2">
      <c r="O823" s="33"/>
      <c r="P823" s="33"/>
      <c r="Q823" s="35"/>
    </row>
    <row r="824" spans="15:17" x14ac:dyDescent="0.2">
      <c r="O824" s="33"/>
      <c r="P824" s="33"/>
      <c r="Q824" s="35"/>
    </row>
    <row r="825" spans="15:17" x14ac:dyDescent="0.2">
      <c r="O825" s="33"/>
      <c r="P825" s="33"/>
      <c r="Q825" s="35"/>
    </row>
    <row r="826" spans="15:17" x14ac:dyDescent="0.2">
      <c r="O826" s="33"/>
      <c r="P826" s="33"/>
      <c r="Q826" s="35"/>
    </row>
    <row r="827" spans="15:17" x14ac:dyDescent="0.2">
      <c r="O827" s="33"/>
      <c r="P827" s="33"/>
      <c r="Q827" s="35"/>
    </row>
    <row r="828" spans="15:17" x14ac:dyDescent="0.2">
      <c r="O828" s="33"/>
      <c r="P828" s="33"/>
      <c r="Q828" s="35"/>
    </row>
    <row r="829" spans="15:17" x14ac:dyDescent="0.2">
      <c r="O829" s="33"/>
      <c r="P829" s="33"/>
      <c r="Q829" s="35"/>
    </row>
    <row r="830" spans="15:17" x14ac:dyDescent="0.2">
      <c r="O830" s="33"/>
      <c r="P830" s="33"/>
      <c r="Q830" s="35"/>
    </row>
    <row r="831" spans="15:17" x14ac:dyDescent="0.2">
      <c r="O831" s="33"/>
      <c r="P831" s="33"/>
      <c r="Q831" s="35"/>
    </row>
    <row r="832" spans="15:17" x14ac:dyDescent="0.2">
      <c r="O832" s="33"/>
      <c r="P832" s="33"/>
      <c r="Q832" s="35"/>
    </row>
    <row r="833" spans="15:17" x14ac:dyDescent="0.2">
      <c r="O833" s="33"/>
      <c r="P833" s="33"/>
      <c r="Q833" s="35"/>
    </row>
    <row r="834" spans="15:17" x14ac:dyDescent="0.2">
      <c r="O834" s="33"/>
      <c r="P834" s="33"/>
      <c r="Q834" s="35"/>
    </row>
    <row r="835" spans="15:17" x14ac:dyDescent="0.2">
      <c r="O835" s="33"/>
      <c r="P835" s="33"/>
      <c r="Q835" s="35"/>
    </row>
    <row r="836" spans="15:17" x14ac:dyDescent="0.2">
      <c r="O836" s="33"/>
      <c r="P836" s="33"/>
      <c r="Q836" s="35"/>
    </row>
    <row r="837" spans="15:17" x14ac:dyDescent="0.2">
      <c r="O837" s="33"/>
      <c r="P837" s="33"/>
      <c r="Q837" s="35"/>
    </row>
    <row r="838" spans="15:17" x14ac:dyDescent="0.2">
      <c r="O838" s="33"/>
      <c r="P838" s="33"/>
      <c r="Q838" s="35"/>
    </row>
    <row r="839" spans="15:17" x14ac:dyDescent="0.2">
      <c r="O839" s="33"/>
      <c r="P839" s="33"/>
      <c r="Q839" s="35"/>
    </row>
    <row r="840" spans="15:17" x14ac:dyDescent="0.2">
      <c r="O840" s="33"/>
      <c r="P840" s="33"/>
      <c r="Q840" s="35"/>
    </row>
    <row r="841" spans="15:17" x14ac:dyDescent="0.2">
      <c r="O841" s="33"/>
      <c r="P841" s="33"/>
      <c r="Q841" s="35"/>
    </row>
    <row r="842" spans="15:17" x14ac:dyDescent="0.2">
      <c r="O842" s="33"/>
      <c r="P842" s="33"/>
      <c r="Q842" s="35"/>
    </row>
    <row r="843" spans="15:17" x14ac:dyDescent="0.2">
      <c r="O843" s="33"/>
      <c r="P843" s="33"/>
      <c r="Q843" s="35"/>
    </row>
    <row r="844" spans="15:17" x14ac:dyDescent="0.2">
      <c r="O844" s="33"/>
      <c r="P844" s="33"/>
      <c r="Q844" s="35"/>
    </row>
    <row r="845" spans="15:17" x14ac:dyDescent="0.2">
      <c r="O845" s="33"/>
      <c r="P845" s="33"/>
      <c r="Q845" s="35"/>
    </row>
    <row r="846" spans="15:17" x14ac:dyDescent="0.2">
      <c r="O846" s="33"/>
      <c r="P846" s="33"/>
      <c r="Q846" s="35"/>
    </row>
    <row r="847" spans="15:17" x14ac:dyDescent="0.2">
      <c r="O847" s="33"/>
      <c r="P847" s="33"/>
      <c r="Q847" s="35"/>
    </row>
    <row r="848" spans="15:17" x14ac:dyDescent="0.2">
      <c r="O848" s="33"/>
      <c r="P848" s="33"/>
      <c r="Q848" s="35"/>
    </row>
    <row r="849" spans="15:17" x14ac:dyDescent="0.2">
      <c r="O849" s="33"/>
      <c r="P849" s="33"/>
      <c r="Q849" s="35"/>
    </row>
    <row r="850" spans="15:17" x14ac:dyDescent="0.2">
      <c r="O850" s="33"/>
      <c r="P850" s="33"/>
      <c r="Q850" s="35"/>
    </row>
    <row r="851" spans="15:17" x14ac:dyDescent="0.2">
      <c r="O851" s="33"/>
      <c r="P851" s="33"/>
      <c r="Q851" s="35"/>
    </row>
    <row r="852" spans="15:17" x14ac:dyDescent="0.2">
      <c r="O852" s="33"/>
      <c r="P852" s="33"/>
      <c r="Q852" s="35"/>
    </row>
    <row r="853" spans="15:17" x14ac:dyDescent="0.2">
      <c r="O853" s="33"/>
      <c r="P853" s="33"/>
      <c r="Q853" s="35"/>
    </row>
    <row r="854" spans="15:17" x14ac:dyDescent="0.2">
      <c r="O854" s="33"/>
      <c r="P854" s="33"/>
      <c r="Q854" s="35"/>
    </row>
    <row r="855" spans="15:17" x14ac:dyDescent="0.2">
      <c r="O855" s="33"/>
      <c r="P855" s="33"/>
      <c r="Q855" s="35"/>
    </row>
    <row r="856" spans="15:17" x14ac:dyDescent="0.2">
      <c r="O856" s="33"/>
      <c r="P856" s="33"/>
      <c r="Q856" s="35"/>
    </row>
    <row r="857" spans="15:17" x14ac:dyDescent="0.2">
      <c r="O857" s="33"/>
      <c r="P857" s="33"/>
      <c r="Q857" s="35"/>
    </row>
    <row r="858" spans="15:17" x14ac:dyDescent="0.2">
      <c r="O858" s="33"/>
      <c r="P858" s="33"/>
      <c r="Q858" s="35"/>
    </row>
    <row r="859" spans="15:17" x14ac:dyDescent="0.2">
      <c r="O859" s="33"/>
      <c r="P859" s="33"/>
      <c r="Q859" s="35"/>
    </row>
    <row r="860" spans="15:17" x14ac:dyDescent="0.2">
      <c r="O860" s="33"/>
      <c r="P860" s="33"/>
      <c r="Q860" s="35"/>
    </row>
    <row r="861" spans="15:17" x14ac:dyDescent="0.2">
      <c r="O861" s="33"/>
      <c r="P861" s="33"/>
      <c r="Q861" s="35"/>
    </row>
    <row r="862" spans="15:17" x14ac:dyDescent="0.2">
      <c r="O862" s="33"/>
      <c r="P862" s="33"/>
      <c r="Q862" s="35"/>
    </row>
    <row r="863" spans="15:17" x14ac:dyDescent="0.2">
      <c r="O863" s="33"/>
      <c r="P863" s="33"/>
      <c r="Q863" s="35"/>
    </row>
    <row r="864" spans="15:17" x14ac:dyDescent="0.2">
      <c r="O864" s="33"/>
      <c r="P864" s="33"/>
      <c r="Q864" s="35"/>
    </row>
    <row r="865" spans="15:17" x14ac:dyDescent="0.2">
      <c r="O865" s="33"/>
      <c r="P865" s="33"/>
      <c r="Q865" s="35"/>
    </row>
    <row r="866" spans="15:17" x14ac:dyDescent="0.2">
      <c r="O866" s="33"/>
      <c r="P866" s="33"/>
      <c r="Q866" s="35"/>
    </row>
    <row r="867" spans="15:17" x14ac:dyDescent="0.2">
      <c r="O867" s="33"/>
      <c r="P867" s="33"/>
      <c r="Q867" s="35"/>
    </row>
    <row r="868" spans="15:17" x14ac:dyDescent="0.2">
      <c r="O868" s="33"/>
      <c r="P868" s="33"/>
      <c r="Q868" s="35"/>
    </row>
    <row r="869" spans="15:17" x14ac:dyDescent="0.2">
      <c r="O869" s="33"/>
      <c r="P869" s="33"/>
      <c r="Q869" s="35"/>
    </row>
    <row r="870" spans="15:17" x14ac:dyDescent="0.2">
      <c r="O870" s="33"/>
      <c r="P870" s="33"/>
      <c r="Q870" s="35"/>
    </row>
    <row r="871" spans="15:17" x14ac:dyDescent="0.2">
      <c r="O871" s="33"/>
      <c r="P871" s="33"/>
      <c r="Q871" s="35"/>
    </row>
    <row r="872" spans="15:17" x14ac:dyDescent="0.2">
      <c r="O872" s="33"/>
      <c r="P872" s="33"/>
      <c r="Q872" s="35"/>
    </row>
    <row r="873" spans="15:17" x14ac:dyDescent="0.2">
      <c r="O873" s="33"/>
      <c r="P873" s="33"/>
      <c r="Q873" s="35"/>
    </row>
    <row r="874" spans="15:17" x14ac:dyDescent="0.2">
      <c r="O874" s="33"/>
      <c r="P874" s="33"/>
      <c r="Q874" s="35"/>
    </row>
    <row r="875" spans="15:17" x14ac:dyDescent="0.2">
      <c r="O875" s="33"/>
      <c r="P875" s="33"/>
      <c r="Q875" s="35"/>
    </row>
    <row r="876" spans="15:17" x14ac:dyDescent="0.2">
      <c r="O876" s="33"/>
      <c r="P876" s="33"/>
      <c r="Q876" s="35"/>
    </row>
    <row r="877" spans="15:17" x14ac:dyDescent="0.2">
      <c r="O877" s="33"/>
      <c r="P877" s="33"/>
      <c r="Q877" s="35"/>
    </row>
    <row r="878" spans="15:17" x14ac:dyDescent="0.2">
      <c r="O878" s="33"/>
      <c r="P878" s="33"/>
      <c r="Q878" s="35"/>
    </row>
    <row r="879" spans="15:17" x14ac:dyDescent="0.2">
      <c r="O879" s="33"/>
      <c r="P879" s="33"/>
      <c r="Q879" s="35"/>
    </row>
    <row r="880" spans="15:17" x14ac:dyDescent="0.2">
      <c r="O880" s="33"/>
      <c r="P880" s="33"/>
      <c r="Q880" s="35"/>
    </row>
    <row r="881" spans="15:17" x14ac:dyDescent="0.2">
      <c r="O881" s="33"/>
      <c r="P881" s="33"/>
      <c r="Q881" s="35"/>
    </row>
    <row r="882" spans="15:17" x14ac:dyDescent="0.2">
      <c r="O882" s="33"/>
      <c r="P882" s="33"/>
      <c r="Q882" s="35"/>
    </row>
    <row r="883" spans="15:17" x14ac:dyDescent="0.2">
      <c r="O883" s="33"/>
      <c r="P883" s="33"/>
      <c r="Q883" s="35"/>
    </row>
    <row r="884" spans="15:17" x14ac:dyDescent="0.2">
      <c r="O884" s="33"/>
      <c r="P884" s="33"/>
      <c r="Q884" s="35"/>
    </row>
    <row r="885" spans="15:17" x14ac:dyDescent="0.2">
      <c r="O885" s="33"/>
      <c r="P885" s="33"/>
      <c r="Q885" s="35"/>
    </row>
    <row r="886" spans="15:17" x14ac:dyDescent="0.2">
      <c r="O886" s="33"/>
      <c r="P886" s="33"/>
      <c r="Q886" s="35"/>
    </row>
    <row r="887" spans="15:17" x14ac:dyDescent="0.2">
      <c r="O887" s="33"/>
      <c r="P887" s="33"/>
      <c r="Q887" s="35"/>
    </row>
    <row r="888" spans="15:17" x14ac:dyDescent="0.2">
      <c r="O888" s="33"/>
      <c r="P888" s="33"/>
      <c r="Q888" s="35"/>
    </row>
    <row r="889" spans="15:17" x14ac:dyDescent="0.2">
      <c r="O889" s="33"/>
      <c r="P889" s="33"/>
      <c r="Q889" s="35"/>
    </row>
    <row r="890" spans="15:17" x14ac:dyDescent="0.2">
      <c r="O890" s="33"/>
      <c r="P890" s="33"/>
      <c r="Q890" s="35"/>
    </row>
    <row r="891" spans="15:17" x14ac:dyDescent="0.2">
      <c r="O891" s="33"/>
      <c r="P891" s="33"/>
      <c r="Q891" s="35"/>
    </row>
    <row r="892" spans="15:17" x14ac:dyDescent="0.2">
      <c r="O892" s="33"/>
      <c r="P892" s="33"/>
      <c r="Q892" s="35"/>
    </row>
    <row r="893" spans="15:17" x14ac:dyDescent="0.2">
      <c r="O893" s="33"/>
      <c r="P893" s="33"/>
      <c r="Q893" s="35"/>
    </row>
    <row r="894" spans="15:17" x14ac:dyDescent="0.2">
      <c r="O894" s="33"/>
      <c r="P894" s="33"/>
      <c r="Q894" s="35"/>
    </row>
    <row r="895" spans="15:17" x14ac:dyDescent="0.2">
      <c r="O895" s="33"/>
      <c r="P895" s="33"/>
      <c r="Q895" s="35"/>
    </row>
    <row r="896" spans="15:17" x14ac:dyDescent="0.2">
      <c r="O896" s="33"/>
      <c r="P896" s="33"/>
      <c r="Q896" s="35"/>
    </row>
    <row r="897" spans="15:17" x14ac:dyDescent="0.2">
      <c r="O897" s="33"/>
      <c r="P897" s="33"/>
      <c r="Q897" s="35"/>
    </row>
    <row r="898" spans="15:17" x14ac:dyDescent="0.2">
      <c r="O898" s="33"/>
      <c r="P898" s="33"/>
      <c r="Q898" s="35"/>
    </row>
    <row r="899" spans="15:17" x14ac:dyDescent="0.2">
      <c r="O899" s="33"/>
      <c r="P899" s="33"/>
      <c r="Q899" s="35"/>
    </row>
    <row r="900" spans="15:17" x14ac:dyDescent="0.2">
      <c r="O900" s="33"/>
      <c r="P900" s="33"/>
      <c r="Q900" s="35"/>
    </row>
    <row r="901" spans="15:17" x14ac:dyDescent="0.2">
      <c r="O901" s="33"/>
      <c r="P901" s="33"/>
      <c r="Q901" s="35"/>
    </row>
    <row r="902" spans="15:17" x14ac:dyDescent="0.2">
      <c r="O902" s="33"/>
      <c r="P902" s="33"/>
      <c r="Q902" s="35"/>
    </row>
    <row r="903" spans="15:17" x14ac:dyDescent="0.2">
      <c r="O903" s="33"/>
      <c r="P903" s="33"/>
      <c r="Q903" s="35"/>
    </row>
    <row r="904" spans="15:17" x14ac:dyDescent="0.2">
      <c r="O904" s="33"/>
      <c r="P904" s="33"/>
      <c r="Q904" s="35"/>
    </row>
    <row r="905" spans="15:17" x14ac:dyDescent="0.2">
      <c r="O905" s="33"/>
      <c r="P905" s="33"/>
      <c r="Q905" s="35"/>
    </row>
    <row r="906" spans="15:17" x14ac:dyDescent="0.2">
      <c r="O906" s="33"/>
      <c r="P906" s="33"/>
      <c r="Q906" s="35"/>
    </row>
    <row r="907" spans="15:17" x14ac:dyDescent="0.2">
      <c r="O907" s="33"/>
      <c r="P907" s="33"/>
      <c r="Q907" s="35"/>
    </row>
    <row r="908" spans="15:17" x14ac:dyDescent="0.2">
      <c r="O908" s="33"/>
      <c r="P908" s="33"/>
      <c r="Q908" s="35"/>
    </row>
    <row r="909" spans="15:17" x14ac:dyDescent="0.2">
      <c r="O909" s="33"/>
      <c r="P909" s="33"/>
      <c r="Q909" s="35"/>
    </row>
    <row r="910" spans="15:17" x14ac:dyDescent="0.2">
      <c r="O910" s="33"/>
      <c r="P910" s="33"/>
      <c r="Q910" s="35"/>
    </row>
    <row r="911" spans="15:17" x14ac:dyDescent="0.2">
      <c r="O911" s="33"/>
      <c r="P911" s="33"/>
      <c r="Q911" s="35"/>
    </row>
    <row r="912" spans="15:17" x14ac:dyDescent="0.2">
      <c r="O912" s="33"/>
      <c r="P912" s="33"/>
      <c r="Q912" s="35"/>
    </row>
    <row r="913" spans="15:17" x14ac:dyDescent="0.2">
      <c r="O913" s="33"/>
      <c r="P913" s="33"/>
      <c r="Q913" s="35"/>
    </row>
    <row r="914" spans="15:17" x14ac:dyDescent="0.2">
      <c r="O914" s="33"/>
      <c r="P914" s="33"/>
      <c r="Q914" s="35"/>
    </row>
    <row r="915" spans="15:17" x14ac:dyDescent="0.2">
      <c r="O915" s="33"/>
      <c r="P915" s="33"/>
      <c r="Q915" s="35"/>
    </row>
    <row r="916" spans="15:17" x14ac:dyDescent="0.2">
      <c r="O916" s="33"/>
      <c r="P916" s="33"/>
      <c r="Q916" s="35"/>
    </row>
    <row r="917" spans="15:17" x14ac:dyDescent="0.2">
      <c r="O917" s="33"/>
      <c r="P917" s="33"/>
      <c r="Q917" s="35"/>
    </row>
    <row r="918" spans="15:17" x14ac:dyDescent="0.2">
      <c r="O918" s="33"/>
      <c r="P918" s="33"/>
      <c r="Q918" s="35"/>
    </row>
    <row r="919" spans="15:17" x14ac:dyDescent="0.2">
      <c r="O919" s="33"/>
      <c r="P919" s="33"/>
      <c r="Q919" s="35"/>
    </row>
    <row r="920" spans="15:17" x14ac:dyDescent="0.2">
      <c r="O920" s="33"/>
      <c r="P920" s="33"/>
      <c r="Q920" s="35"/>
    </row>
    <row r="921" spans="15:17" x14ac:dyDescent="0.2">
      <c r="O921" s="33"/>
      <c r="P921" s="33"/>
      <c r="Q921" s="35"/>
    </row>
    <row r="922" spans="15:17" x14ac:dyDescent="0.2">
      <c r="O922" s="33"/>
      <c r="P922" s="33"/>
      <c r="Q922" s="35"/>
    </row>
    <row r="923" spans="15:17" x14ac:dyDescent="0.2">
      <c r="O923" s="33"/>
      <c r="P923" s="33"/>
      <c r="Q923" s="35"/>
    </row>
    <row r="924" spans="15:17" x14ac:dyDescent="0.2">
      <c r="O924" s="33"/>
      <c r="P924" s="33"/>
      <c r="Q924" s="35"/>
    </row>
    <row r="925" spans="15:17" x14ac:dyDescent="0.2">
      <c r="O925" s="33"/>
      <c r="P925" s="33"/>
      <c r="Q925" s="35"/>
    </row>
    <row r="926" spans="15:17" x14ac:dyDescent="0.2">
      <c r="O926" s="33"/>
      <c r="P926" s="33"/>
      <c r="Q926" s="35"/>
    </row>
    <row r="927" spans="15:17" x14ac:dyDescent="0.2">
      <c r="O927" s="33"/>
      <c r="P927" s="33"/>
      <c r="Q927" s="35"/>
    </row>
    <row r="928" spans="15:17" x14ac:dyDescent="0.2">
      <c r="O928" s="33"/>
      <c r="P928" s="33"/>
      <c r="Q928" s="35"/>
    </row>
    <row r="929" spans="15:17" x14ac:dyDescent="0.2">
      <c r="O929" s="33"/>
      <c r="P929" s="33"/>
      <c r="Q929" s="35"/>
    </row>
    <row r="930" spans="15:17" x14ac:dyDescent="0.2">
      <c r="O930" s="33"/>
      <c r="P930" s="33"/>
      <c r="Q930" s="35"/>
    </row>
    <row r="931" spans="15:17" x14ac:dyDescent="0.2">
      <c r="O931" s="33"/>
      <c r="P931" s="33"/>
      <c r="Q931" s="35"/>
    </row>
    <row r="932" spans="15:17" x14ac:dyDescent="0.2">
      <c r="O932" s="33"/>
      <c r="P932" s="33"/>
      <c r="Q932" s="35"/>
    </row>
    <row r="933" spans="15:17" x14ac:dyDescent="0.2">
      <c r="O933" s="33"/>
      <c r="P933" s="33"/>
      <c r="Q933" s="35"/>
    </row>
    <row r="934" spans="15:17" x14ac:dyDescent="0.2">
      <c r="O934" s="33"/>
      <c r="P934" s="33"/>
      <c r="Q934" s="35"/>
    </row>
    <row r="935" spans="15:17" x14ac:dyDescent="0.2">
      <c r="O935" s="33"/>
      <c r="P935" s="33"/>
      <c r="Q935" s="35"/>
    </row>
    <row r="936" spans="15:17" x14ac:dyDescent="0.2">
      <c r="O936" s="33"/>
      <c r="P936" s="33"/>
      <c r="Q936" s="35"/>
    </row>
    <row r="937" spans="15:17" x14ac:dyDescent="0.2">
      <c r="O937" s="33"/>
      <c r="P937" s="33"/>
      <c r="Q937" s="35"/>
    </row>
    <row r="938" spans="15:17" x14ac:dyDescent="0.2">
      <c r="O938" s="33"/>
      <c r="P938" s="33"/>
      <c r="Q938" s="35"/>
    </row>
    <row r="939" spans="15:17" x14ac:dyDescent="0.2">
      <c r="O939" s="33"/>
      <c r="P939" s="33"/>
      <c r="Q939" s="35"/>
    </row>
    <row r="940" spans="15:17" x14ac:dyDescent="0.2">
      <c r="O940" s="33"/>
      <c r="P940" s="33"/>
      <c r="Q940" s="35"/>
    </row>
    <row r="941" spans="15:17" x14ac:dyDescent="0.2">
      <c r="O941" s="33"/>
      <c r="P941" s="33"/>
      <c r="Q941" s="35"/>
    </row>
    <row r="942" spans="15:17" x14ac:dyDescent="0.2">
      <c r="O942" s="33"/>
      <c r="P942" s="33"/>
      <c r="Q942" s="35"/>
    </row>
    <row r="943" spans="15:17" x14ac:dyDescent="0.2">
      <c r="O943" s="33"/>
      <c r="P943" s="33"/>
      <c r="Q943" s="35"/>
    </row>
    <row r="944" spans="15:17" x14ac:dyDescent="0.2">
      <c r="O944" s="33"/>
      <c r="P944" s="33"/>
      <c r="Q944" s="35"/>
    </row>
    <row r="945" spans="15:17" x14ac:dyDescent="0.2">
      <c r="O945" s="33"/>
      <c r="P945" s="33"/>
      <c r="Q945" s="35"/>
    </row>
    <row r="946" spans="15:17" x14ac:dyDescent="0.2">
      <c r="O946" s="33"/>
      <c r="P946" s="33"/>
      <c r="Q946" s="35"/>
    </row>
    <row r="947" spans="15:17" x14ac:dyDescent="0.2">
      <c r="O947" s="33"/>
      <c r="P947" s="33"/>
      <c r="Q947" s="35"/>
    </row>
    <row r="948" spans="15:17" x14ac:dyDescent="0.2">
      <c r="O948" s="33"/>
      <c r="P948" s="33"/>
      <c r="Q948" s="35"/>
    </row>
    <row r="949" spans="15:17" x14ac:dyDescent="0.2">
      <c r="O949" s="33"/>
      <c r="P949" s="33"/>
      <c r="Q949" s="35"/>
    </row>
    <row r="950" spans="15:17" x14ac:dyDescent="0.2">
      <c r="O950" s="33"/>
      <c r="P950" s="33"/>
      <c r="Q950" s="35"/>
    </row>
    <row r="951" spans="15:17" x14ac:dyDescent="0.2">
      <c r="O951" s="33"/>
      <c r="P951" s="33"/>
      <c r="Q951" s="35"/>
    </row>
    <row r="952" spans="15:17" x14ac:dyDescent="0.2">
      <c r="O952" s="33"/>
      <c r="P952" s="33"/>
      <c r="Q952" s="35"/>
    </row>
    <row r="953" spans="15:17" x14ac:dyDescent="0.2">
      <c r="O953" s="33"/>
      <c r="P953" s="33"/>
      <c r="Q953" s="35"/>
    </row>
    <row r="954" spans="15:17" x14ac:dyDescent="0.2">
      <c r="O954" s="33"/>
      <c r="P954" s="33"/>
      <c r="Q954" s="35"/>
    </row>
    <row r="955" spans="15:17" x14ac:dyDescent="0.2">
      <c r="O955" s="33"/>
      <c r="P955" s="33"/>
      <c r="Q955" s="35"/>
    </row>
    <row r="956" spans="15:17" x14ac:dyDescent="0.2">
      <c r="O956" s="33"/>
      <c r="P956" s="33"/>
      <c r="Q956" s="35"/>
    </row>
    <row r="957" spans="15:17" x14ac:dyDescent="0.2">
      <c r="O957" s="33"/>
      <c r="P957" s="33"/>
      <c r="Q957" s="35"/>
    </row>
    <row r="958" spans="15:17" x14ac:dyDescent="0.2">
      <c r="O958" s="33"/>
      <c r="P958" s="33"/>
      <c r="Q958" s="35"/>
    </row>
    <row r="959" spans="15:17" x14ac:dyDescent="0.2">
      <c r="O959" s="33"/>
      <c r="P959" s="33"/>
      <c r="Q959" s="35"/>
    </row>
    <row r="960" spans="15:17" x14ac:dyDescent="0.2">
      <c r="O960" s="33"/>
      <c r="P960" s="33"/>
      <c r="Q960" s="35"/>
    </row>
    <row r="961" spans="15:17" x14ac:dyDescent="0.2">
      <c r="O961" s="33"/>
      <c r="P961" s="33"/>
      <c r="Q961" s="35"/>
    </row>
    <row r="962" spans="15:17" x14ac:dyDescent="0.2">
      <c r="O962" s="33"/>
      <c r="P962" s="33"/>
      <c r="Q962" s="35"/>
    </row>
    <row r="963" spans="15:17" x14ac:dyDescent="0.2">
      <c r="O963" s="33"/>
      <c r="P963" s="33"/>
      <c r="Q963" s="35"/>
    </row>
    <row r="964" spans="15:17" x14ac:dyDescent="0.2">
      <c r="O964" s="33"/>
      <c r="P964" s="33"/>
      <c r="Q964" s="35"/>
    </row>
    <row r="965" spans="15:17" x14ac:dyDescent="0.2">
      <c r="O965" s="33"/>
      <c r="P965" s="33"/>
      <c r="Q965" s="35"/>
    </row>
    <row r="966" spans="15:17" x14ac:dyDescent="0.2">
      <c r="O966" s="33"/>
      <c r="P966" s="33"/>
      <c r="Q966" s="35"/>
    </row>
    <row r="967" spans="15:17" x14ac:dyDescent="0.2">
      <c r="O967" s="33"/>
      <c r="P967" s="33"/>
      <c r="Q967" s="35"/>
    </row>
    <row r="968" spans="15:17" x14ac:dyDescent="0.2">
      <c r="O968" s="33"/>
      <c r="P968" s="33"/>
      <c r="Q968" s="35"/>
    </row>
    <row r="969" spans="15:17" x14ac:dyDescent="0.2">
      <c r="O969" s="33"/>
      <c r="P969" s="33"/>
      <c r="Q969" s="35"/>
    </row>
    <row r="970" spans="15:17" x14ac:dyDescent="0.2">
      <c r="O970" s="33"/>
      <c r="P970" s="33"/>
      <c r="Q970" s="35"/>
    </row>
    <row r="971" spans="15:17" x14ac:dyDescent="0.2">
      <c r="O971" s="33"/>
      <c r="P971" s="33"/>
      <c r="Q971" s="35"/>
    </row>
    <row r="972" spans="15:17" x14ac:dyDescent="0.2">
      <c r="O972" s="33"/>
      <c r="P972" s="33"/>
      <c r="Q972" s="35"/>
    </row>
    <row r="973" spans="15:17" x14ac:dyDescent="0.2">
      <c r="O973" s="33"/>
      <c r="P973" s="33"/>
      <c r="Q973" s="35"/>
    </row>
    <row r="974" spans="15:17" x14ac:dyDescent="0.2">
      <c r="O974" s="33"/>
      <c r="P974" s="33"/>
      <c r="Q974" s="35"/>
    </row>
    <row r="975" spans="15:17" x14ac:dyDescent="0.2">
      <c r="O975" s="33"/>
      <c r="P975" s="33"/>
      <c r="Q975" s="35"/>
    </row>
    <row r="976" spans="15:17" x14ac:dyDescent="0.2">
      <c r="O976" s="33"/>
      <c r="P976" s="33"/>
      <c r="Q976" s="35"/>
    </row>
    <row r="977" spans="15:17" x14ac:dyDescent="0.2">
      <c r="O977" s="33"/>
      <c r="P977" s="33"/>
      <c r="Q977" s="35"/>
    </row>
    <row r="978" spans="15:17" x14ac:dyDescent="0.2">
      <c r="O978" s="33"/>
      <c r="P978" s="33"/>
      <c r="Q978" s="35"/>
    </row>
    <row r="979" spans="15:17" x14ac:dyDescent="0.2">
      <c r="O979" s="33"/>
      <c r="P979" s="33"/>
      <c r="Q979" s="35"/>
    </row>
    <row r="980" spans="15:17" x14ac:dyDescent="0.2">
      <c r="O980" s="33"/>
      <c r="P980" s="33"/>
      <c r="Q980" s="35"/>
    </row>
    <row r="981" spans="15:17" x14ac:dyDescent="0.2">
      <c r="O981" s="33"/>
      <c r="P981" s="33"/>
      <c r="Q981" s="35"/>
    </row>
    <row r="982" spans="15:17" x14ac:dyDescent="0.2">
      <c r="O982" s="33"/>
      <c r="P982" s="33"/>
      <c r="Q982" s="35"/>
    </row>
    <row r="983" spans="15:17" x14ac:dyDescent="0.2">
      <c r="O983" s="33"/>
      <c r="P983" s="33"/>
      <c r="Q983" s="35"/>
    </row>
    <row r="984" spans="15:17" x14ac:dyDescent="0.2">
      <c r="O984" s="33"/>
      <c r="P984" s="33"/>
      <c r="Q984" s="35"/>
    </row>
    <row r="985" spans="15:17" x14ac:dyDescent="0.2">
      <c r="O985" s="33"/>
      <c r="P985" s="33"/>
      <c r="Q985" s="35"/>
    </row>
    <row r="986" spans="15:17" x14ac:dyDescent="0.2">
      <c r="O986" s="33"/>
      <c r="P986" s="33"/>
      <c r="Q986" s="35"/>
    </row>
    <row r="987" spans="15:17" x14ac:dyDescent="0.2">
      <c r="O987" s="33"/>
      <c r="P987" s="33"/>
      <c r="Q987" s="35"/>
    </row>
    <row r="988" spans="15:17" x14ac:dyDescent="0.2">
      <c r="O988" s="33"/>
      <c r="P988" s="33"/>
      <c r="Q988" s="35"/>
    </row>
    <row r="989" spans="15:17" x14ac:dyDescent="0.2">
      <c r="O989" s="33"/>
      <c r="P989" s="33"/>
      <c r="Q989" s="35"/>
    </row>
    <row r="990" spans="15:17" x14ac:dyDescent="0.2">
      <c r="O990" s="33"/>
      <c r="P990" s="33"/>
      <c r="Q990" s="35"/>
    </row>
    <row r="991" spans="15:17" x14ac:dyDescent="0.2">
      <c r="O991" s="33"/>
      <c r="P991" s="33"/>
      <c r="Q991" s="35"/>
    </row>
    <row r="992" spans="15:17" x14ac:dyDescent="0.2">
      <c r="O992" s="33"/>
      <c r="P992" s="33"/>
      <c r="Q992" s="35"/>
    </row>
    <row r="993" spans="15:17" x14ac:dyDescent="0.2">
      <c r="O993" s="33"/>
      <c r="P993" s="33"/>
      <c r="Q993" s="35"/>
    </row>
    <row r="994" spans="15:17" x14ac:dyDescent="0.2">
      <c r="O994" s="33"/>
      <c r="P994" s="33"/>
      <c r="Q994" s="35"/>
    </row>
    <row r="995" spans="15:17" x14ac:dyDescent="0.2">
      <c r="O995" s="33"/>
      <c r="P995" s="33"/>
      <c r="Q995" s="35"/>
    </row>
    <row r="996" spans="15:17" x14ac:dyDescent="0.2">
      <c r="O996" s="33"/>
      <c r="P996" s="33"/>
      <c r="Q996" s="35"/>
    </row>
    <row r="997" spans="15:17" x14ac:dyDescent="0.2">
      <c r="O997" s="33"/>
      <c r="P997" s="33"/>
      <c r="Q997" s="35"/>
    </row>
    <row r="998" spans="15:17" x14ac:dyDescent="0.2">
      <c r="O998" s="33"/>
      <c r="P998" s="33"/>
      <c r="Q998" s="35"/>
    </row>
    <row r="999" spans="15:17" x14ac:dyDescent="0.2">
      <c r="O999" s="33"/>
      <c r="P999" s="33"/>
      <c r="Q999" s="35"/>
    </row>
    <row r="1000" spans="15:17" x14ac:dyDescent="0.2">
      <c r="O1000" s="33"/>
      <c r="P1000" s="33"/>
      <c r="Q1000" s="35"/>
    </row>
    <row r="1001" spans="15:17" x14ac:dyDescent="0.2">
      <c r="O1001" s="33"/>
      <c r="P1001" s="33"/>
      <c r="Q1001" s="35"/>
    </row>
    <row r="1002" spans="15:17" x14ac:dyDescent="0.2">
      <c r="O1002" s="33"/>
      <c r="P1002" s="33"/>
      <c r="Q1002" s="35"/>
    </row>
    <row r="1003" spans="15:17" x14ac:dyDescent="0.2">
      <c r="O1003" s="33"/>
      <c r="P1003" s="33"/>
      <c r="Q1003" s="35"/>
    </row>
    <row r="1004" spans="15:17" x14ac:dyDescent="0.2">
      <c r="O1004" s="33"/>
      <c r="P1004" s="33"/>
      <c r="Q1004" s="35"/>
    </row>
    <row r="1005" spans="15:17" x14ac:dyDescent="0.2">
      <c r="O1005" s="33"/>
      <c r="P1005" s="33"/>
      <c r="Q1005" s="35"/>
    </row>
    <row r="1006" spans="15:17" x14ac:dyDescent="0.2">
      <c r="O1006" s="33"/>
      <c r="P1006" s="33"/>
      <c r="Q1006" s="35"/>
    </row>
    <row r="1007" spans="15:17" x14ac:dyDescent="0.2">
      <c r="O1007" s="33"/>
      <c r="P1007" s="33"/>
      <c r="Q1007" s="35"/>
    </row>
    <row r="1008" spans="15:17" x14ac:dyDescent="0.2">
      <c r="O1008" s="33"/>
      <c r="P1008" s="33"/>
      <c r="Q1008" s="35"/>
    </row>
    <row r="1009" spans="15:17" x14ac:dyDescent="0.2">
      <c r="O1009" s="33"/>
      <c r="P1009" s="33"/>
      <c r="Q1009" s="35"/>
    </row>
    <row r="1010" spans="15:17" x14ac:dyDescent="0.2">
      <c r="O1010" s="33"/>
      <c r="P1010" s="33"/>
      <c r="Q1010" s="35"/>
    </row>
    <row r="1011" spans="15:17" x14ac:dyDescent="0.2">
      <c r="O1011" s="33"/>
      <c r="P1011" s="33"/>
      <c r="Q1011" s="35"/>
    </row>
    <row r="1012" spans="15:17" x14ac:dyDescent="0.2">
      <c r="O1012" s="33"/>
      <c r="P1012" s="33"/>
      <c r="Q1012" s="35"/>
    </row>
    <row r="1013" spans="15:17" x14ac:dyDescent="0.2">
      <c r="O1013" s="33"/>
      <c r="P1013" s="33"/>
      <c r="Q1013" s="35"/>
    </row>
    <row r="1014" spans="15:17" x14ac:dyDescent="0.2">
      <c r="O1014" s="33"/>
      <c r="P1014" s="33"/>
      <c r="Q1014" s="35"/>
    </row>
    <row r="1015" spans="15:17" x14ac:dyDescent="0.2">
      <c r="O1015" s="33"/>
      <c r="P1015" s="33"/>
      <c r="Q1015" s="35"/>
    </row>
    <row r="1016" spans="15:17" x14ac:dyDescent="0.2">
      <c r="O1016" s="33"/>
      <c r="P1016" s="33"/>
      <c r="Q1016" s="35"/>
    </row>
    <row r="1017" spans="15:17" x14ac:dyDescent="0.2">
      <c r="O1017" s="33"/>
      <c r="P1017" s="33"/>
      <c r="Q1017" s="35"/>
    </row>
    <row r="1018" spans="15:17" x14ac:dyDescent="0.2">
      <c r="O1018" s="33"/>
      <c r="P1018" s="33"/>
      <c r="Q1018" s="35"/>
    </row>
    <row r="1019" spans="15:17" x14ac:dyDescent="0.2">
      <c r="O1019" s="33"/>
      <c r="P1019" s="33"/>
      <c r="Q1019" s="35"/>
    </row>
    <row r="1020" spans="15:17" x14ac:dyDescent="0.2">
      <c r="O1020" s="33"/>
      <c r="P1020" s="33"/>
      <c r="Q1020" s="35"/>
    </row>
    <row r="1021" spans="15:17" x14ac:dyDescent="0.2">
      <c r="O1021" s="33"/>
      <c r="P1021" s="33"/>
      <c r="Q1021" s="35"/>
    </row>
    <row r="1022" spans="15:17" x14ac:dyDescent="0.2">
      <c r="O1022" s="33"/>
      <c r="P1022" s="33"/>
      <c r="Q1022" s="35"/>
    </row>
    <row r="1023" spans="15:17" x14ac:dyDescent="0.2">
      <c r="O1023" s="33"/>
      <c r="P1023" s="33"/>
      <c r="Q1023" s="35"/>
    </row>
    <row r="1024" spans="15:17" x14ac:dyDescent="0.2">
      <c r="O1024" s="33"/>
      <c r="P1024" s="33"/>
      <c r="Q1024" s="35"/>
    </row>
    <row r="1025" spans="15:17" x14ac:dyDescent="0.2">
      <c r="O1025" s="33"/>
      <c r="P1025" s="33"/>
      <c r="Q1025" s="35"/>
    </row>
    <row r="1026" spans="15:17" x14ac:dyDescent="0.2">
      <c r="O1026" s="33"/>
      <c r="P1026" s="33"/>
      <c r="Q1026" s="35"/>
    </row>
    <row r="1027" spans="15:17" x14ac:dyDescent="0.2">
      <c r="O1027" s="33"/>
      <c r="P1027" s="33"/>
      <c r="Q1027" s="35"/>
    </row>
    <row r="1028" spans="15:17" x14ac:dyDescent="0.2">
      <c r="O1028" s="33"/>
      <c r="P1028" s="33"/>
      <c r="Q1028" s="35"/>
    </row>
    <row r="1029" spans="15:17" x14ac:dyDescent="0.2">
      <c r="O1029" s="33"/>
      <c r="P1029" s="33"/>
      <c r="Q1029" s="35"/>
    </row>
    <row r="1030" spans="15:17" x14ac:dyDescent="0.2">
      <c r="O1030" s="33"/>
      <c r="P1030" s="33"/>
      <c r="Q1030" s="35"/>
    </row>
    <row r="1031" spans="15:17" x14ac:dyDescent="0.2">
      <c r="O1031" s="33"/>
      <c r="P1031" s="33"/>
      <c r="Q1031" s="35"/>
    </row>
    <row r="1032" spans="15:17" x14ac:dyDescent="0.2">
      <c r="O1032" s="33"/>
      <c r="P1032" s="33"/>
      <c r="Q1032" s="35"/>
    </row>
    <row r="1033" spans="15:17" x14ac:dyDescent="0.2">
      <c r="O1033" s="33"/>
      <c r="P1033" s="33"/>
      <c r="Q1033" s="35"/>
    </row>
    <row r="1034" spans="15:17" x14ac:dyDescent="0.2">
      <c r="O1034" s="33"/>
      <c r="P1034" s="33"/>
      <c r="Q1034" s="35"/>
    </row>
    <row r="1035" spans="15:17" x14ac:dyDescent="0.2">
      <c r="O1035" s="33"/>
      <c r="P1035" s="33"/>
      <c r="Q1035" s="35"/>
    </row>
    <row r="1036" spans="15:17" x14ac:dyDescent="0.2">
      <c r="O1036" s="33"/>
      <c r="P1036" s="33"/>
      <c r="Q1036" s="35"/>
    </row>
    <row r="1037" spans="15:17" x14ac:dyDescent="0.2">
      <c r="O1037" s="33"/>
      <c r="P1037" s="33"/>
      <c r="Q1037" s="35"/>
    </row>
    <row r="1038" spans="15:17" x14ac:dyDescent="0.2">
      <c r="O1038" s="33"/>
      <c r="P1038" s="33"/>
      <c r="Q1038" s="35"/>
    </row>
    <row r="1039" spans="15:17" x14ac:dyDescent="0.2">
      <c r="O1039" s="33"/>
      <c r="P1039" s="33"/>
      <c r="Q1039" s="35"/>
    </row>
    <row r="1040" spans="15:17" x14ac:dyDescent="0.2">
      <c r="O1040" s="33"/>
      <c r="P1040" s="33"/>
      <c r="Q1040" s="35"/>
    </row>
    <row r="1041" spans="15:17" x14ac:dyDescent="0.2">
      <c r="O1041" s="33"/>
      <c r="P1041" s="33"/>
      <c r="Q1041" s="35"/>
    </row>
    <row r="1042" spans="15:17" x14ac:dyDescent="0.2">
      <c r="O1042" s="33"/>
      <c r="P1042" s="33"/>
      <c r="Q1042" s="35"/>
    </row>
    <row r="1043" spans="15:17" x14ac:dyDescent="0.2">
      <c r="O1043" s="33"/>
      <c r="P1043" s="33"/>
      <c r="Q1043" s="35"/>
    </row>
    <row r="1044" spans="15:17" x14ac:dyDescent="0.2">
      <c r="O1044" s="33"/>
      <c r="P1044" s="33"/>
      <c r="Q1044" s="35"/>
    </row>
    <row r="1045" spans="15:17" x14ac:dyDescent="0.2">
      <c r="O1045" s="33"/>
      <c r="P1045" s="33"/>
      <c r="Q1045" s="35"/>
    </row>
    <row r="1046" spans="15:17" x14ac:dyDescent="0.2">
      <c r="O1046" s="33"/>
      <c r="P1046" s="33"/>
      <c r="Q1046" s="35"/>
    </row>
    <row r="1047" spans="15:17" x14ac:dyDescent="0.2">
      <c r="O1047" s="33"/>
      <c r="P1047" s="33"/>
      <c r="Q1047" s="35"/>
    </row>
    <row r="1048" spans="15:17" x14ac:dyDescent="0.2">
      <c r="O1048" s="33"/>
      <c r="P1048" s="33"/>
      <c r="Q1048" s="35"/>
    </row>
    <row r="1049" spans="15:17" x14ac:dyDescent="0.2">
      <c r="O1049" s="33"/>
      <c r="P1049" s="33"/>
      <c r="Q1049" s="35"/>
    </row>
    <row r="1050" spans="15:17" x14ac:dyDescent="0.2">
      <c r="O1050" s="33"/>
      <c r="P1050" s="33"/>
      <c r="Q1050" s="35"/>
    </row>
    <row r="1051" spans="15:17" x14ac:dyDescent="0.2">
      <c r="O1051" s="33"/>
      <c r="P1051" s="33"/>
      <c r="Q1051" s="35"/>
    </row>
    <row r="1052" spans="15:17" x14ac:dyDescent="0.2">
      <c r="O1052" s="33"/>
      <c r="P1052" s="33"/>
      <c r="Q1052" s="35"/>
    </row>
    <row r="1053" spans="15:17" x14ac:dyDescent="0.2">
      <c r="O1053" s="33"/>
      <c r="P1053" s="33"/>
      <c r="Q1053" s="35"/>
    </row>
    <row r="1054" spans="15:17" x14ac:dyDescent="0.2">
      <c r="O1054" s="33"/>
      <c r="P1054" s="33"/>
      <c r="Q1054" s="35"/>
    </row>
    <row r="1055" spans="15:17" x14ac:dyDescent="0.2">
      <c r="O1055" s="33"/>
      <c r="P1055" s="33"/>
      <c r="Q1055" s="35"/>
    </row>
    <row r="1056" spans="15:17" x14ac:dyDescent="0.2">
      <c r="O1056" s="33"/>
      <c r="P1056" s="33"/>
      <c r="Q1056" s="35"/>
    </row>
    <row r="1057" spans="15:17" x14ac:dyDescent="0.2">
      <c r="O1057" s="33"/>
      <c r="P1057" s="33"/>
      <c r="Q1057" s="35"/>
    </row>
    <row r="1058" spans="15:17" x14ac:dyDescent="0.2">
      <c r="O1058" s="33"/>
      <c r="P1058" s="33"/>
      <c r="Q1058" s="35"/>
    </row>
    <row r="1059" spans="15:17" x14ac:dyDescent="0.2">
      <c r="O1059" s="33"/>
      <c r="P1059" s="33"/>
      <c r="Q1059" s="35"/>
    </row>
    <row r="1060" spans="15:17" x14ac:dyDescent="0.2">
      <c r="O1060" s="33"/>
      <c r="P1060" s="33"/>
      <c r="Q1060" s="35"/>
    </row>
    <row r="1061" spans="15:17" x14ac:dyDescent="0.2">
      <c r="O1061" s="33"/>
      <c r="P1061" s="33"/>
      <c r="Q1061" s="35"/>
    </row>
    <row r="1062" spans="15:17" x14ac:dyDescent="0.2">
      <c r="O1062" s="33"/>
      <c r="P1062" s="33"/>
      <c r="Q1062" s="35"/>
    </row>
    <row r="1063" spans="15:17" x14ac:dyDescent="0.2">
      <c r="O1063" s="33"/>
      <c r="P1063" s="33"/>
      <c r="Q1063" s="35"/>
    </row>
    <row r="1064" spans="15:17" x14ac:dyDescent="0.2">
      <c r="O1064" s="33"/>
      <c r="P1064" s="33"/>
      <c r="Q1064" s="35"/>
    </row>
    <row r="1065" spans="15:17" x14ac:dyDescent="0.2">
      <c r="O1065" s="33"/>
      <c r="P1065" s="33"/>
      <c r="Q1065" s="35"/>
    </row>
    <row r="1066" spans="15:17" x14ac:dyDescent="0.2">
      <c r="O1066" s="33"/>
      <c r="P1066" s="33"/>
      <c r="Q1066" s="35"/>
    </row>
    <row r="1067" spans="15:17" x14ac:dyDescent="0.2">
      <c r="O1067" s="33"/>
      <c r="P1067" s="33"/>
      <c r="Q1067" s="35"/>
    </row>
    <row r="1068" spans="15:17" x14ac:dyDescent="0.2">
      <c r="O1068" s="33"/>
      <c r="P1068" s="33"/>
      <c r="Q1068" s="35"/>
    </row>
    <row r="1069" spans="15:17" x14ac:dyDescent="0.2">
      <c r="O1069" s="33"/>
      <c r="P1069" s="33"/>
      <c r="Q1069" s="35"/>
    </row>
    <row r="1070" spans="15:17" x14ac:dyDescent="0.2">
      <c r="O1070" s="33"/>
      <c r="P1070" s="33"/>
      <c r="Q1070" s="35"/>
    </row>
    <row r="1071" spans="15:17" x14ac:dyDescent="0.2">
      <c r="O1071" s="33"/>
      <c r="P1071" s="33"/>
      <c r="Q1071" s="35"/>
    </row>
    <row r="1072" spans="15:17" x14ac:dyDescent="0.2">
      <c r="O1072" s="33"/>
      <c r="P1072" s="33"/>
      <c r="Q1072" s="35"/>
    </row>
    <row r="1073" spans="15:17" x14ac:dyDescent="0.2">
      <c r="O1073" s="33"/>
      <c r="P1073" s="33"/>
      <c r="Q1073" s="35"/>
    </row>
    <row r="1074" spans="15:17" x14ac:dyDescent="0.2">
      <c r="O1074" s="33"/>
      <c r="P1074" s="33"/>
      <c r="Q1074" s="35"/>
    </row>
    <row r="1075" spans="15:17" x14ac:dyDescent="0.2">
      <c r="O1075" s="33"/>
      <c r="P1075" s="33"/>
      <c r="Q1075" s="35"/>
    </row>
    <row r="1076" spans="15:17" x14ac:dyDescent="0.2">
      <c r="O1076" s="33"/>
      <c r="P1076" s="33"/>
      <c r="Q1076" s="35"/>
    </row>
    <row r="1077" spans="15:17" x14ac:dyDescent="0.2">
      <c r="O1077" s="33"/>
      <c r="P1077" s="33"/>
      <c r="Q1077" s="35"/>
    </row>
    <row r="1078" spans="15:17" x14ac:dyDescent="0.2">
      <c r="O1078" s="33"/>
      <c r="P1078" s="33"/>
      <c r="Q1078" s="35"/>
    </row>
    <row r="1079" spans="15:17" x14ac:dyDescent="0.2">
      <c r="O1079" s="33"/>
      <c r="P1079" s="33"/>
      <c r="Q1079" s="35"/>
    </row>
    <row r="1080" spans="15:17" x14ac:dyDescent="0.2">
      <c r="O1080" s="33"/>
      <c r="P1080" s="33"/>
      <c r="Q1080" s="35"/>
    </row>
    <row r="1081" spans="15:17" x14ac:dyDescent="0.2">
      <c r="O1081" s="33"/>
      <c r="P1081" s="33"/>
      <c r="Q1081" s="35"/>
    </row>
    <row r="1082" spans="15:17" x14ac:dyDescent="0.2">
      <c r="O1082" s="33"/>
      <c r="P1082" s="33"/>
      <c r="Q1082" s="35"/>
    </row>
    <row r="1083" spans="15:17" x14ac:dyDescent="0.2">
      <c r="O1083" s="33"/>
      <c r="P1083" s="33"/>
      <c r="Q1083" s="35"/>
    </row>
    <row r="1084" spans="15:17" x14ac:dyDescent="0.2">
      <c r="O1084" s="33"/>
      <c r="P1084" s="33"/>
      <c r="Q1084" s="35"/>
    </row>
    <row r="1085" spans="15:17" x14ac:dyDescent="0.2">
      <c r="O1085" s="33"/>
      <c r="P1085" s="33"/>
      <c r="Q1085" s="35"/>
    </row>
    <row r="1086" spans="15:17" x14ac:dyDescent="0.2">
      <c r="O1086" s="33"/>
      <c r="P1086" s="33"/>
      <c r="Q1086" s="35"/>
    </row>
    <row r="1087" spans="15:17" x14ac:dyDescent="0.2">
      <c r="O1087" s="33"/>
      <c r="P1087" s="33"/>
      <c r="Q1087" s="35"/>
    </row>
    <row r="1088" spans="15:17" x14ac:dyDescent="0.2">
      <c r="O1088" s="33"/>
      <c r="P1088" s="33"/>
      <c r="Q1088" s="35"/>
    </row>
    <row r="1089" spans="15:17" x14ac:dyDescent="0.2">
      <c r="O1089" s="33"/>
      <c r="P1089" s="33"/>
      <c r="Q1089" s="35"/>
    </row>
    <row r="1090" spans="15:17" x14ac:dyDescent="0.2">
      <c r="O1090" s="33"/>
      <c r="P1090" s="33"/>
      <c r="Q1090" s="35"/>
    </row>
    <row r="1091" spans="15:17" x14ac:dyDescent="0.2">
      <c r="O1091" s="33"/>
      <c r="P1091" s="33"/>
      <c r="Q1091" s="35"/>
    </row>
    <row r="1092" spans="15:17" x14ac:dyDescent="0.2">
      <c r="O1092" s="33"/>
      <c r="P1092" s="33"/>
      <c r="Q1092" s="35"/>
    </row>
    <row r="1093" spans="15:17" x14ac:dyDescent="0.2">
      <c r="O1093" s="33"/>
      <c r="P1093" s="33"/>
      <c r="Q1093" s="35"/>
    </row>
    <row r="1094" spans="15:17" x14ac:dyDescent="0.2">
      <c r="O1094" s="33"/>
      <c r="P1094" s="33"/>
      <c r="Q1094" s="35"/>
    </row>
    <row r="1095" spans="15:17" x14ac:dyDescent="0.2">
      <c r="O1095" s="33"/>
      <c r="P1095" s="33"/>
      <c r="Q1095" s="35"/>
    </row>
    <row r="1096" spans="15:17" x14ac:dyDescent="0.2">
      <c r="O1096" s="33"/>
      <c r="P1096" s="33"/>
      <c r="Q1096" s="35"/>
    </row>
    <row r="1097" spans="15:17" x14ac:dyDescent="0.2">
      <c r="O1097" s="33"/>
      <c r="P1097" s="33"/>
      <c r="Q1097" s="35"/>
    </row>
    <row r="1098" spans="15:17" x14ac:dyDescent="0.2">
      <c r="O1098" s="33"/>
      <c r="P1098" s="33"/>
      <c r="Q1098" s="35"/>
    </row>
    <row r="1099" spans="15:17" x14ac:dyDescent="0.2">
      <c r="O1099" s="33"/>
      <c r="P1099" s="33"/>
      <c r="Q1099" s="35"/>
    </row>
    <row r="1100" spans="15:17" x14ac:dyDescent="0.2">
      <c r="O1100" s="33"/>
      <c r="P1100" s="33"/>
      <c r="Q1100" s="35"/>
    </row>
    <row r="1101" spans="15:17" x14ac:dyDescent="0.2">
      <c r="O1101" s="33"/>
      <c r="P1101" s="33"/>
      <c r="Q1101" s="35"/>
    </row>
    <row r="1102" spans="15:17" x14ac:dyDescent="0.2">
      <c r="O1102" s="33"/>
      <c r="P1102" s="33"/>
      <c r="Q1102" s="35"/>
    </row>
    <row r="1103" spans="15:17" x14ac:dyDescent="0.2">
      <c r="O1103" s="33"/>
      <c r="P1103" s="33"/>
      <c r="Q1103" s="35"/>
    </row>
    <row r="1104" spans="15:17" x14ac:dyDescent="0.2">
      <c r="O1104" s="33"/>
      <c r="P1104" s="33"/>
      <c r="Q1104" s="35"/>
    </row>
    <row r="1105" spans="15:17" x14ac:dyDescent="0.2">
      <c r="O1105" s="33"/>
      <c r="P1105" s="33"/>
      <c r="Q1105" s="35"/>
    </row>
    <row r="1106" spans="15:17" x14ac:dyDescent="0.2">
      <c r="O1106" s="33"/>
      <c r="P1106" s="33"/>
      <c r="Q1106" s="35"/>
    </row>
    <row r="1107" spans="15:17" x14ac:dyDescent="0.2">
      <c r="O1107" s="33"/>
      <c r="P1107" s="33"/>
      <c r="Q1107" s="35"/>
    </row>
    <row r="1108" spans="15:17" x14ac:dyDescent="0.2">
      <c r="O1108" s="33"/>
      <c r="P1108" s="33"/>
      <c r="Q1108" s="35"/>
    </row>
    <row r="1109" spans="15:17" x14ac:dyDescent="0.2">
      <c r="O1109" s="33"/>
      <c r="P1109" s="33"/>
      <c r="Q1109" s="35"/>
    </row>
    <row r="1110" spans="15:17" x14ac:dyDescent="0.2">
      <c r="O1110" s="33"/>
      <c r="P1110" s="33"/>
      <c r="Q1110" s="35"/>
    </row>
    <row r="1111" spans="15:17" x14ac:dyDescent="0.2">
      <c r="O1111" s="33"/>
      <c r="P1111" s="33"/>
      <c r="Q1111" s="35"/>
    </row>
    <row r="1112" spans="15:17" x14ac:dyDescent="0.2">
      <c r="O1112" s="33"/>
      <c r="P1112" s="33"/>
      <c r="Q1112" s="35"/>
    </row>
    <row r="1113" spans="15:17" x14ac:dyDescent="0.2">
      <c r="O1113" s="33"/>
      <c r="P1113" s="33"/>
      <c r="Q1113" s="35"/>
    </row>
    <row r="1114" spans="15:17" x14ac:dyDescent="0.2">
      <c r="O1114" s="33"/>
      <c r="P1114" s="33"/>
      <c r="Q1114" s="35"/>
    </row>
    <row r="1115" spans="15:17" x14ac:dyDescent="0.2">
      <c r="O1115" s="33"/>
      <c r="P1115" s="33"/>
      <c r="Q1115" s="35"/>
    </row>
    <row r="1116" spans="15:17" x14ac:dyDescent="0.2">
      <c r="O1116" s="33"/>
      <c r="P1116" s="33"/>
      <c r="Q1116" s="35"/>
    </row>
    <row r="1117" spans="15:17" x14ac:dyDescent="0.2">
      <c r="O1117" s="33"/>
      <c r="P1117" s="33"/>
      <c r="Q1117" s="35"/>
    </row>
    <row r="1118" spans="15:17" x14ac:dyDescent="0.2">
      <c r="O1118" s="33"/>
      <c r="P1118" s="33"/>
      <c r="Q1118" s="35"/>
    </row>
    <row r="1119" spans="15:17" x14ac:dyDescent="0.2">
      <c r="O1119" s="33"/>
      <c r="P1119" s="33"/>
      <c r="Q1119" s="35"/>
    </row>
    <row r="1120" spans="15:17" x14ac:dyDescent="0.2">
      <c r="O1120" s="33"/>
      <c r="P1120" s="33"/>
      <c r="Q1120" s="35"/>
    </row>
    <row r="1121" spans="15:17" x14ac:dyDescent="0.2">
      <c r="O1121" s="33"/>
      <c r="P1121" s="33"/>
      <c r="Q1121" s="35"/>
    </row>
    <row r="1122" spans="15:17" x14ac:dyDescent="0.2">
      <c r="O1122" s="33"/>
      <c r="P1122" s="33"/>
      <c r="Q1122" s="35"/>
    </row>
    <row r="1123" spans="15:17" x14ac:dyDescent="0.2">
      <c r="O1123" s="33"/>
      <c r="P1123" s="33"/>
      <c r="Q1123" s="35"/>
    </row>
    <row r="1124" spans="15:17" x14ac:dyDescent="0.2">
      <c r="O1124" s="33"/>
      <c r="P1124" s="33"/>
      <c r="Q1124" s="35"/>
    </row>
    <row r="1125" spans="15:17" x14ac:dyDescent="0.2">
      <c r="O1125" s="33"/>
      <c r="P1125" s="33"/>
      <c r="Q1125" s="35"/>
    </row>
    <row r="1126" spans="15:17" x14ac:dyDescent="0.2">
      <c r="O1126" s="33"/>
      <c r="P1126" s="33"/>
      <c r="Q1126" s="35"/>
    </row>
    <row r="1127" spans="15:17" x14ac:dyDescent="0.2">
      <c r="O1127" s="33"/>
      <c r="P1127" s="33"/>
      <c r="Q1127" s="35"/>
    </row>
    <row r="1128" spans="15:17" x14ac:dyDescent="0.2">
      <c r="O1128" s="33"/>
      <c r="P1128" s="33"/>
      <c r="Q1128" s="35"/>
    </row>
    <row r="1129" spans="15:17" x14ac:dyDescent="0.2">
      <c r="O1129" s="33"/>
      <c r="P1129" s="33"/>
      <c r="Q1129" s="35"/>
    </row>
    <row r="1130" spans="15:17" x14ac:dyDescent="0.2">
      <c r="O1130" s="33"/>
      <c r="P1130" s="33"/>
      <c r="Q1130" s="35"/>
    </row>
    <row r="1131" spans="15:17" x14ac:dyDescent="0.2">
      <c r="O1131" s="33"/>
      <c r="P1131" s="33"/>
      <c r="Q1131" s="35"/>
    </row>
    <row r="1132" spans="15:17" x14ac:dyDescent="0.2">
      <c r="O1132" s="33"/>
      <c r="P1132" s="33"/>
      <c r="Q1132" s="35"/>
    </row>
    <row r="1133" spans="15:17" x14ac:dyDescent="0.2">
      <c r="O1133" s="33"/>
      <c r="P1133" s="33"/>
      <c r="Q1133" s="35"/>
    </row>
    <row r="1134" spans="15:17" x14ac:dyDescent="0.2">
      <c r="O1134" s="33"/>
      <c r="P1134" s="33"/>
      <c r="Q1134" s="35"/>
    </row>
    <row r="1135" spans="15:17" x14ac:dyDescent="0.2">
      <c r="O1135" s="33"/>
      <c r="P1135" s="33"/>
      <c r="Q1135" s="35"/>
    </row>
    <row r="1136" spans="15:17" x14ac:dyDescent="0.2">
      <c r="O1136" s="33"/>
      <c r="P1136" s="33"/>
      <c r="Q1136" s="35"/>
    </row>
    <row r="1137" spans="15:17" x14ac:dyDescent="0.2">
      <c r="O1137" s="33"/>
      <c r="P1137" s="33"/>
      <c r="Q1137" s="35"/>
    </row>
    <row r="1138" spans="15:17" x14ac:dyDescent="0.2">
      <c r="O1138" s="33"/>
      <c r="P1138" s="33"/>
      <c r="Q1138" s="35"/>
    </row>
    <row r="1139" spans="15:17" x14ac:dyDescent="0.2">
      <c r="O1139" s="33"/>
      <c r="P1139" s="33"/>
      <c r="Q1139" s="35"/>
    </row>
    <row r="1140" spans="15:17" x14ac:dyDescent="0.2">
      <c r="O1140" s="33"/>
      <c r="P1140" s="33"/>
      <c r="Q1140" s="35"/>
    </row>
    <row r="1141" spans="15:17" x14ac:dyDescent="0.2">
      <c r="O1141" s="33"/>
      <c r="P1141" s="33"/>
      <c r="Q1141" s="35"/>
    </row>
    <row r="1142" spans="15:17" x14ac:dyDescent="0.2">
      <c r="O1142" s="33"/>
      <c r="P1142" s="33"/>
      <c r="Q1142" s="35"/>
    </row>
    <row r="1143" spans="15:17" x14ac:dyDescent="0.2">
      <c r="O1143" s="33"/>
      <c r="P1143" s="33"/>
      <c r="Q1143" s="35"/>
    </row>
    <row r="1144" spans="15:17" x14ac:dyDescent="0.2">
      <c r="O1144" s="33"/>
      <c r="P1144" s="33"/>
      <c r="Q1144" s="35"/>
    </row>
    <row r="1145" spans="15:17" x14ac:dyDescent="0.2">
      <c r="O1145" s="33"/>
      <c r="P1145" s="33"/>
      <c r="Q1145" s="35"/>
    </row>
    <row r="1146" spans="15:17" x14ac:dyDescent="0.2">
      <c r="O1146" s="33"/>
      <c r="P1146" s="33"/>
      <c r="Q1146" s="35"/>
    </row>
    <row r="1147" spans="15:17" x14ac:dyDescent="0.2">
      <c r="O1147" s="33"/>
      <c r="P1147" s="33"/>
      <c r="Q1147" s="35"/>
    </row>
    <row r="1148" spans="15:17" x14ac:dyDescent="0.2">
      <c r="O1148" s="33"/>
      <c r="P1148" s="33"/>
      <c r="Q1148" s="35"/>
    </row>
    <row r="1149" spans="15:17" x14ac:dyDescent="0.2">
      <c r="O1149" s="33"/>
      <c r="P1149" s="33"/>
      <c r="Q1149" s="35"/>
    </row>
    <row r="1150" spans="15:17" x14ac:dyDescent="0.2">
      <c r="O1150" s="33"/>
      <c r="P1150" s="33"/>
      <c r="Q1150" s="35"/>
    </row>
    <row r="1151" spans="15:17" x14ac:dyDescent="0.2">
      <c r="O1151" s="33"/>
      <c r="P1151" s="33"/>
      <c r="Q1151" s="35"/>
    </row>
    <row r="1152" spans="15:17" x14ac:dyDescent="0.2">
      <c r="O1152" s="33"/>
      <c r="P1152" s="33"/>
      <c r="Q1152" s="35"/>
    </row>
    <row r="1153" spans="15:17" x14ac:dyDescent="0.2">
      <c r="O1153" s="33"/>
      <c r="P1153" s="33"/>
      <c r="Q1153" s="35"/>
    </row>
    <row r="1154" spans="15:17" x14ac:dyDescent="0.2">
      <c r="O1154" s="33"/>
      <c r="P1154" s="33"/>
      <c r="Q1154" s="35"/>
    </row>
    <row r="1155" spans="15:17" x14ac:dyDescent="0.2">
      <c r="O1155" s="33"/>
      <c r="P1155" s="33"/>
      <c r="Q1155" s="35"/>
    </row>
    <row r="1156" spans="15:17" x14ac:dyDescent="0.2">
      <c r="O1156" s="33"/>
      <c r="P1156" s="33"/>
      <c r="Q1156" s="35"/>
    </row>
    <row r="1157" spans="15:17" x14ac:dyDescent="0.2">
      <c r="O1157" s="33"/>
      <c r="P1157" s="33"/>
      <c r="Q1157" s="35"/>
    </row>
    <row r="1158" spans="15:17" x14ac:dyDescent="0.2">
      <c r="O1158" s="33"/>
      <c r="P1158" s="33"/>
      <c r="Q1158" s="35"/>
    </row>
    <row r="1159" spans="15:17" x14ac:dyDescent="0.2">
      <c r="O1159" s="33"/>
      <c r="P1159" s="33"/>
      <c r="Q1159" s="35"/>
    </row>
    <row r="1160" spans="15:17" x14ac:dyDescent="0.2">
      <c r="O1160" s="33"/>
      <c r="P1160" s="33"/>
      <c r="Q1160" s="35"/>
    </row>
    <row r="1161" spans="15:17" x14ac:dyDescent="0.2">
      <c r="O1161" s="33"/>
      <c r="P1161" s="33"/>
      <c r="Q1161" s="35"/>
    </row>
    <row r="1162" spans="15:17" x14ac:dyDescent="0.2">
      <c r="O1162" s="33"/>
      <c r="P1162" s="33"/>
      <c r="Q1162" s="35"/>
    </row>
    <row r="1163" spans="15:17" x14ac:dyDescent="0.2">
      <c r="O1163" s="33"/>
      <c r="P1163" s="33"/>
      <c r="Q1163" s="35"/>
    </row>
    <row r="1164" spans="15:17" x14ac:dyDescent="0.2">
      <c r="O1164" s="33"/>
      <c r="P1164" s="33"/>
      <c r="Q1164" s="35"/>
    </row>
    <row r="1165" spans="15:17" x14ac:dyDescent="0.2">
      <c r="O1165" s="33"/>
      <c r="P1165" s="33"/>
      <c r="Q1165" s="35"/>
    </row>
    <row r="1166" spans="15:17" x14ac:dyDescent="0.2">
      <c r="O1166" s="33"/>
      <c r="P1166" s="33"/>
      <c r="Q1166" s="35"/>
    </row>
    <row r="1167" spans="15:17" x14ac:dyDescent="0.2">
      <c r="O1167" s="33"/>
      <c r="P1167" s="33"/>
      <c r="Q1167" s="35"/>
    </row>
    <row r="1168" spans="15:17" x14ac:dyDescent="0.2">
      <c r="O1168" s="33"/>
      <c r="P1168" s="33"/>
      <c r="Q1168" s="35"/>
    </row>
    <row r="1169" spans="15:17" x14ac:dyDescent="0.2">
      <c r="O1169" s="33"/>
      <c r="P1169" s="33"/>
      <c r="Q1169" s="35"/>
    </row>
    <row r="1170" spans="15:17" x14ac:dyDescent="0.2">
      <c r="O1170" s="33"/>
      <c r="P1170" s="33"/>
      <c r="Q1170" s="35"/>
    </row>
    <row r="1171" spans="15:17" x14ac:dyDescent="0.2">
      <c r="O1171" s="33"/>
      <c r="P1171" s="33"/>
      <c r="Q1171" s="35"/>
    </row>
    <row r="1172" spans="15:17" x14ac:dyDescent="0.2">
      <c r="O1172" s="33"/>
      <c r="P1172" s="33"/>
      <c r="Q1172" s="35"/>
    </row>
    <row r="1173" spans="15:17" x14ac:dyDescent="0.2">
      <c r="O1173" s="33"/>
      <c r="P1173" s="33"/>
      <c r="Q1173" s="35"/>
    </row>
    <row r="1174" spans="15:17" x14ac:dyDescent="0.2">
      <c r="O1174" s="33"/>
      <c r="P1174" s="33"/>
      <c r="Q1174" s="35"/>
    </row>
    <row r="1175" spans="15:17" x14ac:dyDescent="0.2">
      <c r="O1175" s="33"/>
      <c r="P1175" s="33"/>
      <c r="Q1175" s="35"/>
    </row>
    <row r="1176" spans="15:17" x14ac:dyDescent="0.2">
      <c r="O1176" s="33"/>
      <c r="P1176" s="33"/>
      <c r="Q1176" s="35"/>
    </row>
    <row r="1177" spans="15:17" x14ac:dyDescent="0.2">
      <c r="O1177" s="33"/>
      <c r="P1177" s="33"/>
      <c r="Q1177" s="35"/>
    </row>
    <row r="1178" spans="15:17" x14ac:dyDescent="0.2">
      <c r="O1178" s="33"/>
      <c r="P1178" s="33"/>
      <c r="Q1178" s="35"/>
    </row>
    <row r="1179" spans="15:17" x14ac:dyDescent="0.2">
      <c r="O1179" s="33"/>
      <c r="P1179" s="33"/>
      <c r="Q1179" s="35"/>
    </row>
    <row r="1180" spans="15:17" x14ac:dyDescent="0.2">
      <c r="O1180" s="33"/>
      <c r="P1180" s="33"/>
      <c r="Q1180" s="35"/>
    </row>
    <row r="1181" spans="15:17" x14ac:dyDescent="0.2">
      <c r="O1181" s="33"/>
      <c r="P1181" s="33"/>
      <c r="Q1181" s="35"/>
    </row>
    <row r="1182" spans="15:17" x14ac:dyDescent="0.2">
      <c r="O1182" s="33"/>
      <c r="P1182" s="33"/>
      <c r="Q1182" s="35"/>
    </row>
    <row r="1183" spans="15:17" x14ac:dyDescent="0.2">
      <c r="O1183" s="33"/>
      <c r="P1183" s="33"/>
      <c r="Q1183" s="35"/>
    </row>
    <row r="1184" spans="15:17" x14ac:dyDescent="0.2">
      <c r="O1184" s="33"/>
      <c r="P1184" s="33"/>
      <c r="Q1184" s="35"/>
    </row>
    <row r="1185" spans="15:17" x14ac:dyDescent="0.2">
      <c r="O1185" s="33"/>
      <c r="P1185" s="33"/>
      <c r="Q1185" s="35"/>
    </row>
    <row r="1186" spans="15:17" x14ac:dyDescent="0.2">
      <c r="O1186" s="33"/>
      <c r="P1186" s="33"/>
      <c r="Q1186" s="35"/>
    </row>
    <row r="1187" spans="15:17" x14ac:dyDescent="0.2">
      <c r="O1187" s="33"/>
      <c r="P1187" s="33"/>
      <c r="Q1187" s="35"/>
    </row>
    <row r="1188" spans="15:17" x14ac:dyDescent="0.2">
      <c r="O1188" s="33"/>
      <c r="P1188" s="33"/>
      <c r="Q1188" s="35"/>
    </row>
    <row r="1189" spans="15:17" x14ac:dyDescent="0.2">
      <c r="O1189" s="33"/>
      <c r="P1189" s="33"/>
      <c r="Q1189" s="35"/>
    </row>
    <row r="1190" spans="15:17" x14ac:dyDescent="0.2">
      <c r="O1190" s="33"/>
      <c r="P1190" s="33"/>
      <c r="Q1190" s="35"/>
    </row>
    <row r="1191" spans="15:17" x14ac:dyDescent="0.2">
      <c r="O1191" s="33"/>
      <c r="P1191" s="33"/>
      <c r="Q1191" s="35"/>
    </row>
    <row r="1192" spans="15:17" x14ac:dyDescent="0.2">
      <c r="O1192" s="33"/>
      <c r="P1192" s="33"/>
      <c r="Q1192" s="35"/>
    </row>
    <row r="1193" spans="15:17" x14ac:dyDescent="0.2">
      <c r="O1193" s="33"/>
      <c r="P1193" s="33"/>
      <c r="Q1193" s="35"/>
    </row>
    <row r="1194" spans="15:17" x14ac:dyDescent="0.2">
      <c r="O1194" s="33"/>
      <c r="P1194" s="33"/>
      <c r="Q1194" s="35"/>
    </row>
    <row r="1195" spans="15:17" x14ac:dyDescent="0.2">
      <c r="O1195" s="33"/>
      <c r="P1195" s="33"/>
      <c r="Q1195" s="35"/>
    </row>
    <row r="1196" spans="15:17" x14ac:dyDescent="0.2">
      <c r="O1196" s="33"/>
      <c r="P1196" s="33"/>
      <c r="Q1196" s="35"/>
    </row>
    <row r="1197" spans="15:17" x14ac:dyDescent="0.2">
      <c r="O1197" s="33"/>
      <c r="P1197" s="33"/>
      <c r="Q1197" s="35"/>
    </row>
    <row r="1198" spans="15:17" x14ac:dyDescent="0.2">
      <c r="O1198" s="33"/>
      <c r="P1198" s="33"/>
      <c r="Q1198" s="35"/>
    </row>
    <row r="1199" spans="15:17" x14ac:dyDescent="0.2">
      <c r="O1199" s="33"/>
      <c r="P1199" s="33"/>
      <c r="Q1199" s="35"/>
    </row>
    <row r="1200" spans="15:17" x14ac:dyDescent="0.2">
      <c r="O1200" s="33"/>
      <c r="P1200" s="33"/>
      <c r="Q1200" s="35"/>
    </row>
    <row r="1201" spans="15:17" x14ac:dyDescent="0.2">
      <c r="O1201" s="33"/>
      <c r="P1201" s="33"/>
      <c r="Q1201" s="35"/>
    </row>
    <row r="1202" spans="15:17" x14ac:dyDescent="0.2">
      <c r="O1202" s="33"/>
      <c r="P1202" s="33"/>
      <c r="Q1202" s="35"/>
    </row>
    <row r="1203" spans="15:17" x14ac:dyDescent="0.2">
      <c r="O1203" s="33"/>
      <c r="P1203" s="33"/>
      <c r="Q1203" s="35"/>
    </row>
    <row r="1204" spans="15:17" x14ac:dyDescent="0.2">
      <c r="O1204" s="33"/>
      <c r="P1204" s="33"/>
      <c r="Q1204" s="35"/>
    </row>
    <row r="1205" spans="15:17" x14ac:dyDescent="0.2">
      <c r="O1205" s="33"/>
      <c r="P1205" s="33"/>
      <c r="Q1205" s="35"/>
    </row>
    <row r="1206" spans="15:17" x14ac:dyDescent="0.2">
      <c r="O1206" s="33"/>
      <c r="P1206" s="33"/>
      <c r="Q1206" s="35"/>
    </row>
    <row r="1207" spans="15:17" x14ac:dyDescent="0.2">
      <c r="O1207" s="33"/>
      <c r="P1207" s="33"/>
      <c r="Q1207" s="35"/>
    </row>
    <row r="1208" spans="15:17" x14ac:dyDescent="0.2">
      <c r="O1208" s="33"/>
      <c r="P1208" s="33"/>
      <c r="Q1208" s="35"/>
    </row>
    <row r="1209" spans="15:17" x14ac:dyDescent="0.2">
      <c r="O1209" s="33"/>
      <c r="P1209" s="33"/>
      <c r="Q1209" s="35"/>
    </row>
    <row r="1210" spans="15:17" x14ac:dyDescent="0.2">
      <c r="O1210" s="33"/>
      <c r="P1210" s="33"/>
      <c r="Q1210" s="35"/>
    </row>
    <row r="1211" spans="15:17" x14ac:dyDescent="0.2">
      <c r="O1211" s="33"/>
      <c r="P1211" s="33"/>
      <c r="Q1211" s="35"/>
    </row>
    <row r="1212" spans="15:17" x14ac:dyDescent="0.2">
      <c r="O1212" s="33"/>
      <c r="P1212" s="33"/>
      <c r="Q1212" s="35"/>
    </row>
    <row r="1213" spans="15:17" x14ac:dyDescent="0.2">
      <c r="O1213" s="33"/>
      <c r="P1213" s="33"/>
      <c r="Q1213" s="35"/>
    </row>
    <row r="1214" spans="15:17" x14ac:dyDescent="0.2">
      <c r="O1214" s="33"/>
      <c r="P1214" s="33"/>
      <c r="Q1214" s="35"/>
    </row>
    <row r="1215" spans="15:17" x14ac:dyDescent="0.2">
      <c r="O1215" s="33"/>
      <c r="P1215" s="33"/>
      <c r="Q1215" s="35"/>
    </row>
    <row r="1216" spans="15:17" x14ac:dyDescent="0.2">
      <c r="O1216" s="33"/>
      <c r="P1216" s="33"/>
      <c r="Q1216" s="35"/>
    </row>
    <row r="1217" spans="15:17" x14ac:dyDescent="0.2">
      <c r="O1217" s="33"/>
      <c r="P1217" s="33"/>
      <c r="Q1217" s="35"/>
    </row>
    <row r="1218" spans="15:17" x14ac:dyDescent="0.2">
      <c r="O1218" s="33"/>
      <c r="P1218" s="33"/>
      <c r="Q1218" s="35"/>
    </row>
    <row r="1219" spans="15:17" x14ac:dyDescent="0.2">
      <c r="O1219" s="33"/>
      <c r="P1219" s="33"/>
      <c r="Q1219" s="35"/>
    </row>
    <row r="1220" spans="15:17" x14ac:dyDescent="0.2">
      <c r="O1220" s="33"/>
      <c r="P1220" s="33"/>
      <c r="Q1220" s="35"/>
    </row>
    <row r="1221" spans="15:17" x14ac:dyDescent="0.2">
      <c r="O1221" s="33"/>
      <c r="P1221" s="33"/>
      <c r="Q1221" s="35"/>
    </row>
    <row r="1222" spans="15:17" x14ac:dyDescent="0.2">
      <c r="O1222" s="33"/>
      <c r="P1222" s="33"/>
      <c r="Q1222" s="35"/>
    </row>
    <row r="1223" spans="15:17" x14ac:dyDescent="0.2">
      <c r="O1223" s="33"/>
      <c r="P1223" s="33"/>
      <c r="Q1223" s="35"/>
    </row>
    <row r="1224" spans="15:17" x14ac:dyDescent="0.2">
      <c r="O1224" s="33"/>
      <c r="P1224" s="33"/>
      <c r="Q1224" s="35"/>
    </row>
    <row r="1225" spans="15:17" x14ac:dyDescent="0.2">
      <c r="O1225" s="33"/>
      <c r="P1225" s="33"/>
      <c r="Q1225" s="35"/>
    </row>
    <row r="1226" spans="15:17" x14ac:dyDescent="0.2">
      <c r="O1226" s="33"/>
      <c r="P1226" s="33"/>
      <c r="Q1226" s="35"/>
    </row>
    <row r="1227" spans="15:17" x14ac:dyDescent="0.2">
      <c r="O1227" s="33"/>
      <c r="P1227" s="33"/>
      <c r="Q1227" s="35"/>
    </row>
    <row r="1228" spans="15:17" x14ac:dyDescent="0.2">
      <c r="O1228" s="33"/>
      <c r="P1228" s="33"/>
      <c r="Q1228" s="35"/>
    </row>
    <row r="1229" spans="15:17" x14ac:dyDescent="0.2">
      <c r="O1229" s="33"/>
      <c r="P1229" s="33"/>
      <c r="Q1229" s="35"/>
    </row>
    <row r="1230" spans="15:17" x14ac:dyDescent="0.2">
      <c r="O1230" s="33"/>
      <c r="P1230" s="33"/>
      <c r="Q1230" s="35"/>
    </row>
    <row r="1231" spans="15:17" x14ac:dyDescent="0.2">
      <c r="O1231" s="33"/>
      <c r="P1231" s="33"/>
      <c r="Q1231" s="35"/>
    </row>
    <row r="1232" spans="15:17" x14ac:dyDescent="0.2">
      <c r="O1232" s="33"/>
      <c r="P1232" s="33"/>
      <c r="Q1232" s="35"/>
    </row>
    <row r="1233" spans="15:17" x14ac:dyDescent="0.2">
      <c r="O1233" s="33"/>
      <c r="P1233" s="33"/>
      <c r="Q1233" s="35"/>
    </row>
    <row r="1234" spans="15:17" x14ac:dyDescent="0.2">
      <c r="O1234" s="33"/>
      <c r="P1234" s="33"/>
      <c r="Q1234" s="35"/>
    </row>
    <row r="1235" spans="15:17" x14ac:dyDescent="0.2">
      <c r="O1235" s="33"/>
      <c r="P1235" s="33"/>
      <c r="Q1235" s="35"/>
    </row>
    <row r="1236" spans="15:17" x14ac:dyDescent="0.2">
      <c r="O1236" s="33"/>
      <c r="P1236" s="33"/>
      <c r="Q1236" s="35"/>
    </row>
    <row r="1237" spans="15:17" x14ac:dyDescent="0.2">
      <c r="O1237" s="33"/>
      <c r="P1237" s="33"/>
      <c r="Q1237" s="35"/>
    </row>
    <row r="1238" spans="15:17" x14ac:dyDescent="0.2">
      <c r="O1238" s="33"/>
      <c r="P1238" s="33"/>
      <c r="Q1238" s="35"/>
    </row>
    <row r="1239" spans="15:17" x14ac:dyDescent="0.2">
      <c r="O1239" s="33"/>
      <c r="P1239" s="33"/>
      <c r="Q1239" s="35"/>
    </row>
    <row r="1240" spans="15:17" x14ac:dyDescent="0.2">
      <c r="O1240" s="33"/>
      <c r="P1240" s="33"/>
      <c r="Q1240" s="35"/>
    </row>
    <row r="1241" spans="15:17" x14ac:dyDescent="0.2">
      <c r="O1241" s="33"/>
      <c r="P1241" s="33"/>
      <c r="Q1241" s="35"/>
    </row>
    <row r="1242" spans="15:17" x14ac:dyDescent="0.2">
      <c r="O1242" s="33"/>
      <c r="P1242" s="33"/>
      <c r="Q1242" s="35"/>
    </row>
    <row r="1243" spans="15:17" x14ac:dyDescent="0.2">
      <c r="O1243" s="33"/>
      <c r="P1243" s="33"/>
      <c r="Q1243" s="35"/>
    </row>
    <row r="1244" spans="15:17" x14ac:dyDescent="0.2">
      <c r="O1244" s="33"/>
      <c r="P1244" s="33"/>
      <c r="Q1244" s="35"/>
    </row>
    <row r="1245" spans="15:17" x14ac:dyDescent="0.2">
      <c r="O1245" s="33"/>
      <c r="P1245" s="33"/>
      <c r="Q1245" s="35"/>
    </row>
    <row r="1246" spans="15:17" x14ac:dyDescent="0.2">
      <c r="O1246" s="33"/>
      <c r="P1246" s="33"/>
      <c r="Q1246" s="35"/>
    </row>
    <row r="1247" spans="15:17" x14ac:dyDescent="0.2">
      <c r="O1247" s="33"/>
      <c r="P1247" s="33"/>
      <c r="Q1247" s="35"/>
    </row>
    <row r="1248" spans="15:17" x14ac:dyDescent="0.2">
      <c r="O1248" s="33"/>
      <c r="P1248" s="33"/>
      <c r="Q1248" s="35"/>
    </row>
    <row r="1249" spans="15:17" x14ac:dyDescent="0.2">
      <c r="O1249" s="33"/>
      <c r="P1249" s="33"/>
      <c r="Q1249" s="35"/>
    </row>
    <row r="1250" spans="15:17" x14ac:dyDescent="0.2">
      <c r="O1250" s="33"/>
      <c r="P1250" s="33"/>
      <c r="Q1250" s="35"/>
    </row>
    <row r="1251" spans="15:17" x14ac:dyDescent="0.2">
      <c r="O1251" s="33"/>
      <c r="P1251" s="33"/>
      <c r="Q1251" s="35"/>
    </row>
    <row r="1252" spans="15:17" x14ac:dyDescent="0.2">
      <c r="O1252" s="33"/>
      <c r="P1252" s="33"/>
      <c r="Q1252" s="35"/>
    </row>
    <row r="1253" spans="15:17" x14ac:dyDescent="0.2">
      <c r="O1253" s="33"/>
      <c r="P1253" s="33"/>
      <c r="Q1253" s="35"/>
    </row>
    <row r="1254" spans="15:17" x14ac:dyDescent="0.2">
      <c r="O1254" s="33"/>
      <c r="P1254" s="33"/>
      <c r="Q1254" s="35"/>
    </row>
    <row r="1255" spans="15:17" x14ac:dyDescent="0.2">
      <c r="O1255" s="33"/>
      <c r="P1255" s="33"/>
      <c r="Q1255" s="35"/>
    </row>
    <row r="1256" spans="15:17" x14ac:dyDescent="0.2">
      <c r="O1256" s="33"/>
      <c r="P1256" s="33"/>
      <c r="Q1256" s="35"/>
    </row>
    <row r="1257" spans="15:17" x14ac:dyDescent="0.2">
      <c r="O1257" s="33"/>
      <c r="P1257" s="33"/>
      <c r="Q1257" s="35"/>
    </row>
    <row r="1258" spans="15:17" x14ac:dyDescent="0.2">
      <c r="O1258" s="33"/>
      <c r="P1258" s="33"/>
      <c r="Q1258" s="35"/>
    </row>
    <row r="1259" spans="15:17" x14ac:dyDescent="0.2">
      <c r="O1259" s="33"/>
      <c r="P1259" s="33"/>
      <c r="Q1259" s="35"/>
    </row>
    <row r="1260" spans="15:17" x14ac:dyDescent="0.2">
      <c r="O1260" s="33"/>
      <c r="P1260" s="33"/>
      <c r="Q1260" s="35"/>
    </row>
    <row r="1261" spans="15:17" x14ac:dyDescent="0.2">
      <c r="O1261" s="33"/>
      <c r="P1261" s="33"/>
      <c r="Q1261" s="35"/>
    </row>
    <row r="1262" spans="15:17" x14ac:dyDescent="0.2">
      <c r="O1262" s="33"/>
      <c r="P1262" s="33"/>
      <c r="Q1262" s="35"/>
    </row>
    <row r="1263" spans="15:17" x14ac:dyDescent="0.2">
      <c r="O1263" s="33"/>
      <c r="P1263" s="33"/>
      <c r="Q1263" s="35"/>
    </row>
    <row r="1264" spans="15:17" x14ac:dyDescent="0.2">
      <c r="O1264" s="33"/>
      <c r="P1264" s="33"/>
      <c r="Q1264" s="35"/>
    </row>
    <row r="1265" spans="15:17" x14ac:dyDescent="0.2">
      <c r="O1265" s="33"/>
      <c r="P1265" s="33"/>
      <c r="Q1265" s="35"/>
    </row>
    <row r="1266" spans="15:17" x14ac:dyDescent="0.2">
      <c r="O1266" s="33"/>
      <c r="P1266" s="33"/>
      <c r="Q1266" s="35"/>
    </row>
    <row r="1267" spans="15:17" x14ac:dyDescent="0.2">
      <c r="O1267" s="33"/>
      <c r="P1267" s="33"/>
      <c r="Q1267" s="35"/>
    </row>
    <row r="1268" spans="15:17" x14ac:dyDescent="0.2">
      <c r="O1268" s="33"/>
      <c r="P1268" s="33"/>
      <c r="Q1268" s="35"/>
    </row>
    <row r="1269" spans="15:17" x14ac:dyDescent="0.2">
      <c r="O1269" s="33"/>
      <c r="P1269" s="33"/>
      <c r="Q1269" s="35"/>
    </row>
    <row r="1270" spans="15:17" x14ac:dyDescent="0.2">
      <c r="O1270" s="33"/>
      <c r="P1270" s="33"/>
      <c r="Q1270" s="35"/>
    </row>
    <row r="1271" spans="15:17" x14ac:dyDescent="0.2">
      <c r="O1271" s="33"/>
      <c r="P1271" s="33"/>
      <c r="Q1271" s="35"/>
    </row>
    <row r="1272" spans="15:17" x14ac:dyDescent="0.2">
      <c r="O1272" s="33"/>
      <c r="P1272" s="33"/>
      <c r="Q1272" s="35"/>
    </row>
    <row r="1273" spans="15:17" x14ac:dyDescent="0.2">
      <c r="O1273" s="33"/>
      <c r="P1273" s="33"/>
      <c r="Q1273" s="35"/>
    </row>
    <row r="1274" spans="15:17" x14ac:dyDescent="0.2">
      <c r="O1274" s="33"/>
      <c r="P1274" s="33"/>
      <c r="Q1274" s="35"/>
    </row>
    <row r="1275" spans="15:17" x14ac:dyDescent="0.2">
      <c r="O1275" s="33"/>
      <c r="P1275" s="33"/>
      <c r="Q1275" s="35"/>
    </row>
    <row r="1276" spans="15:17" x14ac:dyDescent="0.2">
      <c r="O1276" s="33"/>
      <c r="P1276" s="33"/>
      <c r="Q1276" s="35"/>
    </row>
    <row r="1277" spans="15:17" x14ac:dyDescent="0.2">
      <c r="O1277" s="33"/>
      <c r="P1277" s="33"/>
      <c r="Q1277" s="35"/>
    </row>
    <row r="1278" spans="15:17" x14ac:dyDescent="0.2">
      <c r="O1278" s="33"/>
      <c r="P1278" s="33"/>
      <c r="Q1278" s="35"/>
    </row>
    <row r="1279" spans="15:17" x14ac:dyDescent="0.2">
      <c r="O1279" s="33"/>
      <c r="P1279" s="33"/>
      <c r="Q1279" s="35"/>
    </row>
    <row r="1280" spans="15:17" x14ac:dyDescent="0.2">
      <c r="O1280" s="33"/>
      <c r="P1280" s="33"/>
      <c r="Q1280" s="35"/>
    </row>
    <row r="1281" spans="15:17" x14ac:dyDescent="0.2">
      <c r="O1281" s="33"/>
      <c r="P1281" s="33"/>
      <c r="Q1281" s="35"/>
    </row>
    <row r="1282" spans="15:17" x14ac:dyDescent="0.2">
      <c r="O1282" s="33"/>
      <c r="P1282" s="33"/>
      <c r="Q1282" s="35"/>
    </row>
    <row r="1283" spans="15:17" x14ac:dyDescent="0.2">
      <c r="O1283" s="33"/>
      <c r="P1283" s="33"/>
      <c r="Q1283" s="35"/>
    </row>
    <row r="1284" spans="15:17" x14ac:dyDescent="0.2">
      <c r="O1284" s="33"/>
      <c r="P1284" s="33"/>
      <c r="Q1284" s="35"/>
    </row>
    <row r="1285" spans="15:17" x14ac:dyDescent="0.2">
      <c r="O1285" s="33"/>
      <c r="P1285" s="33"/>
      <c r="Q1285" s="35"/>
    </row>
    <row r="1286" spans="15:17" x14ac:dyDescent="0.2">
      <c r="O1286" s="33"/>
      <c r="P1286" s="33"/>
      <c r="Q1286" s="35"/>
    </row>
    <row r="1287" spans="15:17" x14ac:dyDescent="0.2">
      <c r="O1287" s="33"/>
      <c r="P1287" s="33"/>
      <c r="Q1287" s="35"/>
    </row>
    <row r="1288" spans="15:17" x14ac:dyDescent="0.2">
      <c r="O1288" s="33"/>
      <c r="P1288" s="33"/>
      <c r="Q1288" s="35"/>
    </row>
    <row r="1289" spans="15:17" x14ac:dyDescent="0.2">
      <c r="O1289" s="33"/>
      <c r="P1289" s="33"/>
      <c r="Q1289" s="35"/>
    </row>
    <row r="1290" spans="15:17" x14ac:dyDescent="0.2">
      <c r="O1290" s="33"/>
      <c r="P1290" s="33"/>
      <c r="Q1290" s="35"/>
    </row>
    <row r="1291" spans="15:17" x14ac:dyDescent="0.2">
      <c r="O1291" s="33"/>
      <c r="P1291" s="33"/>
      <c r="Q1291" s="35"/>
    </row>
    <row r="1292" spans="15:17" x14ac:dyDescent="0.2">
      <c r="O1292" s="33"/>
      <c r="P1292" s="33"/>
      <c r="Q1292" s="35"/>
    </row>
    <row r="1293" spans="15:17" x14ac:dyDescent="0.2">
      <c r="O1293" s="33"/>
      <c r="P1293" s="33"/>
      <c r="Q1293" s="35"/>
    </row>
    <row r="1294" spans="15:17" x14ac:dyDescent="0.2">
      <c r="O1294" s="33"/>
      <c r="P1294" s="33"/>
      <c r="Q1294" s="35"/>
    </row>
    <row r="1295" spans="15:17" x14ac:dyDescent="0.2">
      <c r="O1295" s="33"/>
      <c r="P1295" s="33"/>
      <c r="Q1295" s="35"/>
    </row>
    <row r="1296" spans="15:17" x14ac:dyDescent="0.2">
      <c r="O1296" s="33"/>
      <c r="P1296" s="33"/>
      <c r="Q1296" s="35"/>
    </row>
    <row r="1297" spans="15:17" x14ac:dyDescent="0.2">
      <c r="O1297" s="33"/>
      <c r="P1297" s="33"/>
      <c r="Q1297" s="35"/>
    </row>
    <row r="1298" spans="15:17" x14ac:dyDescent="0.2">
      <c r="O1298" s="33"/>
      <c r="P1298" s="33"/>
      <c r="Q1298" s="35"/>
    </row>
    <row r="1299" spans="15:17" x14ac:dyDescent="0.2">
      <c r="O1299" s="33"/>
      <c r="P1299" s="33"/>
      <c r="Q1299" s="35"/>
    </row>
    <row r="1300" spans="15:17" x14ac:dyDescent="0.2">
      <c r="O1300" s="33"/>
      <c r="P1300" s="33"/>
      <c r="Q1300" s="35"/>
    </row>
    <row r="1301" spans="15:17" x14ac:dyDescent="0.2">
      <c r="O1301" s="33"/>
      <c r="P1301" s="33"/>
      <c r="Q1301" s="35"/>
    </row>
    <row r="1302" spans="15:17" x14ac:dyDescent="0.2">
      <c r="O1302" s="33"/>
      <c r="P1302" s="33"/>
      <c r="Q1302" s="35"/>
    </row>
    <row r="1303" spans="15:17" x14ac:dyDescent="0.2">
      <c r="O1303" s="33"/>
      <c r="P1303" s="33"/>
      <c r="Q1303" s="35"/>
    </row>
    <row r="1304" spans="15:17" x14ac:dyDescent="0.2">
      <c r="O1304" s="33"/>
      <c r="P1304" s="33"/>
      <c r="Q1304" s="35"/>
    </row>
    <row r="1305" spans="15:17" x14ac:dyDescent="0.2">
      <c r="O1305" s="33"/>
      <c r="P1305" s="33"/>
      <c r="Q1305" s="35"/>
    </row>
    <row r="1306" spans="15:17" x14ac:dyDescent="0.2">
      <c r="O1306" s="33"/>
      <c r="P1306" s="33"/>
      <c r="Q1306" s="35"/>
    </row>
    <row r="1307" spans="15:17" x14ac:dyDescent="0.2">
      <c r="O1307" s="33"/>
      <c r="P1307" s="33"/>
      <c r="Q1307" s="35"/>
    </row>
    <row r="1308" spans="15:17" x14ac:dyDescent="0.2">
      <c r="O1308" s="33"/>
      <c r="P1308" s="33"/>
      <c r="Q1308" s="35"/>
    </row>
    <row r="1309" spans="15:17" x14ac:dyDescent="0.2">
      <c r="O1309" s="33"/>
      <c r="P1309" s="33"/>
      <c r="Q1309" s="35"/>
    </row>
    <row r="1310" spans="15:17" x14ac:dyDescent="0.2">
      <c r="O1310" s="33"/>
      <c r="P1310" s="33"/>
      <c r="Q1310" s="35"/>
    </row>
    <row r="1311" spans="15:17" x14ac:dyDescent="0.2">
      <c r="O1311" s="33"/>
      <c r="P1311" s="33"/>
      <c r="Q1311" s="35"/>
    </row>
    <row r="1312" spans="15:17" x14ac:dyDescent="0.2">
      <c r="O1312" s="33"/>
      <c r="P1312" s="33"/>
      <c r="Q1312" s="35"/>
    </row>
    <row r="1313" spans="15:17" x14ac:dyDescent="0.2">
      <c r="O1313" s="33"/>
      <c r="P1313" s="33"/>
      <c r="Q1313" s="35"/>
    </row>
    <row r="1314" spans="15:17" x14ac:dyDescent="0.2">
      <c r="O1314" s="33"/>
      <c r="P1314" s="33"/>
      <c r="Q1314" s="35"/>
    </row>
    <row r="1315" spans="15:17" x14ac:dyDescent="0.2">
      <c r="O1315" s="33"/>
      <c r="P1315" s="33"/>
      <c r="Q1315" s="35"/>
    </row>
    <row r="1316" spans="15:17" x14ac:dyDescent="0.2">
      <c r="O1316" s="33"/>
      <c r="P1316" s="33"/>
      <c r="Q1316" s="35"/>
    </row>
    <row r="1317" spans="15:17" x14ac:dyDescent="0.2">
      <c r="O1317" s="33"/>
      <c r="P1317" s="33"/>
      <c r="Q1317" s="35"/>
    </row>
    <row r="1318" spans="15:17" x14ac:dyDescent="0.2">
      <c r="O1318" s="33"/>
      <c r="P1318" s="33"/>
      <c r="Q1318" s="35"/>
    </row>
    <row r="1319" spans="15:17" x14ac:dyDescent="0.2">
      <c r="O1319" s="33"/>
      <c r="P1319" s="33"/>
      <c r="Q1319" s="35"/>
    </row>
    <row r="1320" spans="15:17" x14ac:dyDescent="0.2">
      <c r="O1320" s="33"/>
      <c r="P1320" s="33"/>
      <c r="Q1320" s="35"/>
    </row>
    <row r="1321" spans="15:17" x14ac:dyDescent="0.2">
      <c r="O1321" s="33"/>
      <c r="P1321" s="33"/>
      <c r="Q1321" s="35"/>
    </row>
    <row r="1322" spans="15:17" x14ac:dyDescent="0.2">
      <c r="O1322" s="33"/>
      <c r="P1322" s="33"/>
      <c r="Q1322" s="35"/>
    </row>
    <row r="1323" spans="15:17" x14ac:dyDescent="0.2">
      <c r="O1323" s="33"/>
      <c r="P1323" s="33"/>
      <c r="Q1323" s="35"/>
    </row>
    <row r="1324" spans="15:17" x14ac:dyDescent="0.2">
      <c r="O1324" s="33"/>
      <c r="P1324" s="33"/>
      <c r="Q1324" s="35"/>
    </row>
    <row r="1325" spans="15:17" x14ac:dyDescent="0.2">
      <c r="O1325" s="33"/>
      <c r="P1325" s="33"/>
      <c r="Q1325" s="35"/>
    </row>
    <row r="1326" spans="15:17" x14ac:dyDescent="0.2">
      <c r="O1326" s="33"/>
      <c r="P1326" s="33"/>
      <c r="Q1326" s="35"/>
    </row>
    <row r="1327" spans="15:17" x14ac:dyDescent="0.2">
      <c r="O1327" s="33"/>
      <c r="P1327" s="33"/>
      <c r="Q1327" s="35"/>
    </row>
    <row r="1328" spans="15:17" x14ac:dyDescent="0.2">
      <c r="O1328" s="33"/>
      <c r="P1328" s="33"/>
      <c r="Q1328" s="35"/>
    </row>
    <row r="1329" spans="15:17" x14ac:dyDescent="0.2">
      <c r="O1329" s="33"/>
      <c r="P1329" s="33"/>
      <c r="Q1329" s="35"/>
    </row>
    <row r="1330" spans="15:17" x14ac:dyDescent="0.2">
      <c r="O1330" s="33"/>
      <c r="P1330" s="33"/>
      <c r="Q1330" s="35"/>
    </row>
    <row r="1331" spans="15:17" x14ac:dyDescent="0.2">
      <c r="O1331" s="33"/>
      <c r="P1331" s="33"/>
      <c r="Q1331" s="35"/>
    </row>
    <row r="1332" spans="15:17" x14ac:dyDescent="0.2">
      <c r="O1332" s="33"/>
      <c r="P1332" s="33"/>
      <c r="Q1332" s="35"/>
    </row>
    <row r="1333" spans="15:17" x14ac:dyDescent="0.2">
      <c r="O1333" s="33"/>
      <c r="P1333" s="33"/>
      <c r="Q1333" s="35"/>
    </row>
    <row r="1334" spans="15:17" x14ac:dyDescent="0.2">
      <c r="O1334" s="33"/>
      <c r="P1334" s="33"/>
      <c r="Q1334" s="35"/>
    </row>
    <row r="1335" spans="15:17" x14ac:dyDescent="0.2">
      <c r="O1335" s="33"/>
      <c r="P1335" s="33"/>
      <c r="Q1335" s="35"/>
    </row>
    <row r="1336" spans="15:17" x14ac:dyDescent="0.2">
      <c r="O1336" s="33"/>
      <c r="P1336" s="33"/>
      <c r="Q1336" s="35"/>
    </row>
    <row r="1337" spans="15:17" x14ac:dyDescent="0.2">
      <c r="O1337" s="33"/>
      <c r="P1337" s="33"/>
      <c r="Q1337" s="35"/>
    </row>
    <row r="1338" spans="15:17" x14ac:dyDescent="0.2">
      <c r="O1338" s="33"/>
      <c r="P1338" s="33"/>
      <c r="Q1338" s="35"/>
    </row>
    <row r="1339" spans="15:17" x14ac:dyDescent="0.2">
      <c r="O1339" s="33"/>
      <c r="P1339" s="33"/>
      <c r="Q1339" s="35"/>
    </row>
    <row r="1340" spans="15:17" x14ac:dyDescent="0.2">
      <c r="O1340" s="33"/>
      <c r="P1340" s="33"/>
      <c r="Q1340" s="35"/>
    </row>
    <row r="1341" spans="15:17" x14ac:dyDescent="0.2">
      <c r="O1341" s="33"/>
      <c r="P1341" s="33"/>
      <c r="Q1341" s="35"/>
    </row>
    <row r="1342" spans="15:17" x14ac:dyDescent="0.2">
      <c r="O1342" s="33"/>
      <c r="P1342" s="33"/>
      <c r="Q1342" s="35"/>
    </row>
    <row r="1343" spans="15:17" x14ac:dyDescent="0.2">
      <c r="O1343" s="33"/>
      <c r="P1343" s="33"/>
      <c r="Q1343" s="35"/>
    </row>
    <row r="1344" spans="15:17" x14ac:dyDescent="0.2">
      <c r="O1344" s="33"/>
      <c r="P1344" s="33"/>
      <c r="Q1344" s="35"/>
    </row>
    <row r="1345" spans="15:17" x14ac:dyDescent="0.2">
      <c r="O1345" s="33"/>
      <c r="P1345" s="33"/>
      <c r="Q1345" s="35"/>
    </row>
    <row r="1346" spans="15:17" x14ac:dyDescent="0.2">
      <c r="O1346" s="33"/>
      <c r="P1346" s="33"/>
      <c r="Q1346" s="35"/>
    </row>
    <row r="1347" spans="15:17" x14ac:dyDescent="0.2">
      <c r="O1347" s="33"/>
      <c r="P1347" s="33"/>
      <c r="Q1347" s="35"/>
    </row>
    <row r="1348" spans="15:17" x14ac:dyDescent="0.2">
      <c r="O1348" s="33"/>
      <c r="P1348" s="33"/>
      <c r="Q1348" s="35"/>
    </row>
    <row r="1349" spans="15:17" x14ac:dyDescent="0.2">
      <c r="O1349" s="33"/>
      <c r="P1349" s="33"/>
      <c r="Q1349" s="35"/>
    </row>
    <row r="1350" spans="15:17" x14ac:dyDescent="0.2">
      <c r="O1350" s="33"/>
      <c r="P1350" s="33"/>
      <c r="Q1350" s="35"/>
    </row>
    <row r="1351" spans="15:17" x14ac:dyDescent="0.2">
      <c r="O1351" s="33"/>
      <c r="P1351" s="33"/>
      <c r="Q1351" s="35"/>
    </row>
    <row r="1352" spans="15:17" x14ac:dyDescent="0.2">
      <c r="O1352" s="33"/>
      <c r="P1352" s="33"/>
      <c r="Q1352" s="35"/>
    </row>
    <row r="1353" spans="15:17" x14ac:dyDescent="0.2">
      <c r="O1353" s="33"/>
      <c r="P1353" s="33"/>
      <c r="Q1353" s="35"/>
    </row>
    <row r="1354" spans="15:17" x14ac:dyDescent="0.2">
      <c r="O1354" s="33"/>
      <c r="P1354" s="33"/>
      <c r="Q1354" s="35"/>
    </row>
    <row r="1355" spans="15:17" x14ac:dyDescent="0.2">
      <c r="O1355" s="33"/>
      <c r="P1355" s="33"/>
      <c r="Q1355" s="35"/>
    </row>
    <row r="1356" spans="15:17" x14ac:dyDescent="0.2">
      <c r="O1356" s="33"/>
      <c r="P1356" s="33"/>
      <c r="Q1356" s="35"/>
    </row>
    <row r="1357" spans="15:17" x14ac:dyDescent="0.2">
      <c r="O1357" s="33"/>
      <c r="P1357" s="33"/>
      <c r="Q1357" s="35"/>
    </row>
    <row r="1358" spans="15:17" x14ac:dyDescent="0.2">
      <c r="O1358" s="33"/>
      <c r="P1358" s="33"/>
      <c r="Q1358" s="35"/>
    </row>
    <row r="1359" spans="15:17" x14ac:dyDescent="0.2">
      <c r="O1359" s="33"/>
      <c r="P1359" s="33"/>
      <c r="Q1359" s="35"/>
    </row>
    <row r="1360" spans="15:17" x14ac:dyDescent="0.2">
      <c r="O1360" s="33"/>
      <c r="P1360" s="33"/>
      <c r="Q1360" s="35"/>
    </row>
    <row r="1361" spans="15:17" x14ac:dyDescent="0.2">
      <c r="O1361" s="33"/>
      <c r="P1361" s="33"/>
      <c r="Q1361" s="35"/>
    </row>
    <row r="1362" spans="15:17" x14ac:dyDescent="0.2">
      <c r="O1362" s="33"/>
      <c r="P1362" s="33"/>
      <c r="Q1362" s="35"/>
    </row>
    <row r="1363" spans="15:17" x14ac:dyDescent="0.2">
      <c r="O1363" s="33"/>
      <c r="P1363" s="33"/>
      <c r="Q1363" s="35"/>
    </row>
    <row r="1364" spans="15:17" x14ac:dyDescent="0.2">
      <c r="O1364" s="33"/>
      <c r="P1364" s="33"/>
      <c r="Q1364" s="35"/>
    </row>
    <row r="1365" spans="15:17" x14ac:dyDescent="0.2">
      <c r="O1365" s="33"/>
      <c r="P1365" s="33"/>
      <c r="Q1365" s="35"/>
    </row>
    <row r="1366" spans="15:17" x14ac:dyDescent="0.2">
      <c r="O1366" s="33"/>
      <c r="P1366" s="33"/>
      <c r="Q1366" s="35"/>
    </row>
    <row r="1367" spans="15:17" x14ac:dyDescent="0.2">
      <c r="O1367" s="33"/>
      <c r="P1367" s="33"/>
      <c r="Q1367" s="35"/>
    </row>
    <row r="1368" spans="15:17" x14ac:dyDescent="0.2">
      <c r="O1368" s="33"/>
      <c r="P1368" s="33"/>
      <c r="Q1368" s="35"/>
    </row>
    <row r="1369" spans="15:17" x14ac:dyDescent="0.2">
      <c r="O1369" s="33"/>
      <c r="P1369" s="33"/>
      <c r="Q1369" s="35"/>
    </row>
    <row r="1370" spans="15:17" x14ac:dyDescent="0.2">
      <c r="O1370" s="33"/>
      <c r="P1370" s="33"/>
      <c r="Q1370" s="35"/>
    </row>
    <row r="1371" spans="15:17" x14ac:dyDescent="0.2">
      <c r="O1371" s="33"/>
      <c r="P1371" s="33"/>
      <c r="Q1371" s="35"/>
    </row>
    <row r="1372" spans="15:17" x14ac:dyDescent="0.2">
      <c r="O1372" s="33"/>
      <c r="P1372" s="33"/>
      <c r="Q1372" s="35"/>
    </row>
    <row r="1373" spans="15:17" x14ac:dyDescent="0.2">
      <c r="O1373" s="33"/>
      <c r="P1373" s="33"/>
      <c r="Q1373" s="35"/>
    </row>
    <row r="1374" spans="15:17" x14ac:dyDescent="0.2">
      <c r="O1374" s="33"/>
      <c r="P1374" s="33"/>
      <c r="Q1374" s="35"/>
    </row>
    <row r="1375" spans="15:17" x14ac:dyDescent="0.2">
      <c r="O1375" s="33"/>
      <c r="P1375" s="33"/>
      <c r="Q1375" s="35"/>
    </row>
    <row r="1376" spans="15:17" x14ac:dyDescent="0.2">
      <c r="O1376" s="33"/>
      <c r="P1376" s="33"/>
      <c r="Q1376" s="35"/>
    </row>
    <row r="1377" spans="15:17" x14ac:dyDescent="0.2">
      <c r="O1377" s="33"/>
      <c r="P1377" s="33"/>
      <c r="Q1377" s="35"/>
    </row>
    <row r="1378" spans="15:17" x14ac:dyDescent="0.2">
      <c r="O1378" s="33"/>
      <c r="P1378" s="33"/>
      <c r="Q1378" s="35"/>
    </row>
    <row r="1379" spans="15:17" x14ac:dyDescent="0.2">
      <c r="O1379" s="33"/>
      <c r="P1379" s="33"/>
      <c r="Q1379" s="35"/>
    </row>
    <row r="1380" spans="15:17" x14ac:dyDescent="0.2">
      <c r="O1380" s="33"/>
      <c r="P1380" s="33"/>
      <c r="Q1380" s="35"/>
    </row>
    <row r="1381" spans="15:17" x14ac:dyDescent="0.2">
      <c r="O1381" s="33"/>
      <c r="P1381" s="33"/>
      <c r="Q1381" s="35"/>
    </row>
    <row r="1382" spans="15:17" x14ac:dyDescent="0.2">
      <c r="O1382" s="33"/>
      <c r="P1382" s="33"/>
      <c r="Q1382" s="35"/>
    </row>
    <row r="1383" spans="15:17" x14ac:dyDescent="0.2">
      <c r="O1383" s="33"/>
      <c r="P1383" s="33"/>
      <c r="Q1383" s="35"/>
    </row>
    <row r="1384" spans="15:17" x14ac:dyDescent="0.2">
      <c r="O1384" s="33"/>
      <c r="P1384" s="33"/>
      <c r="Q1384" s="35"/>
    </row>
    <row r="1385" spans="15:17" x14ac:dyDescent="0.2">
      <c r="O1385" s="33"/>
      <c r="P1385" s="33"/>
      <c r="Q1385" s="35"/>
    </row>
    <row r="1386" spans="15:17" x14ac:dyDescent="0.2">
      <c r="O1386" s="33"/>
      <c r="P1386" s="33"/>
      <c r="Q1386" s="35"/>
    </row>
    <row r="1387" spans="15:17" x14ac:dyDescent="0.2">
      <c r="O1387" s="33"/>
      <c r="P1387" s="33"/>
      <c r="Q1387" s="35"/>
    </row>
    <row r="1388" spans="15:17" x14ac:dyDescent="0.2">
      <c r="O1388" s="33"/>
      <c r="P1388" s="33"/>
      <c r="Q1388" s="35"/>
    </row>
    <row r="1389" spans="15:17" x14ac:dyDescent="0.2">
      <c r="O1389" s="33"/>
      <c r="P1389" s="33"/>
      <c r="Q1389" s="35"/>
    </row>
    <row r="1390" spans="15:17" x14ac:dyDescent="0.2">
      <c r="O1390" s="33"/>
      <c r="P1390" s="33"/>
      <c r="Q1390" s="35"/>
    </row>
    <row r="1391" spans="15:17" x14ac:dyDescent="0.2">
      <c r="O1391" s="33"/>
      <c r="P1391" s="33"/>
      <c r="Q1391" s="35"/>
    </row>
    <row r="1392" spans="15:17" x14ac:dyDescent="0.2">
      <c r="O1392" s="33"/>
      <c r="P1392" s="33"/>
      <c r="Q1392" s="35"/>
    </row>
    <row r="1393" spans="15:17" x14ac:dyDescent="0.2">
      <c r="O1393" s="33"/>
      <c r="P1393" s="33"/>
      <c r="Q1393" s="35"/>
    </row>
    <row r="1394" spans="15:17" x14ac:dyDescent="0.2">
      <c r="O1394" s="33"/>
      <c r="P1394" s="33"/>
      <c r="Q1394" s="35"/>
    </row>
    <row r="1395" spans="15:17" x14ac:dyDescent="0.2">
      <c r="O1395" s="33"/>
      <c r="P1395" s="33"/>
      <c r="Q1395" s="35"/>
    </row>
    <row r="1396" spans="15:17" x14ac:dyDescent="0.2">
      <c r="O1396" s="33"/>
      <c r="P1396" s="33"/>
      <c r="Q1396" s="35"/>
    </row>
    <row r="1397" spans="15:17" x14ac:dyDescent="0.2">
      <c r="O1397" s="33"/>
      <c r="P1397" s="33"/>
      <c r="Q1397" s="35"/>
    </row>
    <row r="1398" spans="15:17" x14ac:dyDescent="0.2">
      <c r="O1398" s="33"/>
      <c r="P1398" s="33"/>
      <c r="Q1398" s="35"/>
    </row>
    <row r="1399" spans="15:17" x14ac:dyDescent="0.2">
      <c r="O1399" s="33"/>
      <c r="P1399" s="33"/>
      <c r="Q1399" s="35"/>
    </row>
    <row r="1400" spans="15:17" x14ac:dyDescent="0.2">
      <c r="O1400" s="33"/>
      <c r="P1400" s="33"/>
      <c r="Q1400" s="35"/>
    </row>
    <row r="1401" spans="15:17" x14ac:dyDescent="0.2">
      <c r="O1401" s="33"/>
      <c r="P1401" s="33"/>
      <c r="Q1401" s="35"/>
    </row>
    <row r="1402" spans="15:17" x14ac:dyDescent="0.2">
      <c r="O1402" s="33"/>
      <c r="P1402" s="33"/>
      <c r="Q1402" s="35"/>
    </row>
    <row r="1403" spans="15:17" x14ac:dyDescent="0.2">
      <c r="O1403" s="33"/>
      <c r="P1403" s="33"/>
      <c r="Q1403" s="35"/>
    </row>
    <row r="1404" spans="15:17" x14ac:dyDescent="0.2">
      <c r="O1404" s="33"/>
      <c r="P1404" s="33"/>
      <c r="Q1404" s="35"/>
    </row>
    <row r="1405" spans="15:17" x14ac:dyDescent="0.2">
      <c r="O1405" s="33"/>
      <c r="P1405" s="33"/>
      <c r="Q1405" s="35"/>
    </row>
    <row r="1406" spans="15:17" x14ac:dyDescent="0.2">
      <c r="O1406" s="33"/>
      <c r="P1406" s="33"/>
      <c r="Q1406" s="35"/>
    </row>
    <row r="1407" spans="15:17" x14ac:dyDescent="0.2">
      <c r="O1407" s="33"/>
      <c r="P1407" s="33"/>
      <c r="Q1407" s="35"/>
    </row>
    <row r="1408" spans="15:17" x14ac:dyDescent="0.2">
      <c r="O1408" s="33"/>
      <c r="P1408" s="33"/>
      <c r="Q1408" s="35"/>
    </row>
    <row r="1409" spans="15:17" x14ac:dyDescent="0.2">
      <c r="O1409" s="33"/>
      <c r="P1409" s="33"/>
      <c r="Q1409" s="35"/>
    </row>
    <row r="1410" spans="15:17" x14ac:dyDescent="0.2">
      <c r="O1410" s="33"/>
      <c r="P1410" s="33"/>
      <c r="Q1410" s="35"/>
    </row>
    <row r="1411" spans="15:17" x14ac:dyDescent="0.2">
      <c r="O1411" s="33"/>
      <c r="P1411" s="33"/>
      <c r="Q1411" s="35"/>
    </row>
    <row r="1412" spans="15:17" x14ac:dyDescent="0.2">
      <c r="O1412" s="33"/>
      <c r="P1412" s="33"/>
      <c r="Q1412" s="35"/>
    </row>
    <row r="1413" spans="15:17" x14ac:dyDescent="0.2">
      <c r="O1413" s="33"/>
      <c r="P1413" s="33"/>
      <c r="Q1413" s="35"/>
    </row>
    <row r="1414" spans="15:17" x14ac:dyDescent="0.2">
      <c r="O1414" s="33"/>
      <c r="P1414" s="33"/>
      <c r="Q1414" s="35"/>
    </row>
    <row r="1415" spans="15:17" x14ac:dyDescent="0.2">
      <c r="O1415" s="33"/>
      <c r="P1415" s="33"/>
      <c r="Q1415" s="35"/>
    </row>
    <row r="1416" spans="15:17" x14ac:dyDescent="0.2">
      <c r="O1416" s="33"/>
      <c r="P1416" s="33"/>
      <c r="Q1416" s="35"/>
    </row>
    <row r="1417" spans="15:17" x14ac:dyDescent="0.2">
      <c r="O1417" s="33"/>
      <c r="P1417" s="33"/>
      <c r="Q1417" s="35"/>
    </row>
    <row r="1418" spans="15:17" x14ac:dyDescent="0.2">
      <c r="O1418" s="33"/>
      <c r="P1418" s="33"/>
      <c r="Q1418" s="35"/>
    </row>
    <row r="1419" spans="15:17" x14ac:dyDescent="0.2">
      <c r="O1419" s="33"/>
      <c r="P1419" s="33"/>
      <c r="Q1419" s="35"/>
    </row>
    <row r="1420" spans="15:17" x14ac:dyDescent="0.2">
      <c r="O1420" s="33"/>
      <c r="P1420" s="33"/>
      <c r="Q1420" s="35"/>
    </row>
    <row r="1421" spans="15:17" x14ac:dyDescent="0.2">
      <c r="O1421" s="33"/>
      <c r="P1421" s="33"/>
      <c r="Q1421" s="35"/>
    </row>
    <row r="1422" spans="15:17" x14ac:dyDescent="0.2">
      <c r="O1422" s="33"/>
      <c r="P1422" s="33"/>
      <c r="Q1422" s="35"/>
    </row>
    <row r="1423" spans="15:17" x14ac:dyDescent="0.2">
      <c r="O1423" s="33"/>
      <c r="P1423" s="33"/>
      <c r="Q1423" s="35"/>
    </row>
    <row r="1424" spans="15:17" x14ac:dyDescent="0.2">
      <c r="O1424" s="33"/>
      <c r="P1424" s="33"/>
      <c r="Q1424" s="35"/>
    </row>
    <row r="1425" spans="15:17" x14ac:dyDescent="0.2">
      <c r="O1425" s="33"/>
      <c r="P1425" s="33"/>
      <c r="Q1425" s="35"/>
    </row>
    <row r="1426" spans="15:17" x14ac:dyDescent="0.2">
      <c r="O1426" s="33"/>
      <c r="P1426" s="33"/>
      <c r="Q1426" s="35"/>
    </row>
    <row r="1427" spans="15:17" x14ac:dyDescent="0.2">
      <c r="O1427" s="33"/>
      <c r="P1427" s="33"/>
      <c r="Q1427" s="35"/>
    </row>
    <row r="1428" spans="15:17" x14ac:dyDescent="0.2">
      <c r="O1428" s="33"/>
      <c r="P1428" s="33"/>
      <c r="Q1428" s="35"/>
    </row>
  </sheetData>
  <mergeCells count="2">
    <mergeCell ref="A1:Q1"/>
    <mergeCell ref="B2:Q2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537"/>
  <sheetViews>
    <sheetView workbookViewId="0">
      <pane ySplit="11" topLeftCell="A12" activePane="bottomLeft" state="frozen"/>
      <selection pane="bottomLeft"/>
    </sheetView>
  </sheetViews>
  <sheetFormatPr defaultColWidth="9.140625" defaultRowHeight="11.25" x14ac:dyDescent="0.2"/>
  <cols>
    <col min="1" max="1" width="3" style="31" bestFit="1" customWidth="1"/>
    <col min="2" max="2" width="31.85546875" style="31" customWidth="1"/>
    <col min="3" max="3" width="15.85546875" style="31" customWidth="1"/>
    <col min="4" max="4" width="10" style="31" bestFit="1" customWidth="1"/>
    <col min="5" max="5" width="8.85546875" style="31" bestFit="1" customWidth="1"/>
    <col min="6" max="6" width="0.85546875" style="31" customWidth="1"/>
    <col min="7" max="8" width="12.140625" style="31" bestFit="1" customWidth="1"/>
    <col min="9" max="9" width="8" style="31" bestFit="1" customWidth="1"/>
    <col min="10" max="10" width="11" style="31" bestFit="1" customWidth="1"/>
    <col min="11" max="11" width="10.5703125" style="31" bestFit="1" customWidth="1"/>
    <col min="12" max="12" width="6.85546875" style="31" bestFit="1" customWidth="1"/>
    <col min="13" max="13" width="1.140625" style="84" customWidth="1"/>
    <col min="14" max="14" width="13.7109375" style="31" bestFit="1" customWidth="1"/>
    <col min="15" max="15" width="2.28515625" style="31" customWidth="1"/>
    <col min="16" max="16" width="15.85546875" style="31" customWidth="1"/>
    <col min="17" max="17" width="3" style="31" customWidth="1"/>
    <col min="18" max="18" width="13.7109375" style="31" customWidth="1"/>
    <col min="19" max="16384" width="9.140625" style="31"/>
  </cols>
  <sheetData>
    <row r="1" spans="1:18" ht="12.75" customHeight="1" thickBot="1" x14ac:dyDescent="0.25">
      <c r="D1" s="146" t="s">
        <v>84</v>
      </c>
      <c r="G1" s="84"/>
      <c r="H1" s="84"/>
      <c r="I1" s="84"/>
      <c r="J1" s="266"/>
      <c r="K1" s="266"/>
      <c r="L1" s="266"/>
      <c r="M1" s="85"/>
      <c r="O1" s="33"/>
      <c r="P1" s="32"/>
      <c r="Q1" s="32"/>
      <c r="R1" s="86"/>
    </row>
    <row r="2" spans="1:18" x14ac:dyDescent="0.2">
      <c r="A2" s="259" t="s">
        <v>5</v>
      </c>
      <c r="B2" s="260"/>
      <c r="C2" s="260"/>
      <c r="D2" s="260"/>
      <c r="E2" s="260"/>
      <c r="F2" s="260"/>
      <c r="G2" s="260"/>
      <c r="H2" s="261"/>
      <c r="I2" s="261"/>
      <c r="J2" s="261"/>
      <c r="K2" s="261"/>
      <c r="L2" s="261"/>
      <c r="M2" s="87"/>
      <c r="N2" s="88" t="s">
        <v>50</v>
      </c>
      <c r="O2" s="33"/>
      <c r="P2" s="33"/>
      <c r="Q2" s="33"/>
      <c r="R2" s="89"/>
    </row>
    <row r="3" spans="1:18" s="33" customFormat="1" ht="12.75" customHeight="1" thickBot="1" x14ac:dyDescent="0.25">
      <c r="A3" s="32"/>
      <c r="B3" s="34"/>
      <c r="J3" s="266"/>
      <c r="K3" s="266"/>
      <c r="L3" s="266"/>
      <c r="M3" s="85"/>
      <c r="N3" s="90" t="s">
        <v>51</v>
      </c>
      <c r="R3" s="91"/>
    </row>
    <row r="4" spans="1:18" s="33" customFormat="1" x14ac:dyDescent="0.2">
      <c r="A4" s="36" t="s">
        <v>1</v>
      </c>
      <c r="B4" s="49"/>
      <c r="C4" s="45"/>
      <c r="D4" s="48"/>
      <c r="E4" s="47"/>
      <c r="F4" s="47"/>
      <c r="G4" s="46"/>
      <c r="H4" s="46"/>
      <c r="I4" s="46"/>
      <c r="J4" s="45"/>
      <c r="K4" s="45"/>
      <c r="L4" s="41"/>
      <c r="M4" s="92"/>
      <c r="N4" s="93"/>
      <c r="O4" s="93"/>
      <c r="P4" s="44"/>
      <c r="Q4" s="43"/>
      <c r="R4" s="43"/>
    </row>
    <row r="5" spans="1:18" s="33" customFormat="1" x14ac:dyDescent="0.2">
      <c r="A5" s="94" t="str">
        <f>"PGA Filing Proposed Effective " &amp; N3</f>
        <v>PGA Filing Proposed Effective November 1, 2021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1"/>
      <c r="M5" s="92"/>
      <c r="N5" s="93"/>
      <c r="O5" s="93"/>
      <c r="P5" s="44"/>
      <c r="Q5" s="43"/>
      <c r="R5" s="43"/>
    </row>
    <row r="6" spans="1:18" s="33" customFormat="1" x14ac:dyDescent="0.2">
      <c r="A6" s="42" t="s">
        <v>17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1"/>
      <c r="M6" s="92"/>
      <c r="N6" s="40"/>
      <c r="O6" s="40"/>
      <c r="P6" s="40"/>
      <c r="Q6" s="40"/>
      <c r="R6" s="40"/>
    </row>
    <row r="7" spans="1:18" s="33" customFormat="1" x14ac:dyDescent="0.2">
      <c r="L7" s="95"/>
      <c r="M7" s="96"/>
      <c r="N7" s="95"/>
      <c r="O7" s="95"/>
      <c r="P7" s="95"/>
      <c r="Q7" s="95"/>
      <c r="R7" s="95"/>
    </row>
    <row r="8" spans="1:18" s="33" customFormat="1" x14ac:dyDescent="0.2">
      <c r="D8" s="83" t="s">
        <v>52</v>
      </c>
      <c r="E8" s="83" t="s">
        <v>0</v>
      </c>
      <c r="F8" s="83"/>
      <c r="G8" s="83" t="s">
        <v>53</v>
      </c>
      <c r="H8" s="83" t="s">
        <v>54</v>
      </c>
      <c r="I8" s="83"/>
      <c r="J8" s="83" t="s">
        <v>53</v>
      </c>
      <c r="K8" s="83" t="s">
        <v>54</v>
      </c>
      <c r="L8" s="83"/>
      <c r="M8" s="85"/>
      <c r="N8" s="97"/>
      <c r="O8" s="97"/>
      <c r="P8" s="97"/>
      <c r="Q8" s="97"/>
      <c r="R8" s="97"/>
    </row>
    <row r="9" spans="1:18" s="33" customFormat="1" x14ac:dyDescent="0.2">
      <c r="D9" s="83" t="s">
        <v>55</v>
      </c>
      <c r="E9" s="83" t="s">
        <v>56</v>
      </c>
      <c r="F9" s="83"/>
      <c r="G9" s="83" t="s">
        <v>57</v>
      </c>
      <c r="H9" s="83" t="s">
        <v>58</v>
      </c>
      <c r="I9" s="83" t="s">
        <v>4</v>
      </c>
      <c r="J9" s="83" t="s">
        <v>59</v>
      </c>
      <c r="K9" s="83" t="s">
        <v>58</v>
      </c>
      <c r="L9" s="83" t="s">
        <v>4</v>
      </c>
      <c r="M9" s="85"/>
      <c r="N9" s="35"/>
      <c r="O9" s="35"/>
      <c r="P9" s="35"/>
      <c r="Q9" s="35"/>
      <c r="R9" s="35"/>
    </row>
    <row r="10" spans="1:18" s="33" customFormat="1" x14ac:dyDescent="0.2">
      <c r="D10" s="83" t="s">
        <v>60</v>
      </c>
      <c r="E10" s="83" t="s">
        <v>61</v>
      </c>
      <c r="F10" s="83"/>
      <c r="G10" s="83" t="s">
        <v>62</v>
      </c>
      <c r="H10" s="83" t="s">
        <v>63</v>
      </c>
      <c r="I10" s="83" t="s">
        <v>54</v>
      </c>
      <c r="J10" s="83" t="s">
        <v>62</v>
      </c>
      <c r="K10" s="83" t="s">
        <v>63</v>
      </c>
      <c r="L10" s="83" t="s">
        <v>54</v>
      </c>
      <c r="M10" s="85"/>
      <c r="N10" s="98"/>
      <c r="O10" s="98"/>
      <c r="P10" s="98"/>
      <c r="Q10" s="35"/>
      <c r="R10" s="98"/>
    </row>
    <row r="11" spans="1:18" s="33" customFormat="1" x14ac:dyDescent="0.2">
      <c r="D11" s="99" t="s">
        <v>64</v>
      </c>
      <c r="E11" s="99" t="s">
        <v>65</v>
      </c>
      <c r="F11" s="99"/>
      <c r="G11" s="100" t="s">
        <v>66</v>
      </c>
      <c r="H11" s="99" t="s">
        <v>67</v>
      </c>
      <c r="I11" s="99" t="s">
        <v>68</v>
      </c>
      <c r="J11" s="99" t="s">
        <v>69</v>
      </c>
      <c r="K11" s="99" t="s">
        <v>70</v>
      </c>
      <c r="L11" s="99" t="s">
        <v>71</v>
      </c>
      <c r="M11" s="85"/>
      <c r="N11" s="83"/>
      <c r="O11" s="83"/>
      <c r="P11" s="101"/>
      <c r="Q11" s="101"/>
      <c r="R11" s="83"/>
    </row>
    <row r="12" spans="1:18" s="33" customFormat="1" ht="12" thickBot="1" x14ac:dyDescent="0.25">
      <c r="A12" s="83">
        <v>1</v>
      </c>
      <c r="B12" s="102"/>
      <c r="D12" s="103"/>
      <c r="M12" s="32"/>
      <c r="P12" s="104"/>
      <c r="Q12" s="104"/>
      <c r="R12" s="104"/>
    </row>
    <row r="13" spans="1:18" s="33" customFormat="1" x14ac:dyDescent="0.2">
      <c r="A13" s="83">
        <v>2</v>
      </c>
      <c r="B13" s="171"/>
      <c r="C13" s="172"/>
      <c r="D13" s="173"/>
      <c r="E13" s="174"/>
      <c r="F13" s="32"/>
      <c r="G13" s="147"/>
      <c r="H13" s="148"/>
      <c r="I13" s="148"/>
      <c r="J13" s="148"/>
      <c r="K13" s="148"/>
      <c r="L13" s="175"/>
      <c r="M13" s="32"/>
      <c r="P13" s="104"/>
      <c r="Q13" s="104"/>
      <c r="R13" s="104"/>
    </row>
    <row r="14" spans="1:18" s="33" customFormat="1" x14ac:dyDescent="0.2">
      <c r="A14" s="83">
        <v>3</v>
      </c>
      <c r="B14" s="176"/>
      <c r="C14" s="177"/>
      <c r="D14" s="178"/>
      <c r="E14" s="179"/>
      <c r="F14" s="105"/>
      <c r="G14" s="180"/>
      <c r="H14" s="181"/>
      <c r="I14" s="162"/>
      <c r="J14" s="182"/>
      <c r="K14" s="183"/>
      <c r="L14" s="164"/>
      <c r="M14" s="106"/>
      <c r="N14" s="267"/>
      <c r="O14" s="107"/>
      <c r="P14" s="108"/>
      <c r="Q14" s="104"/>
      <c r="R14" s="108"/>
    </row>
    <row r="15" spans="1:18" s="33" customFormat="1" x14ac:dyDescent="0.2">
      <c r="A15" s="83">
        <v>4</v>
      </c>
      <c r="B15" s="184"/>
      <c r="C15" s="177"/>
      <c r="D15" s="178"/>
      <c r="E15" s="179"/>
      <c r="F15" s="109"/>
      <c r="G15" s="185"/>
      <c r="H15" s="183"/>
      <c r="I15" s="162"/>
      <c r="J15" s="186"/>
      <c r="K15" s="183"/>
      <c r="L15" s="164"/>
      <c r="M15" s="106"/>
      <c r="N15" s="267"/>
      <c r="O15" s="110"/>
      <c r="P15" s="108"/>
      <c r="Q15" s="104"/>
      <c r="R15" s="104"/>
    </row>
    <row r="16" spans="1:18" s="33" customFormat="1" x14ac:dyDescent="0.2">
      <c r="A16" s="83">
        <v>5</v>
      </c>
      <c r="B16" s="176"/>
      <c r="C16" s="177"/>
      <c r="D16" s="178"/>
      <c r="E16" s="179"/>
      <c r="F16" s="109"/>
      <c r="G16" s="187"/>
      <c r="H16" s="188"/>
      <c r="I16" s="162"/>
      <c r="J16" s="188"/>
      <c r="K16" s="183"/>
      <c r="L16" s="164"/>
      <c r="M16" s="106"/>
      <c r="N16" s="267"/>
      <c r="O16" s="110"/>
      <c r="P16" s="108"/>
      <c r="Q16" s="104"/>
      <c r="R16" s="104"/>
    </row>
    <row r="17" spans="1:18" s="33" customFormat="1" x14ac:dyDescent="0.2">
      <c r="A17" s="83">
        <v>6</v>
      </c>
      <c r="B17" s="176"/>
      <c r="C17" s="177"/>
      <c r="D17" s="178"/>
      <c r="E17" s="179"/>
      <c r="F17" s="109"/>
      <c r="G17" s="185"/>
      <c r="H17" s="183"/>
      <c r="I17" s="162"/>
      <c r="J17" s="186"/>
      <c r="K17" s="183"/>
      <c r="L17" s="164"/>
      <c r="M17" s="106"/>
      <c r="N17" s="111"/>
      <c r="O17" s="110"/>
      <c r="P17" s="108"/>
      <c r="Q17" s="104"/>
      <c r="R17" s="104"/>
    </row>
    <row r="18" spans="1:18" s="33" customFormat="1" x14ac:dyDescent="0.2">
      <c r="A18" s="83">
        <v>7</v>
      </c>
      <c r="B18" s="189"/>
      <c r="C18" s="177"/>
      <c r="D18" s="190"/>
      <c r="E18" s="191"/>
      <c r="F18" s="109"/>
      <c r="G18" s="187"/>
      <c r="H18" s="188"/>
      <c r="I18" s="162"/>
      <c r="J18" s="182"/>
      <c r="K18" s="192"/>
      <c r="L18" s="164"/>
      <c r="M18" s="106"/>
      <c r="O18" s="110"/>
      <c r="P18" s="108"/>
      <c r="Q18" s="104"/>
      <c r="R18" s="104"/>
    </row>
    <row r="19" spans="1:18" s="33" customFormat="1" x14ac:dyDescent="0.2">
      <c r="A19" s="83">
        <v>8</v>
      </c>
      <c r="B19" s="155"/>
      <c r="C19" s="177"/>
      <c r="D19" s="190"/>
      <c r="E19" s="191"/>
      <c r="F19" s="109"/>
      <c r="G19" s="187"/>
      <c r="H19" s="188"/>
      <c r="I19" s="162"/>
      <c r="J19" s="182"/>
      <c r="K19" s="192"/>
      <c r="L19" s="164"/>
      <c r="M19" s="106"/>
      <c r="N19" s="111"/>
      <c r="O19" s="110"/>
      <c r="P19" s="108"/>
      <c r="Q19" s="104"/>
      <c r="R19" s="104"/>
    </row>
    <row r="20" spans="1:18" s="33" customFormat="1" x14ac:dyDescent="0.2">
      <c r="A20" s="83">
        <v>9</v>
      </c>
      <c r="B20" s="189"/>
      <c r="C20" s="177"/>
      <c r="D20" s="178"/>
      <c r="E20" s="193"/>
      <c r="F20" s="105"/>
      <c r="G20" s="185"/>
      <c r="H20" s="183"/>
      <c r="I20" s="162"/>
      <c r="J20" s="183"/>
      <c r="K20" s="192"/>
      <c r="L20" s="164"/>
      <c r="M20" s="106"/>
      <c r="N20" s="111"/>
      <c r="O20" s="107"/>
      <c r="P20" s="108"/>
      <c r="Q20" s="104"/>
      <c r="R20" s="108"/>
    </row>
    <row r="21" spans="1:18" s="33" customFormat="1" x14ac:dyDescent="0.2">
      <c r="A21" s="83">
        <v>10</v>
      </c>
      <c r="B21" s="194"/>
      <c r="C21" s="177"/>
      <c r="D21" s="190"/>
      <c r="E21" s="191"/>
      <c r="F21" s="109"/>
      <c r="G21" s="187"/>
      <c r="H21" s="188"/>
      <c r="I21" s="162"/>
      <c r="J21" s="182"/>
      <c r="K21" s="192"/>
      <c r="L21" s="164"/>
      <c r="M21" s="32"/>
      <c r="N21" s="111"/>
      <c r="O21" s="111"/>
      <c r="P21" s="108"/>
      <c r="Q21" s="104"/>
      <c r="R21" s="104"/>
    </row>
    <row r="22" spans="1:18" s="33" customFormat="1" x14ac:dyDescent="0.2">
      <c r="A22" s="83">
        <v>11</v>
      </c>
      <c r="B22" s="194"/>
      <c r="C22" s="177"/>
      <c r="D22" s="190"/>
      <c r="E22" s="191"/>
      <c r="F22" s="109"/>
      <c r="G22" s="187"/>
      <c r="H22" s="188"/>
      <c r="I22" s="162"/>
      <c r="J22" s="182"/>
      <c r="K22" s="192"/>
      <c r="L22" s="164"/>
      <c r="M22" s="106"/>
      <c r="N22" s="111"/>
      <c r="O22" s="107"/>
      <c r="P22" s="108"/>
      <c r="Q22" s="104"/>
      <c r="R22" s="108"/>
    </row>
    <row r="23" spans="1:18" s="33" customFormat="1" x14ac:dyDescent="0.2">
      <c r="A23" s="83">
        <v>12</v>
      </c>
      <c r="B23" s="194"/>
      <c r="C23" s="177"/>
      <c r="D23" s="190"/>
      <c r="E23" s="191"/>
      <c r="F23" s="109"/>
      <c r="G23" s="187"/>
      <c r="H23" s="188"/>
      <c r="I23" s="162"/>
      <c r="J23" s="195"/>
      <c r="K23" s="196"/>
      <c r="L23" s="164"/>
      <c r="M23" s="106"/>
      <c r="N23" s="111"/>
      <c r="O23" s="107"/>
      <c r="P23" s="108"/>
      <c r="Q23" s="104"/>
      <c r="R23" s="108"/>
    </row>
    <row r="24" spans="1:18" s="33" customFormat="1" x14ac:dyDescent="0.2">
      <c r="A24" s="83">
        <v>13</v>
      </c>
      <c r="B24" s="197"/>
      <c r="C24" s="198"/>
      <c r="D24" s="199"/>
      <c r="E24" s="193"/>
      <c r="F24" s="105"/>
      <c r="G24" s="187"/>
      <c r="H24" s="188"/>
      <c r="I24" s="162"/>
      <c r="J24" s="192"/>
      <c r="K24" s="192"/>
      <c r="L24" s="164"/>
      <c r="M24" s="106"/>
      <c r="N24" s="111"/>
      <c r="O24" s="107"/>
      <c r="P24" s="108"/>
      <c r="Q24" s="104"/>
      <c r="R24" s="108"/>
    </row>
    <row r="25" spans="1:18" s="33" customFormat="1" x14ac:dyDescent="0.2">
      <c r="A25" s="83">
        <v>14</v>
      </c>
      <c r="B25" s="200"/>
      <c r="C25" s="201"/>
      <c r="D25" s="201"/>
      <c r="E25" s="202"/>
      <c r="F25" s="32"/>
      <c r="G25" s="185"/>
      <c r="H25" s="183"/>
      <c r="I25" s="162"/>
      <c r="J25" s="186"/>
      <c r="K25" s="183"/>
      <c r="L25" s="164"/>
      <c r="M25" s="106"/>
      <c r="N25" s="111"/>
      <c r="P25" s="108"/>
      <c r="Q25" s="104"/>
      <c r="R25" s="108"/>
    </row>
    <row r="26" spans="1:18" s="33" customFormat="1" x14ac:dyDescent="0.2">
      <c r="A26" s="83">
        <v>15</v>
      </c>
      <c r="B26" s="176"/>
      <c r="C26" s="198"/>
      <c r="D26" s="199"/>
      <c r="E26" s="193"/>
      <c r="F26" s="32"/>
      <c r="G26" s="185"/>
      <c r="H26" s="183"/>
      <c r="I26" s="162"/>
      <c r="J26" s="183"/>
      <c r="K26" s="183"/>
      <c r="L26" s="164"/>
      <c r="M26" s="106"/>
      <c r="N26" s="111"/>
      <c r="P26" s="108"/>
      <c r="Q26" s="104"/>
      <c r="R26" s="108"/>
    </row>
    <row r="27" spans="1:18" s="33" customFormat="1" x14ac:dyDescent="0.2">
      <c r="A27" s="83">
        <v>16</v>
      </c>
      <c r="B27" s="155"/>
      <c r="C27" s="177"/>
      <c r="D27" s="190"/>
      <c r="E27" s="191"/>
      <c r="F27" s="109"/>
      <c r="G27" s="187"/>
      <c r="H27" s="188"/>
      <c r="I27" s="162"/>
      <c r="J27" s="195"/>
      <c r="K27" s="196"/>
      <c r="L27" s="164"/>
      <c r="M27" s="32"/>
      <c r="N27" s="111"/>
      <c r="O27" s="111"/>
      <c r="P27" s="108"/>
      <c r="Q27" s="104"/>
      <c r="R27" s="104"/>
    </row>
    <row r="28" spans="1:18" s="33" customFormat="1" x14ac:dyDescent="0.2">
      <c r="A28" s="83">
        <v>17</v>
      </c>
      <c r="B28" s="197"/>
      <c r="C28" s="198"/>
      <c r="D28" s="199"/>
      <c r="E28" s="193"/>
      <c r="F28" s="112"/>
      <c r="G28" s="187"/>
      <c r="H28" s="188"/>
      <c r="I28" s="162"/>
      <c r="J28" s="183"/>
      <c r="K28" s="183"/>
      <c r="L28" s="164"/>
      <c r="M28" s="106"/>
      <c r="N28" s="111"/>
      <c r="O28" s="111"/>
      <c r="P28" s="108"/>
      <c r="Q28" s="104"/>
      <c r="R28" s="104"/>
    </row>
    <row r="29" spans="1:18" s="33" customFormat="1" x14ac:dyDescent="0.2">
      <c r="A29" s="83">
        <v>18</v>
      </c>
      <c r="B29" s="197"/>
      <c r="C29" s="198"/>
      <c r="D29" s="199"/>
      <c r="E29" s="193"/>
      <c r="F29" s="32"/>
      <c r="G29" s="187"/>
      <c r="H29" s="188"/>
      <c r="I29" s="162"/>
      <c r="J29" s="182"/>
      <c r="K29" s="183"/>
      <c r="L29" s="164"/>
      <c r="M29" s="106"/>
      <c r="P29" s="104"/>
      <c r="Q29" s="104"/>
      <c r="R29" s="104"/>
    </row>
    <row r="30" spans="1:18" s="33" customFormat="1" x14ac:dyDescent="0.2">
      <c r="A30" s="83">
        <v>19</v>
      </c>
      <c r="B30" s="176"/>
      <c r="C30" s="198"/>
      <c r="D30" s="199"/>
      <c r="E30" s="193"/>
      <c r="F30" s="32"/>
      <c r="G30" s="185"/>
      <c r="H30" s="183"/>
      <c r="I30" s="162"/>
      <c r="J30" s="188"/>
      <c r="K30" s="183"/>
      <c r="L30" s="164"/>
      <c r="M30" s="106"/>
      <c r="P30" s="104"/>
      <c r="Q30" s="104"/>
      <c r="R30" s="104"/>
    </row>
    <row r="31" spans="1:18" s="33" customFormat="1" x14ac:dyDescent="0.2">
      <c r="A31" s="83">
        <v>20</v>
      </c>
      <c r="B31" s="203"/>
      <c r="C31" s="177"/>
      <c r="D31" s="190"/>
      <c r="E31" s="191"/>
      <c r="F31" s="109"/>
      <c r="G31" s="187"/>
      <c r="H31" s="188"/>
      <c r="I31" s="162"/>
      <c r="J31" s="195"/>
      <c r="K31" s="196"/>
      <c r="L31" s="164"/>
      <c r="M31" s="106"/>
      <c r="P31" s="104"/>
      <c r="Q31" s="104"/>
      <c r="R31" s="104"/>
    </row>
    <row r="32" spans="1:18" s="33" customFormat="1" x14ac:dyDescent="0.2">
      <c r="A32" s="83">
        <v>21</v>
      </c>
      <c r="B32" s="197"/>
      <c r="C32" s="198"/>
      <c r="D32" s="199"/>
      <c r="E32" s="179"/>
      <c r="F32" s="32"/>
      <c r="G32" s="185"/>
      <c r="H32" s="183"/>
      <c r="I32" s="162"/>
      <c r="J32" s="183"/>
      <c r="K32" s="183"/>
      <c r="L32" s="164"/>
      <c r="M32" s="106"/>
      <c r="N32" s="113"/>
      <c r="O32" s="113"/>
      <c r="P32" s="108"/>
      <c r="Q32" s="104"/>
      <c r="R32" s="108"/>
    </row>
    <row r="33" spans="1:18" s="33" customFormat="1" x14ac:dyDescent="0.2">
      <c r="A33" s="83">
        <v>22</v>
      </c>
      <c r="B33" s="197"/>
      <c r="C33" s="198"/>
      <c r="D33" s="199"/>
      <c r="E33" s="179"/>
      <c r="F33" s="32"/>
      <c r="G33" s="185"/>
      <c r="H33" s="183"/>
      <c r="I33" s="162"/>
      <c r="J33" s="183"/>
      <c r="K33" s="183"/>
      <c r="L33" s="164"/>
      <c r="M33" s="106"/>
      <c r="N33" s="113"/>
      <c r="O33" s="113"/>
      <c r="P33" s="108"/>
      <c r="Q33" s="104"/>
      <c r="R33" s="108"/>
    </row>
    <row r="34" spans="1:18" s="33" customFormat="1" x14ac:dyDescent="0.2">
      <c r="A34" s="83">
        <v>23</v>
      </c>
      <c r="B34" s="176"/>
      <c r="C34" s="201"/>
      <c r="D34" s="201"/>
      <c r="E34" s="204"/>
      <c r="F34" s="113"/>
      <c r="G34" s="187"/>
      <c r="H34" s="188"/>
      <c r="I34" s="162"/>
      <c r="J34" s="182"/>
      <c r="K34" s="183"/>
      <c r="L34" s="164"/>
      <c r="M34" s="106"/>
      <c r="N34" s="113"/>
      <c r="O34" s="113"/>
      <c r="P34" s="108"/>
      <c r="Q34" s="104"/>
      <c r="R34" s="108"/>
    </row>
    <row r="35" spans="1:18" s="33" customFormat="1" x14ac:dyDescent="0.2">
      <c r="A35" s="83">
        <v>24</v>
      </c>
      <c r="B35" s="189"/>
      <c r="C35" s="177"/>
      <c r="D35" s="190"/>
      <c r="E35" s="191"/>
      <c r="F35" s="109"/>
      <c r="G35" s="187"/>
      <c r="H35" s="188"/>
      <c r="I35" s="162"/>
      <c r="J35" s="195"/>
      <c r="K35" s="196"/>
      <c r="L35" s="164"/>
      <c r="M35" s="106"/>
      <c r="P35" s="108"/>
      <c r="Q35" s="104"/>
      <c r="R35" s="108"/>
    </row>
    <row r="36" spans="1:18" s="33" customFormat="1" x14ac:dyDescent="0.2">
      <c r="A36" s="83">
        <v>25</v>
      </c>
      <c r="B36" s="197"/>
      <c r="C36" s="198"/>
      <c r="D36" s="205"/>
      <c r="E36" s="206"/>
      <c r="F36" s="113"/>
      <c r="G36" s="185"/>
      <c r="H36" s="183"/>
      <c r="I36" s="162"/>
      <c r="J36" s="183"/>
      <c r="K36" s="183"/>
      <c r="L36" s="164"/>
      <c r="M36" s="106"/>
      <c r="P36" s="108"/>
      <c r="Q36" s="104"/>
      <c r="R36" s="108"/>
    </row>
    <row r="37" spans="1:18" s="33" customFormat="1" x14ac:dyDescent="0.2">
      <c r="A37" s="83">
        <v>26</v>
      </c>
      <c r="B37" s="197"/>
      <c r="C37" s="198"/>
      <c r="D37" s="199"/>
      <c r="E37" s="179"/>
      <c r="F37" s="113"/>
      <c r="G37" s="187"/>
      <c r="H37" s="188"/>
      <c r="I37" s="162"/>
      <c r="J37" s="182"/>
      <c r="K37" s="183"/>
      <c r="L37" s="164"/>
      <c r="M37" s="106"/>
      <c r="P37" s="104"/>
      <c r="Q37" s="104"/>
      <c r="R37" s="104"/>
    </row>
    <row r="38" spans="1:18" s="33" customFormat="1" x14ac:dyDescent="0.2">
      <c r="A38" s="83">
        <v>27</v>
      </c>
      <c r="B38" s="184"/>
      <c r="C38" s="201"/>
      <c r="D38" s="201"/>
      <c r="E38" s="204"/>
      <c r="F38" s="32"/>
      <c r="G38" s="187"/>
      <c r="H38" s="188"/>
      <c r="I38" s="162"/>
      <c r="J38" s="182"/>
      <c r="K38" s="183"/>
      <c r="L38" s="164"/>
      <c r="M38" s="106"/>
      <c r="P38" s="104"/>
      <c r="Q38" s="104"/>
      <c r="R38" s="104"/>
    </row>
    <row r="39" spans="1:18" s="33" customFormat="1" x14ac:dyDescent="0.2">
      <c r="A39" s="83">
        <v>28</v>
      </c>
      <c r="B39" s="200"/>
      <c r="C39" s="201"/>
      <c r="D39" s="201"/>
      <c r="E39" s="204"/>
      <c r="F39" s="32"/>
      <c r="G39" s="187"/>
      <c r="H39" s="188"/>
      <c r="I39" s="162"/>
      <c r="J39" s="182"/>
      <c r="K39" s="183"/>
      <c r="L39" s="164"/>
      <c r="M39" s="106"/>
      <c r="P39" s="104"/>
      <c r="Q39" s="104"/>
      <c r="R39" s="104"/>
    </row>
    <row r="40" spans="1:18" s="33" customFormat="1" x14ac:dyDescent="0.2">
      <c r="A40" s="83">
        <v>29</v>
      </c>
      <c r="B40" s="176"/>
      <c r="C40" s="177"/>
      <c r="D40" s="178"/>
      <c r="E40" s="179"/>
      <c r="F40" s="32"/>
      <c r="G40" s="185"/>
      <c r="H40" s="183"/>
      <c r="I40" s="162"/>
      <c r="J40" s="186"/>
      <c r="K40" s="183"/>
      <c r="L40" s="164"/>
      <c r="M40" s="106"/>
      <c r="P40" s="104"/>
      <c r="Q40" s="104"/>
      <c r="R40" s="104"/>
    </row>
    <row r="41" spans="1:18" s="33" customFormat="1" x14ac:dyDescent="0.2">
      <c r="A41" s="83">
        <v>30</v>
      </c>
      <c r="B41" s="155"/>
      <c r="C41" s="156"/>
      <c r="D41" s="190"/>
      <c r="E41" s="191"/>
      <c r="F41" s="109"/>
      <c r="G41" s="187"/>
      <c r="H41" s="188"/>
      <c r="I41" s="162"/>
      <c r="J41" s="182"/>
      <c r="K41" s="192"/>
      <c r="L41" s="164"/>
      <c r="M41" s="106"/>
      <c r="P41" s="104"/>
      <c r="Q41" s="104"/>
      <c r="R41" s="104"/>
    </row>
    <row r="42" spans="1:18" s="33" customFormat="1" x14ac:dyDescent="0.2">
      <c r="A42" s="83">
        <v>31</v>
      </c>
      <c r="B42" s="155"/>
      <c r="C42" s="156"/>
      <c r="D42" s="190"/>
      <c r="E42" s="191"/>
      <c r="F42" s="109"/>
      <c r="G42" s="187"/>
      <c r="H42" s="188"/>
      <c r="I42" s="162"/>
      <c r="J42" s="195"/>
      <c r="K42" s="196"/>
      <c r="L42" s="164"/>
      <c r="M42" s="106"/>
      <c r="P42" s="104"/>
      <c r="Q42" s="104"/>
      <c r="R42" s="104"/>
    </row>
    <row r="43" spans="1:18" s="33" customFormat="1" x14ac:dyDescent="0.2">
      <c r="A43" s="83">
        <v>32</v>
      </c>
      <c r="B43" s="197"/>
      <c r="C43" s="198"/>
      <c r="D43" s="207"/>
      <c r="E43" s="179"/>
      <c r="F43" s="32"/>
      <c r="G43" s="187"/>
      <c r="H43" s="188"/>
      <c r="I43" s="162"/>
      <c r="J43" s="183"/>
      <c r="K43" s="183"/>
      <c r="L43" s="164"/>
      <c r="M43" s="106"/>
      <c r="P43" s="104"/>
      <c r="Q43" s="104"/>
      <c r="R43" s="104"/>
    </row>
    <row r="44" spans="1:18" s="33" customFormat="1" x14ac:dyDescent="0.2">
      <c r="A44" s="83">
        <v>33</v>
      </c>
      <c r="B44" s="208"/>
      <c r="C44" s="198"/>
      <c r="D44" s="207"/>
      <c r="E44" s="179"/>
      <c r="F44" s="32"/>
      <c r="G44" s="187"/>
      <c r="H44" s="188"/>
      <c r="I44" s="162"/>
      <c r="J44" s="182"/>
      <c r="K44" s="183"/>
      <c r="L44" s="164"/>
      <c r="M44" s="106"/>
      <c r="P44" s="104"/>
      <c r="Q44" s="104"/>
      <c r="R44" s="104"/>
    </row>
    <row r="45" spans="1:18" s="33" customFormat="1" x14ac:dyDescent="0.2">
      <c r="A45" s="83">
        <v>34</v>
      </c>
      <c r="B45" s="176"/>
      <c r="C45" s="198"/>
      <c r="D45" s="207"/>
      <c r="E45" s="179"/>
      <c r="F45" s="32"/>
      <c r="G45" s="185"/>
      <c r="H45" s="183"/>
      <c r="I45" s="162"/>
      <c r="J45" s="186"/>
      <c r="K45" s="183"/>
      <c r="L45" s="164"/>
      <c r="M45" s="106"/>
      <c r="P45" s="104"/>
      <c r="Q45" s="104"/>
      <c r="R45" s="104"/>
    </row>
    <row r="46" spans="1:18" s="33" customFormat="1" x14ac:dyDescent="0.2">
      <c r="A46" s="83">
        <v>35</v>
      </c>
      <c r="B46" s="189"/>
      <c r="C46" s="177"/>
      <c r="D46" s="190"/>
      <c r="E46" s="191"/>
      <c r="F46" s="109"/>
      <c r="G46" s="187"/>
      <c r="H46" s="188"/>
      <c r="I46" s="162"/>
      <c r="J46" s="182"/>
      <c r="K46" s="192"/>
      <c r="L46" s="164"/>
      <c r="M46" s="106"/>
      <c r="P46" s="104"/>
      <c r="Q46" s="104"/>
      <c r="R46" s="104"/>
    </row>
    <row r="47" spans="1:18" s="33" customFormat="1" x14ac:dyDescent="0.2">
      <c r="A47" s="83">
        <v>36</v>
      </c>
      <c r="B47" s="189"/>
      <c r="C47" s="156"/>
      <c r="D47" s="190"/>
      <c r="E47" s="191"/>
      <c r="F47" s="109"/>
      <c r="G47" s="187"/>
      <c r="H47" s="188"/>
      <c r="I47" s="162"/>
      <c r="J47" s="195"/>
      <c r="K47" s="196"/>
      <c r="L47" s="164"/>
      <c r="M47" s="106"/>
      <c r="P47" s="104"/>
      <c r="Q47" s="104"/>
      <c r="R47" s="104"/>
    </row>
    <row r="48" spans="1:18" s="33" customFormat="1" x14ac:dyDescent="0.2">
      <c r="A48" s="83">
        <v>37</v>
      </c>
      <c r="B48" s="197"/>
      <c r="C48" s="198"/>
      <c r="D48" s="207"/>
      <c r="E48" s="179"/>
      <c r="F48" s="32"/>
      <c r="G48" s="187"/>
      <c r="H48" s="188"/>
      <c r="I48" s="162"/>
      <c r="J48" s="183"/>
      <c r="K48" s="192"/>
      <c r="L48" s="164"/>
      <c r="M48" s="106"/>
      <c r="P48" s="104"/>
      <c r="Q48" s="104"/>
      <c r="R48" s="104"/>
    </row>
    <row r="49" spans="1:18" s="33" customFormat="1" x14ac:dyDescent="0.2">
      <c r="A49" s="83">
        <v>38</v>
      </c>
      <c r="B49" s="197"/>
      <c r="C49" s="198"/>
      <c r="D49" s="207"/>
      <c r="E49" s="179"/>
      <c r="F49" s="32"/>
      <c r="G49" s="185"/>
      <c r="H49" s="183"/>
      <c r="I49" s="162"/>
      <c r="J49" s="183"/>
      <c r="K49" s="183"/>
      <c r="L49" s="164"/>
      <c r="M49" s="106"/>
      <c r="P49" s="104"/>
      <c r="Q49" s="104"/>
      <c r="R49" s="104"/>
    </row>
    <row r="50" spans="1:18" s="33" customFormat="1" x14ac:dyDescent="0.2">
      <c r="A50" s="83">
        <v>39</v>
      </c>
      <c r="B50" s="184"/>
      <c r="C50" s="201"/>
      <c r="D50" s="207"/>
      <c r="E50" s="179"/>
      <c r="F50" s="32"/>
      <c r="G50" s="187"/>
      <c r="H50" s="188"/>
      <c r="I50" s="162"/>
      <c r="J50" s="182"/>
      <c r="K50" s="183"/>
      <c r="L50" s="164"/>
      <c r="M50" s="106"/>
      <c r="P50" s="104"/>
      <c r="Q50" s="104"/>
      <c r="R50" s="104"/>
    </row>
    <row r="51" spans="1:18" s="33" customFormat="1" x14ac:dyDescent="0.2">
      <c r="A51" s="83">
        <v>40</v>
      </c>
      <c r="B51" s="189"/>
      <c r="C51" s="177"/>
      <c r="D51" s="190"/>
      <c r="E51" s="191"/>
      <c r="F51" s="109"/>
      <c r="G51" s="187"/>
      <c r="H51" s="188"/>
      <c r="I51" s="162"/>
      <c r="J51" s="195"/>
      <c r="K51" s="196"/>
      <c r="L51" s="164"/>
      <c r="M51" s="106"/>
      <c r="P51" s="104"/>
      <c r="Q51" s="104"/>
      <c r="R51" s="104"/>
    </row>
    <row r="52" spans="1:18" s="33" customFormat="1" x14ac:dyDescent="0.2">
      <c r="A52" s="83">
        <v>41</v>
      </c>
      <c r="B52" s="197"/>
      <c r="C52" s="198"/>
      <c r="D52" s="207"/>
      <c r="E52" s="179"/>
      <c r="F52" s="32"/>
      <c r="G52" s="187"/>
      <c r="H52" s="188"/>
      <c r="I52" s="162"/>
      <c r="J52" s="183"/>
      <c r="K52" s="183"/>
      <c r="L52" s="164"/>
      <c r="M52" s="106"/>
      <c r="P52" s="104"/>
      <c r="Q52" s="104"/>
      <c r="R52" s="104"/>
    </row>
    <row r="53" spans="1:18" s="33" customFormat="1" x14ac:dyDescent="0.2">
      <c r="A53" s="83">
        <v>42</v>
      </c>
      <c r="B53" s="197"/>
      <c r="C53" s="198"/>
      <c r="D53" s="207"/>
      <c r="E53" s="179"/>
      <c r="F53" s="32"/>
      <c r="G53" s="187"/>
      <c r="H53" s="188"/>
      <c r="I53" s="162"/>
      <c r="J53" s="182"/>
      <c r="K53" s="183"/>
      <c r="L53" s="164"/>
      <c r="M53" s="106"/>
      <c r="P53" s="104"/>
      <c r="Q53" s="104"/>
      <c r="R53" s="104"/>
    </row>
    <row r="54" spans="1:18" s="33" customFormat="1" x14ac:dyDescent="0.2">
      <c r="A54" s="83">
        <v>43</v>
      </c>
      <c r="B54" s="184"/>
      <c r="C54" s="177"/>
      <c r="D54" s="207"/>
      <c r="E54" s="179"/>
      <c r="F54" s="32"/>
      <c r="G54" s="187"/>
      <c r="H54" s="188"/>
      <c r="I54" s="162"/>
      <c r="J54" s="182"/>
      <c r="K54" s="183"/>
      <c r="L54" s="164"/>
      <c r="M54" s="106"/>
      <c r="P54" s="104"/>
      <c r="Q54" s="104"/>
      <c r="R54" s="104"/>
    </row>
    <row r="55" spans="1:18" s="33" customFormat="1" x14ac:dyDescent="0.2">
      <c r="A55" s="83">
        <v>44</v>
      </c>
      <c r="B55" s="176"/>
      <c r="C55" s="177"/>
      <c r="D55" s="207"/>
      <c r="E55" s="179"/>
      <c r="F55" s="32"/>
      <c r="G55" s="187"/>
      <c r="H55" s="188"/>
      <c r="I55" s="162"/>
      <c r="J55" s="182"/>
      <c r="K55" s="183"/>
      <c r="L55" s="164"/>
      <c r="M55" s="106"/>
      <c r="P55" s="104"/>
      <c r="Q55" s="104"/>
      <c r="R55" s="104"/>
    </row>
    <row r="56" spans="1:18" s="33" customFormat="1" x14ac:dyDescent="0.2">
      <c r="A56" s="83">
        <v>45</v>
      </c>
      <c r="B56" s="189"/>
      <c r="C56" s="177"/>
      <c r="D56" s="190"/>
      <c r="E56" s="191"/>
      <c r="F56" s="109"/>
      <c r="G56" s="187"/>
      <c r="H56" s="188"/>
      <c r="I56" s="162"/>
      <c r="J56" s="182"/>
      <c r="K56" s="192"/>
      <c r="L56" s="164"/>
      <c r="M56" s="106"/>
      <c r="P56" s="104"/>
      <c r="Q56" s="104"/>
      <c r="R56" s="104"/>
    </row>
    <row r="57" spans="1:18" s="33" customFormat="1" x14ac:dyDescent="0.2">
      <c r="A57" s="83">
        <v>46</v>
      </c>
      <c r="B57" s="189"/>
      <c r="C57" s="177"/>
      <c r="D57" s="190"/>
      <c r="E57" s="191"/>
      <c r="F57" s="109"/>
      <c r="G57" s="187"/>
      <c r="H57" s="188"/>
      <c r="I57" s="162"/>
      <c r="J57" s="182"/>
      <c r="K57" s="192"/>
      <c r="L57" s="164"/>
      <c r="M57" s="106"/>
      <c r="P57" s="104"/>
      <c r="Q57" s="104"/>
      <c r="R57" s="104"/>
    </row>
    <row r="58" spans="1:18" s="33" customFormat="1" x14ac:dyDescent="0.2">
      <c r="A58" s="83">
        <v>47</v>
      </c>
      <c r="B58" s="189"/>
      <c r="C58" s="177"/>
      <c r="D58" s="190"/>
      <c r="E58" s="191"/>
      <c r="F58" s="109"/>
      <c r="G58" s="187"/>
      <c r="H58" s="188"/>
      <c r="I58" s="162"/>
      <c r="J58" s="195"/>
      <c r="K58" s="196"/>
      <c r="L58" s="164"/>
      <c r="M58" s="106"/>
      <c r="P58" s="104"/>
      <c r="Q58" s="104"/>
      <c r="R58" s="104"/>
    </row>
    <row r="59" spans="1:18" s="33" customFormat="1" x14ac:dyDescent="0.2">
      <c r="A59" s="83">
        <v>48</v>
      </c>
      <c r="B59" s="197"/>
      <c r="C59" s="198"/>
      <c r="D59" s="207"/>
      <c r="E59" s="179"/>
      <c r="F59" s="32"/>
      <c r="G59" s="187"/>
      <c r="H59" s="188"/>
      <c r="I59" s="162"/>
      <c r="J59" s="192"/>
      <c r="K59" s="192"/>
      <c r="L59" s="164"/>
      <c r="M59" s="106"/>
      <c r="P59" s="104"/>
      <c r="Q59" s="104"/>
      <c r="R59" s="104"/>
    </row>
    <row r="60" spans="1:18" s="33" customFormat="1" x14ac:dyDescent="0.2">
      <c r="A60" s="83">
        <v>49</v>
      </c>
      <c r="B60" s="200"/>
      <c r="C60" s="201"/>
      <c r="D60" s="207"/>
      <c r="E60" s="179"/>
      <c r="F60" s="32"/>
      <c r="G60" s="187"/>
      <c r="H60" s="188"/>
      <c r="I60" s="162"/>
      <c r="J60" s="182"/>
      <c r="K60" s="183"/>
      <c r="L60" s="164"/>
      <c r="M60" s="106"/>
      <c r="P60" s="104"/>
      <c r="Q60" s="104"/>
      <c r="R60" s="104"/>
    </row>
    <row r="61" spans="1:18" s="33" customFormat="1" x14ac:dyDescent="0.2">
      <c r="A61" s="83">
        <v>50</v>
      </c>
      <c r="B61" s="176"/>
      <c r="C61" s="177"/>
      <c r="D61" s="207"/>
      <c r="E61" s="179"/>
      <c r="F61" s="32"/>
      <c r="G61" s="187"/>
      <c r="H61" s="188"/>
      <c r="I61" s="162"/>
      <c r="J61" s="182"/>
      <c r="K61" s="183"/>
      <c r="L61" s="164"/>
      <c r="M61" s="106"/>
      <c r="P61" s="104"/>
      <c r="Q61" s="104"/>
      <c r="R61" s="104"/>
    </row>
    <row r="62" spans="1:18" s="33" customFormat="1" x14ac:dyDescent="0.2">
      <c r="A62" s="83">
        <v>51</v>
      </c>
      <c r="B62" s="189"/>
      <c r="C62" s="177"/>
      <c r="D62" s="190"/>
      <c r="E62" s="191"/>
      <c r="F62" s="109"/>
      <c r="G62" s="187"/>
      <c r="H62" s="188"/>
      <c r="I62" s="162"/>
      <c r="J62" s="182"/>
      <c r="K62" s="192"/>
      <c r="L62" s="164"/>
      <c r="M62" s="106"/>
      <c r="P62" s="104"/>
      <c r="Q62" s="104"/>
      <c r="R62" s="104"/>
    </row>
    <row r="63" spans="1:18" s="33" customFormat="1" x14ac:dyDescent="0.2">
      <c r="A63" s="83">
        <v>52</v>
      </c>
      <c r="B63" s="189"/>
      <c r="C63" s="177"/>
      <c r="D63" s="190"/>
      <c r="E63" s="191"/>
      <c r="F63" s="109"/>
      <c r="G63" s="187"/>
      <c r="H63" s="188"/>
      <c r="I63" s="162"/>
      <c r="J63" s="195"/>
      <c r="K63" s="196"/>
      <c r="L63" s="164"/>
      <c r="M63" s="106"/>
      <c r="P63" s="104"/>
      <c r="Q63" s="104"/>
      <c r="R63" s="104"/>
    </row>
    <row r="64" spans="1:18" s="33" customFormat="1" x14ac:dyDescent="0.2">
      <c r="A64" s="83">
        <v>53</v>
      </c>
      <c r="B64" s="197"/>
      <c r="C64" s="177"/>
      <c r="D64" s="178"/>
      <c r="E64" s="179"/>
      <c r="F64" s="32"/>
      <c r="G64" s="187"/>
      <c r="H64" s="188"/>
      <c r="I64" s="162"/>
      <c r="J64" s="192"/>
      <c r="K64" s="183"/>
      <c r="L64" s="164"/>
      <c r="M64" s="106"/>
      <c r="P64" s="104"/>
      <c r="Q64" s="104"/>
      <c r="R64" s="104"/>
    </row>
    <row r="65" spans="1:18" s="33" customFormat="1" x14ac:dyDescent="0.2">
      <c r="A65" s="83">
        <v>54</v>
      </c>
      <c r="B65" s="197"/>
      <c r="C65" s="198"/>
      <c r="D65" s="209"/>
      <c r="E65" s="206"/>
      <c r="F65" s="32"/>
      <c r="G65" s="187"/>
      <c r="H65" s="188"/>
      <c r="I65" s="162"/>
      <c r="J65" s="182"/>
      <c r="K65" s="183"/>
      <c r="L65" s="164"/>
      <c r="M65" s="106"/>
      <c r="P65" s="104"/>
      <c r="Q65" s="104"/>
      <c r="R65" s="104"/>
    </row>
    <row r="66" spans="1:18" s="33" customFormat="1" x14ac:dyDescent="0.2">
      <c r="A66" s="83">
        <v>57</v>
      </c>
      <c r="B66" s="176"/>
      <c r="C66" s="177"/>
      <c r="D66" s="178"/>
      <c r="E66" s="179"/>
      <c r="F66" s="32"/>
      <c r="G66" s="187"/>
      <c r="H66" s="188"/>
      <c r="I66" s="162"/>
      <c r="J66" s="182"/>
      <c r="K66" s="183"/>
      <c r="L66" s="164"/>
      <c r="M66" s="106"/>
      <c r="P66" s="104"/>
      <c r="Q66" s="104"/>
      <c r="R66" s="104"/>
    </row>
    <row r="67" spans="1:18" s="33" customFormat="1" x14ac:dyDescent="0.2">
      <c r="A67" s="83">
        <v>58</v>
      </c>
      <c r="B67" s="176"/>
      <c r="C67" s="177"/>
      <c r="D67" s="178"/>
      <c r="E67" s="179"/>
      <c r="F67" s="32"/>
      <c r="G67" s="187"/>
      <c r="H67" s="188"/>
      <c r="I67" s="162"/>
      <c r="J67" s="182"/>
      <c r="K67" s="183"/>
      <c r="L67" s="164"/>
      <c r="M67" s="106"/>
      <c r="P67" s="104"/>
      <c r="Q67" s="104"/>
      <c r="R67" s="104"/>
    </row>
    <row r="68" spans="1:18" s="33" customFormat="1" x14ac:dyDescent="0.2">
      <c r="A68" s="83">
        <v>59</v>
      </c>
      <c r="B68" s="176"/>
      <c r="C68" s="177"/>
      <c r="D68" s="178"/>
      <c r="E68" s="179"/>
      <c r="F68" s="32"/>
      <c r="G68" s="187"/>
      <c r="H68" s="188"/>
      <c r="I68" s="162"/>
      <c r="J68" s="182"/>
      <c r="K68" s="183"/>
      <c r="L68" s="164"/>
      <c r="M68" s="106"/>
      <c r="P68" s="104"/>
      <c r="Q68" s="104"/>
      <c r="R68" s="104"/>
    </row>
    <row r="69" spans="1:18" s="33" customFormat="1" x14ac:dyDescent="0.2">
      <c r="A69" s="83">
        <v>60</v>
      </c>
      <c r="B69" s="189"/>
      <c r="C69" s="177"/>
      <c r="D69" s="190"/>
      <c r="E69" s="191"/>
      <c r="F69" s="109"/>
      <c r="G69" s="185"/>
      <c r="H69" s="183"/>
      <c r="I69" s="162"/>
      <c r="J69" s="182"/>
      <c r="K69" s="183"/>
      <c r="L69" s="164"/>
      <c r="M69" s="106"/>
      <c r="P69" s="104"/>
      <c r="Q69" s="104"/>
      <c r="R69" s="104"/>
    </row>
    <row r="70" spans="1:18" s="33" customFormat="1" x14ac:dyDescent="0.2">
      <c r="A70" s="83">
        <v>61</v>
      </c>
      <c r="B70" s="197"/>
      <c r="C70" s="177"/>
      <c r="D70" s="199"/>
      <c r="E70" s="179"/>
      <c r="F70" s="32"/>
      <c r="G70" s="210"/>
      <c r="H70" s="211"/>
      <c r="I70" s="162"/>
      <c r="J70" s="182"/>
      <c r="K70" s="183"/>
      <c r="L70" s="164"/>
      <c r="M70" s="106"/>
      <c r="P70" s="104"/>
      <c r="Q70" s="104"/>
      <c r="R70" s="104"/>
    </row>
    <row r="71" spans="1:18" s="33" customFormat="1" x14ac:dyDescent="0.2">
      <c r="A71" s="83">
        <v>62</v>
      </c>
      <c r="B71" s="189"/>
      <c r="C71" s="177"/>
      <c r="D71" s="199"/>
      <c r="E71" s="179"/>
      <c r="F71" s="32"/>
      <c r="G71" s="187"/>
      <c r="H71" s="188"/>
      <c r="I71" s="162"/>
      <c r="J71" s="182"/>
      <c r="K71" s="183"/>
      <c r="L71" s="164"/>
      <c r="M71" s="106"/>
      <c r="P71" s="104"/>
      <c r="Q71" s="104"/>
      <c r="R71" s="104"/>
    </row>
    <row r="72" spans="1:18" s="33" customFormat="1" x14ac:dyDescent="0.2">
      <c r="A72" s="83">
        <v>63</v>
      </c>
      <c r="B72" s="176"/>
      <c r="C72" s="177"/>
      <c r="D72" s="199"/>
      <c r="E72" s="179"/>
      <c r="F72" s="32"/>
      <c r="G72" s="187"/>
      <c r="H72" s="188"/>
      <c r="I72" s="162"/>
      <c r="J72" s="182"/>
      <c r="K72" s="183"/>
      <c r="L72" s="164"/>
      <c r="M72" s="106"/>
      <c r="P72" s="104"/>
      <c r="Q72" s="104"/>
      <c r="R72" s="104"/>
    </row>
    <row r="73" spans="1:18" s="33" customFormat="1" x14ac:dyDescent="0.2">
      <c r="A73" s="83">
        <v>64</v>
      </c>
      <c r="B73" s="189"/>
      <c r="C73" s="177"/>
      <c r="D73" s="190"/>
      <c r="E73" s="191"/>
      <c r="F73" s="109"/>
      <c r="G73" s="185"/>
      <c r="H73" s="183"/>
      <c r="I73" s="162"/>
      <c r="J73" s="182"/>
      <c r="K73" s="183"/>
      <c r="L73" s="164"/>
      <c r="M73" s="106"/>
      <c r="P73" s="104"/>
      <c r="Q73" s="104"/>
      <c r="R73" s="104"/>
    </row>
    <row r="74" spans="1:18" s="33" customFormat="1" x14ac:dyDescent="0.2">
      <c r="A74" s="83">
        <v>65</v>
      </c>
      <c r="B74" s="189"/>
      <c r="C74" s="156"/>
      <c r="D74" s="190"/>
      <c r="E74" s="191"/>
      <c r="F74" s="109"/>
      <c r="G74" s="185"/>
      <c r="H74" s="183"/>
      <c r="I74" s="162"/>
      <c r="J74" s="182"/>
      <c r="K74" s="183"/>
      <c r="L74" s="164"/>
      <c r="M74" s="106"/>
      <c r="P74" s="104"/>
      <c r="Q74" s="104"/>
      <c r="R74" s="104"/>
    </row>
    <row r="75" spans="1:18" s="33" customFormat="1" x14ac:dyDescent="0.2">
      <c r="A75" s="83">
        <v>66</v>
      </c>
      <c r="B75" s="197"/>
      <c r="C75" s="156"/>
      <c r="D75" s="207"/>
      <c r="E75" s="179"/>
      <c r="F75" s="32"/>
      <c r="G75" s="210"/>
      <c r="H75" s="211"/>
      <c r="I75" s="162"/>
      <c r="J75" s="182"/>
      <c r="K75" s="183"/>
      <c r="L75" s="164"/>
      <c r="M75" s="106"/>
      <c r="P75" s="104"/>
      <c r="Q75" s="104"/>
      <c r="R75" s="104"/>
    </row>
    <row r="76" spans="1:18" s="33" customFormat="1" x14ac:dyDescent="0.2">
      <c r="A76" s="83">
        <v>67</v>
      </c>
      <c r="B76" s="189"/>
      <c r="C76" s="177"/>
      <c r="D76" s="207"/>
      <c r="E76" s="179"/>
      <c r="F76" s="32"/>
      <c r="G76" s="187"/>
      <c r="H76" s="188"/>
      <c r="I76" s="162"/>
      <c r="J76" s="182"/>
      <c r="K76" s="183"/>
      <c r="L76" s="164"/>
      <c r="M76" s="106"/>
      <c r="P76" s="104"/>
      <c r="Q76" s="104"/>
      <c r="R76" s="104"/>
    </row>
    <row r="77" spans="1:18" s="33" customFormat="1" x14ac:dyDescent="0.2">
      <c r="A77" s="83">
        <v>68</v>
      </c>
      <c r="B77" s="176"/>
      <c r="C77" s="201"/>
      <c r="D77" s="207"/>
      <c r="E77" s="179"/>
      <c r="F77" s="32"/>
      <c r="G77" s="187"/>
      <c r="H77" s="188"/>
      <c r="I77" s="162"/>
      <c r="J77" s="182"/>
      <c r="K77" s="183"/>
      <c r="L77" s="164"/>
      <c r="M77" s="106"/>
      <c r="P77" s="104"/>
      <c r="Q77" s="104"/>
      <c r="R77" s="104"/>
    </row>
    <row r="78" spans="1:18" s="33" customFormat="1" x14ac:dyDescent="0.2">
      <c r="A78" s="83">
        <v>69</v>
      </c>
      <c r="B78" s="200"/>
      <c r="C78" s="201"/>
      <c r="D78" s="190"/>
      <c r="E78" s="191"/>
      <c r="F78" s="109"/>
      <c r="G78" s="185"/>
      <c r="H78" s="183"/>
      <c r="I78" s="162"/>
      <c r="J78" s="182"/>
      <c r="K78" s="183"/>
      <c r="L78" s="164"/>
      <c r="M78" s="106"/>
      <c r="P78" s="104"/>
      <c r="Q78" s="104"/>
      <c r="R78" s="104"/>
    </row>
    <row r="79" spans="1:18" s="33" customFormat="1" x14ac:dyDescent="0.2">
      <c r="A79" s="83">
        <v>70</v>
      </c>
      <c r="B79" s="200"/>
      <c r="C79" s="201"/>
      <c r="D79" s="190"/>
      <c r="E79" s="191"/>
      <c r="F79" s="109"/>
      <c r="G79" s="185"/>
      <c r="H79" s="183"/>
      <c r="I79" s="162"/>
      <c r="J79" s="182"/>
      <c r="K79" s="183"/>
      <c r="L79" s="164"/>
      <c r="M79" s="106"/>
      <c r="P79" s="104"/>
      <c r="Q79" s="104"/>
      <c r="R79" s="104"/>
    </row>
    <row r="80" spans="1:18" s="33" customFormat="1" x14ac:dyDescent="0.2">
      <c r="A80" s="83">
        <v>76</v>
      </c>
      <c r="B80" s="197"/>
      <c r="C80" s="177"/>
      <c r="D80" s="207"/>
      <c r="E80" s="179"/>
      <c r="F80" s="32"/>
      <c r="G80" s="210"/>
      <c r="H80" s="211"/>
      <c r="I80" s="162"/>
      <c r="J80" s="182"/>
      <c r="K80" s="183"/>
      <c r="L80" s="164"/>
      <c r="M80" s="106"/>
      <c r="P80" s="104"/>
      <c r="Q80" s="104"/>
      <c r="R80" s="104"/>
    </row>
    <row r="81" spans="1:18" s="33" customFormat="1" x14ac:dyDescent="0.2">
      <c r="A81" s="83">
        <v>77</v>
      </c>
      <c r="B81" s="189"/>
      <c r="C81" s="177"/>
      <c r="D81" s="207"/>
      <c r="E81" s="179"/>
      <c r="F81" s="32"/>
      <c r="G81" s="187"/>
      <c r="H81" s="188"/>
      <c r="I81" s="162"/>
      <c r="J81" s="182"/>
      <c r="K81" s="183"/>
      <c r="L81" s="164"/>
      <c r="M81" s="106"/>
      <c r="P81" s="104"/>
      <c r="Q81" s="104"/>
      <c r="R81" s="104"/>
    </row>
    <row r="82" spans="1:18" s="33" customFormat="1" x14ac:dyDescent="0.2">
      <c r="A82" s="83">
        <v>78</v>
      </c>
      <c r="B82" s="176"/>
      <c r="C82" s="201"/>
      <c r="D82" s="207"/>
      <c r="E82" s="179"/>
      <c r="F82" s="32"/>
      <c r="G82" s="187"/>
      <c r="H82" s="188"/>
      <c r="I82" s="162"/>
      <c r="J82" s="182"/>
      <c r="K82" s="183"/>
      <c r="L82" s="164"/>
      <c r="M82" s="106"/>
      <c r="P82" s="104"/>
      <c r="Q82" s="104"/>
      <c r="R82" s="104"/>
    </row>
    <row r="83" spans="1:18" s="33" customFormat="1" x14ac:dyDescent="0.2">
      <c r="A83" s="83">
        <v>79</v>
      </c>
      <c r="B83" s="189"/>
      <c r="C83" s="177"/>
      <c r="D83" s="190"/>
      <c r="E83" s="191"/>
      <c r="F83" s="109"/>
      <c r="G83" s="185"/>
      <c r="H83" s="183"/>
      <c r="I83" s="162"/>
      <c r="J83" s="182"/>
      <c r="K83" s="183"/>
      <c r="L83" s="164"/>
      <c r="M83" s="106"/>
      <c r="P83" s="104"/>
      <c r="Q83" s="104"/>
      <c r="R83" s="104"/>
    </row>
    <row r="84" spans="1:18" s="33" customFormat="1" x14ac:dyDescent="0.2">
      <c r="A84" s="83">
        <v>80</v>
      </c>
      <c r="B84" s="189"/>
      <c r="C84" s="177"/>
      <c r="D84" s="190"/>
      <c r="E84" s="191"/>
      <c r="F84" s="109"/>
      <c r="G84" s="185"/>
      <c r="H84" s="183"/>
      <c r="I84" s="162"/>
      <c r="J84" s="182"/>
      <c r="K84" s="183"/>
      <c r="L84" s="164"/>
      <c r="M84" s="106"/>
      <c r="P84" s="104"/>
      <c r="Q84" s="104"/>
      <c r="R84" s="104"/>
    </row>
    <row r="85" spans="1:18" s="33" customFormat="1" x14ac:dyDescent="0.2">
      <c r="A85" s="83">
        <v>81</v>
      </c>
      <c r="B85" s="197"/>
      <c r="C85" s="177"/>
      <c r="D85" s="207"/>
      <c r="E85" s="179"/>
      <c r="F85" s="32"/>
      <c r="G85" s="210"/>
      <c r="H85" s="211"/>
      <c r="I85" s="162"/>
      <c r="J85" s="182"/>
      <c r="K85" s="183"/>
      <c r="L85" s="164"/>
      <c r="M85" s="106"/>
      <c r="P85" s="104"/>
      <c r="Q85" s="104"/>
      <c r="R85" s="104"/>
    </row>
    <row r="86" spans="1:18" s="33" customFormat="1" x14ac:dyDescent="0.2">
      <c r="A86" s="83">
        <v>82</v>
      </c>
      <c r="B86" s="189"/>
      <c r="C86" s="177"/>
      <c r="D86" s="207"/>
      <c r="E86" s="179"/>
      <c r="F86" s="32"/>
      <c r="G86" s="187"/>
      <c r="H86" s="188"/>
      <c r="I86" s="162"/>
      <c r="J86" s="182"/>
      <c r="K86" s="183"/>
      <c r="L86" s="164"/>
      <c r="M86" s="106"/>
      <c r="P86" s="104"/>
      <c r="Q86" s="104"/>
      <c r="R86" s="104"/>
    </row>
    <row r="87" spans="1:18" s="33" customFormat="1" x14ac:dyDescent="0.2">
      <c r="A87" s="83">
        <v>83</v>
      </c>
      <c r="B87" s="176"/>
      <c r="C87" s="177"/>
      <c r="D87" s="207"/>
      <c r="E87" s="179"/>
      <c r="F87" s="32"/>
      <c r="G87" s="187"/>
      <c r="H87" s="188"/>
      <c r="I87" s="162"/>
      <c r="J87" s="182"/>
      <c r="K87" s="183"/>
      <c r="L87" s="164"/>
      <c r="M87" s="106"/>
      <c r="P87" s="104"/>
      <c r="Q87" s="104"/>
      <c r="R87" s="104"/>
    </row>
    <row r="88" spans="1:18" s="33" customFormat="1" x14ac:dyDescent="0.2">
      <c r="A88" s="83">
        <v>84</v>
      </c>
      <c r="B88" s="200"/>
      <c r="C88" s="201"/>
      <c r="D88" s="190"/>
      <c r="E88" s="191"/>
      <c r="F88" s="109"/>
      <c r="G88" s="185"/>
      <c r="H88" s="183"/>
      <c r="I88" s="162"/>
      <c r="J88" s="182"/>
      <c r="K88" s="183"/>
      <c r="L88" s="164"/>
      <c r="M88" s="106"/>
      <c r="P88" s="104"/>
      <c r="Q88" s="104"/>
      <c r="R88" s="104"/>
    </row>
    <row r="89" spans="1:18" s="33" customFormat="1" x14ac:dyDescent="0.2">
      <c r="A89" s="83">
        <v>85</v>
      </c>
      <c r="B89" s="200"/>
      <c r="C89" s="201"/>
      <c r="D89" s="207"/>
      <c r="E89" s="179"/>
      <c r="F89" s="32"/>
      <c r="G89" s="210"/>
      <c r="H89" s="211"/>
      <c r="I89" s="162"/>
      <c r="J89" s="182"/>
      <c r="K89" s="183"/>
      <c r="L89" s="164"/>
      <c r="M89" s="106"/>
      <c r="P89" s="104"/>
      <c r="Q89" s="104"/>
      <c r="R89" s="104"/>
    </row>
    <row r="90" spans="1:18" s="33" customFormat="1" x14ac:dyDescent="0.2">
      <c r="A90" s="83">
        <v>86</v>
      </c>
      <c r="B90" s="200"/>
      <c r="C90" s="201"/>
      <c r="D90" s="207"/>
      <c r="E90" s="179"/>
      <c r="F90" s="32"/>
      <c r="G90" s="187"/>
      <c r="H90" s="188"/>
      <c r="I90" s="162"/>
      <c r="J90" s="182"/>
      <c r="K90" s="183"/>
      <c r="L90" s="164"/>
      <c r="M90" s="106"/>
      <c r="P90" s="104"/>
      <c r="Q90" s="104"/>
      <c r="R90" s="104"/>
    </row>
    <row r="91" spans="1:18" s="33" customFormat="1" x14ac:dyDescent="0.2">
      <c r="A91" s="83">
        <v>87</v>
      </c>
      <c r="B91" s="176"/>
      <c r="C91" s="201"/>
      <c r="D91" s="207"/>
      <c r="E91" s="179"/>
      <c r="F91" s="32"/>
      <c r="G91" s="187"/>
      <c r="H91" s="188"/>
      <c r="I91" s="162"/>
      <c r="J91" s="182"/>
      <c r="K91" s="183"/>
      <c r="L91" s="164"/>
      <c r="M91" s="106"/>
      <c r="P91" s="104"/>
      <c r="Q91" s="104"/>
      <c r="R91" s="104"/>
    </row>
    <row r="92" spans="1:18" s="33" customFormat="1" x14ac:dyDescent="0.2">
      <c r="A92" s="83">
        <v>88</v>
      </c>
      <c r="B92" s="189"/>
      <c r="C92" s="177"/>
      <c r="D92" s="199"/>
      <c r="E92" s="179"/>
      <c r="F92" s="32"/>
      <c r="G92" s="212"/>
      <c r="H92" s="183"/>
      <c r="I92" s="162"/>
      <c r="J92" s="182"/>
      <c r="K92" s="183"/>
      <c r="L92" s="164"/>
      <c r="M92" s="106"/>
      <c r="P92" s="104"/>
      <c r="Q92" s="104"/>
      <c r="R92" s="104"/>
    </row>
    <row r="93" spans="1:18" s="33" customFormat="1" x14ac:dyDescent="0.2">
      <c r="A93" s="83">
        <v>88</v>
      </c>
      <c r="B93" s="197"/>
      <c r="C93" s="201"/>
      <c r="D93" s="207"/>
      <c r="E93" s="179"/>
      <c r="F93" s="32"/>
      <c r="G93" s="210"/>
      <c r="H93" s="211"/>
      <c r="I93" s="162"/>
      <c r="J93" s="182"/>
      <c r="K93" s="183"/>
      <c r="L93" s="164"/>
      <c r="M93" s="106"/>
      <c r="P93" s="104"/>
      <c r="Q93" s="104"/>
      <c r="R93" s="104"/>
    </row>
    <row r="94" spans="1:18" s="33" customFormat="1" ht="12" thickBot="1" x14ac:dyDescent="0.25">
      <c r="A94" s="83">
        <v>88</v>
      </c>
      <c r="B94" s="165"/>
      <c r="C94" s="166"/>
      <c r="D94" s="213"/>
      <c r="E94" s="214"/>
      <c r="F94" s="32"/>
      <c r="G94" s="215"/>
      <c r="H94" s="216"/>
      <c r="I94" s="217"/>
      <c r="J94" s="218"/>
      <c r="K94" s="219"/>
      <c r="L94" s="170"/>
      <c r="M94" s="106"/>
      <c r="P94" s="104"/>
      <c r="Q94" s="104"/>
      <c r="R94" s="104"/>
    </row>
    <row r="95" spans="1:18" s="33" customFormat="1" x14ac:dyDescent="0.2">
      <c r="A95" s="83">
        <v>88</v>
      </c>
      <c r="B95" s="32"/>
      <c r="C95" s="32"/>
      <c r="D95" s="114"/>
      <c r="E95" s="115"/>
      <c r="F95" s="111"/>
      <c r="G95" s="116"/>
      <c r="H95" s="116"/>
      <c r="I95" s="106"/>
      <c r="J95" s="116"/>
      <c r="K95" s="116"/>
      <c r="L95" s="117"/>
      <c r="M95" s="106"/>
      <c r="N95" s="104"/>
    </row>
    <row r="96" spans="1:18" s="33" customFormat="1" x14ac:dyDescent="0.2">
      <c r="A96" s="83">
        <v>88</v>
      </c>
      <c r="B96" s="118" t="s">
        <v>72</v>
      </c>
      <c r="D96" s="103"/>
      <c r="G96" s="119">
        <v>291781926.08497357</v>
      </c>
      <c r="H96" s="119">
        <v>88525418.567509741</v>
      </c>
      <c r="I96" s="120">
        <v>0.43553547017383254</v>
      </c>
      <c r="J96" s="121">
        <v>133136062.67660853</v>
      </c>
      <c r="K96" s="121">
        <v>-2715696.5642614961</v>
      </c>
      <c r="L96" s="120">
        <v>-1.9990146461382727E-2</v>
      </c>
      <c r="M96" s="106"/>
      <c r="N96" s="104"/>
    </row>
    <row r="97" spans="1:18" s="33" customFormat="1" ht="12" thickBot="1" x14ac:dyDescent="0.25">
      <c r="A97" s="83">
        <v>88</v>
      </c>
      <c r="D97" s="103"/>
      <c r="M97" s="32"/>
      <c r="N97" s="108"/>
      <c r="O97" s="32"/>
    </row>
    <row r="98" spans="1:18" s="33" customFormat="1" x14ac:dyDescent="0.2">
      <c r="A98" s="83">
        <v>88</v>
      </c>
      <c r="B98" s="147"/>
      <c r="C98" s="148"/>
      <c r="D98" s="149"/>
      <c r="E98" s="150"/>
      <c r="F98" s="150"/>
      <c r="G98" s="151"/>
      <c r="H98" s="152"/>
      <c r="I98" s="153"/>
      <c r="J98" s="152"/>
      <c r="K98" s="152"/>
      <c r="L98" s="154"/>
      <c r="M98" s="122"/>
      <c r="N98" s="123"/>
      <c r="O98" s="32"/>
    </row>
    <row r="99" spans="1:18" s="33" customFormat="1" x14ac:dyDescent="0.2">
      <c r="A99" s="83">
        <v>88</v>
      </c>
      <c r="B99" s="155"/>
      <c r="C99" s="156"/>
      <c r="D99" s="157"/>
      <c r="E99" s="156"/>
      <c r="F99" s="157"/>
      <c r="G99" s="158"/>
      <c r="H99" s="158"/>
      <c r="I99" s="158"/>
      <c r="J99" s="158"/>
      <c r="K99" s="158"/>
      <c r="L99" s="159"/>
      <c r="M99" s="32"/>
      <c r="N99" s="123"/>
      <c r="O99" s="32"/>
    </row>
    <row r="100" spans="1:18" s="33" customFormat="1" x14ac:dyDescent="0.2">
      <c r="A100" s="83">
        <v>88</v>
      </c>
      <c r="B100" s="155"/>
      <c r="C100" s="156"/>
      <c r="D100" s="156"/>
      <c r="E100" s="156"/>
      <c r="F100" s="156"/>
      <c r="G100" s="160"/>
      <c r="H100" s="161"/>
      <c r="I100" s="162"/>
      <c r="J100" s="163"/>
      <c r="K100" s="161"/>
      <c r="L100" s="164"/>
      <c r="M100" s="106"/>
      <c r="N100" s="124"/>
      <c r="O100" s="32"/>
    </row>
    <row r="101" spans="1:18" s="33" customFormat="1" ht="12" thickBot="1" x14ac:dyDescent="0.25">
      <c r="A101" s="83">
        <v>88</v>
      </c>
      <c r="B101" s="165"/>
      <c r="C101" s="166"/>
      <c r="D101" s="166"/>
      <c r="E101" s="167"/>
      <c r="F101" s="166"/>
      <c r="G101" s="166"/>
      <c r="H101" s="166"/>
      <c r="I101" s="166"/>
      <c r="J101" s="168"/>
      <c r="K101" s="169"/>
      <c r="L101" s="170"/>
      <c r="M101" s="106"/>
      <c r="N101" s="36"/>
    </row>
    <row r="102" spans="1:18" s="33" customFormat="1" x14ac:dyDescent="0.2">
      <c r="A102" s="83"/>
      <c r="D102" s="125"/>
      <c r="G102" s="104"/>
      <c r="H102" s="104"/>
      <c r="I102" s="104"/>
      <c r="J102" s="126"/>
      <c r="K102" s="126"/>
      <c r="M102" s="32"/>
      <c r="P102" s="104"/>
      <c r="R102" s="126"/>
    </row>
    <row r="103" spans="1:18" x14ac:dyDescent="0.2">
      <c r="A103" s="127" t="s">
        <v>73</v>
      </c>
      <c r="B103" s="31" t="s">
        <v>74</v>
      </c>
      <c r="D103" s="128"/>
      <c r="G103" s="84"/>
      <c r="H103" s="84"/>
      <c r="I103" s="84"/>
      <c r="N103" s="33"/>
      <c r="O103" s="33"/>
      <c r="P103" s="33"/>
      <c r="Q103" s="33"/>
      <c r="R103" s="33"/>
    </row>
    <row r="104" spans="1:18" x14ac:dyDescent="0.2">
      <c r="A104" s="127" t="s">
        <v>75</v>
      </c>
      <c r="B104" s="31" t="s">
        <v>76</v>
      </c>
      <c r="J104" s="129"/>
      <c r="K104" s="84"/>
      <c r="L104" s="113"/>
      <c r="M104" s="113"/>
      <c r="N104" s="33"/>
      <c r="O104" s="33"/>
      <c r="P104" s="33"/>
      <c r="Q104" s="33"/>
      <c r="R104" s="33"/>
    </row>
    <row r="105" spans="1:18" x14ac:dyDescent="0.2">
      <c r="A105" s="37"/>
      <c r="E105" s="130"/>
      <c r="N105" s="33"/>
      <c r="O105" s="33"/>
      <c r="P105" s="104"/>
      <c r="Q105" s="33"/>
      <c r="R105" s="104"/>
    </row>
    <row r="106" spans="1:18" x14ac:dyDescent="0.2">
      <c r="A106" s="37"/>
      <c r="E106" s="130"/>
      <c r="K106" s="33"/>
      <c r="L106" s="131"/>
      <c r="M106" s="132"/>
      <c r="N106" s="33"/>
      <c r="O106" s="33"/>
      <c r="P106" s="33"/>
      <c r="Q106" s="33"/>
      <c r="R106" s="33"/>
    </row>
    <row r="107" spans="1:18" x14ac:dyDescent="0.2">
      <c r="A107" s="37"/>
      <c r="K107" s="84"/>
      <c r="N107" s="33"/>
      <c r="O107" s="33"/>
      <c r="P107" s="33"/>
      <c r="Q107" s="33"/>
      <c r="R107" s="33"/>
    </row>
    <row r="108" spans="1:18" x14ac:dyDescent="0.2">
      <c r="A108" s="37"/>
      <c r="G108" s="129"/>
      <c r="H108" s="130"/>
      <c r="K108" s="113"/>
      <c r="L108" s="23"/>
      <c r="M108" s="133"/>
      <c r="N108" s="33"/>
      <c r="O108" s="33"/>
      <c r="P108" s="33"/>
      <c r="Q108" s="33"/>
      <c r="R108" s="33"/>
    </row>
    <row r="109" spans="1:18" x14ac:dyDescent="0.2">
      <c r="A109" s="37"/>
      <c r="I109" s="134"/>
      <c r="J109" s="135"/>
      <c r="K109" s="136"/>
      <c r="N109" s="33"/>
      <c r="O109" s="33"/>
      <c r="P109" s="137"/>
      <c r="Q109" s="137"/>
      <c r="R109" s="137"/>
    </row>
    <row r="110" spans="1:18" x14ac:dyDescent="0.2">
      <c r="G110" s="138"/>
      <c r="H110" s="138"/>
      <c r="I110" s="138"/>
      <c r="N110" s="33"/>
      <c r="O110" s="33"/>
      <c r="P110" s="137"/>
      <c r="Q110" s="137"/>
      <c r="R110" s="137"/>
    </row>
    <row r="111" spans="1:18" x14ac:dyDescent="0.2">
      <c r="G111" s="139"/>
      <c r="H111" s="139"/>
      <c r="I111" s="139"/>
      <c r="N111" s="33"/>
      <c r="O111" s="33"/>
      <c r="P111" s="33"/>
      <c r="Q111" s="33"/>
      <c r="R111" s="33"/>
    </row>
    <row r="112" spans="1:18" x14ac:dyDescent="0.2">
      <c r="N112" s="33"/>
      <c r="O112" s="33"/>
      <c r="P112" s="125"/>
      <c r="Q112" s="33"/>
      <c r="R112" s="125"/>
    </row>
    <row r="113" spans="14:18" x14ac:dyDescent="0.2">
      <c r="N113" s="33"/>
      <c r="O113" s="33"/>
      <c r="P113" s="125"/>
      <c r="Q113" s="33"/>
      <c r="R113" s="125"/>
    </row>
    <row r="114" spans="14:18" x14ac:dyDescent="0.2">
      <c r="N114" s="33"/>
      <c r="O114" s="33"/>
      <c r="P114" s="39"/>
      <c r="Q114" s="33"/>
      <c r="R114" s="33"/>
    </row>
    <row r="115" spans="14:18" x14ac:dyDescent="0.2">
      <c r="N115" s="33"/>
      <c r="O115" s="33"/>
      <c r="P115" s="32"/>
      <c r="Q115" s="33"/>
      <c r="R115" s="33"/>
    </row>
    <row r="116" spans="14:18" x14ac:dyDescent="0.2">
      <c r="N116" s="33"/>
      <c r="O116" s="33"/>
      <c r="P116" s="33"/>
      <c r="Q116" s="33"/>
      <c r="R116" s="33"/>
    </row>
    <row r="117" spans="14:18" x14ac:dyDescent="0.2">
      <c r="N117" s="33"/>
      <c r="O117" s="33"/>
      <c r="P117" s="33"/>
      <c r="Q117" s="33"/>
      <c r="R117" s="33"/>
    </row>
    <row r="118" spans="14:18" x14ac:dyDescent="0.2">
      <c r="N118" s="33"/>
      <c r="O118" s="33"/>
      <c r="P118" s="33"/>
      <c r="Q118" s="33"/>
      <c r="R118" s="33"/>
    </row>
    <row r="119" spans="14:18" x14ac:dyDescent="0.2">
      <c r="N119" s="33"/>
      <c r="O119" s="33"/>
      <c r="P119" s="33"/>
      <c r="Q119" s="33"/>
      <c r="R119" s="33"/>
    </row>
    <row r="120" spans="14:18" x14ac:dyDescent="0.2">
      <c r="N120" s="33"/>
      <c r="O120" s="33"/>
      <c r="P120" s="33"/>
      <c r="Q120" s="33"/>
      <c r="R120" s="33"/>
    </row>
    <row r="121" spans="14:18" x14ac:dyDescent="0.2">
      <c r="N121" s="33"/>
      <c r="O121" s="33"/>
      <c r="P121" s="33"/>
      <c r="Q121" s="33"/>
      <c r="R121" s="33"/>
    </row>
    <row r="122" spans="14:18" x14ac:dyDescent="0.2">
      <c r="N122" s="33"/>
      <c r="O122" s="33"/>
      <c r="P122" s="33"/>
      <c r="Q122" s="33"/>
      <c r="R122" s="33"/>
    </row>
    <row r="123" spans="14:18" x14ac:dyDescent="0.2">
      <c r="N123" s="33"/>
      <c r="O123" s="33"/>
      <c r="P123" s="33"/>
      <c r="Q123" s="33"/>
      <c r="R123" s="33"/>
    </row>
    <row r="124" spans="14:18" x14ac:dyDescent="0.2">
      <c r="N124" s="33"/>
      <c r="O124" s="33"/>
      <c r="P124" s="33"/>
      <c r="Q124" s="33"/>
      <c r="R124" s="33"/>
    </row>
    <row r="125" spans="14:18" x14ac:dyDescent="0.2">
      <c r="N125" s="33"/>
      <c r="O125" s="33"/>
      <c r="P125" s="33"/>
      <c r="Q125" s="33"/>
      <c r="R125" s="33"/>
    </row>
    <row r="126" spans="14:18" x14ac:dyDescent="0.2">
      <c r="N126" s="33"/>
      <c r="O126" s="33"/>
      <c r="P126" s="33"/>
      <c r="Q126" s="33"/>
      <c r="R126" s="33"/>
    </row>
    <row r="127" spans="14:18" x14ac:dyDescent="0.2">
      <c r="N127" s="33"/>
      <c r="O127" s="33"/>
      <c r="P127" s="33"/>
      <c r="Q127" s="33"/>
      <c r="R127" s="33"/>
    </row>
    <row r="128" spans="14:18" x14ac:dyDescent="0.2">
      <c r="N128" s="33"/>
      <c r="O128" s="33"/>
      <c r="P128" s="33"/>
      <c r="Q128" s="33"/>
      <c r="R128" s="33"/>
    </row>
    <row r="129" spans="14:18" x14ac:dyDescent="0.2">
      <c r="N129" s="33"/>
      <c r="O129" s="33"/>
      <c r="P129" s="33"/>
      <c r="Q129" s="33"/>
      <c r="R129" s="33"/>
    </row>
    <row r="130" spans="14:18" x14ac:dyDescent="0.2">
      <c r="N130" s="33"/>
      <c r="O130" s="33"/>
      <c r="P130" s="33"/>
      <c r="Q130" s="33"/>
      <c r="R130" s="33"/>
    </row>
    <row r="131" spans="14:18" x14ac:dyDescent="0.2">
      <c r="N131" s="33"/>
      <c r="O131" s="33"/>
      <c r="P131" s="33"/>
      <c r="Q131" s="33"/>
      <c r="R131" s="33"/>
    </row>
    <row r="132" spans="14:18" x14ac:dyDescent="0.2">
      <c r="N132" s="33"/>
      <c r="O132" s="33"/>
      <c r="P132" s="33"/>
      <c r="Q132" s="33"/>
      <c r="R132" s="33"/>
    </row>
    <row r="133" spans="14:18" x14ac:dyDescent="0.2">
      <c r="N133" s="33"/>
      <c r="O133" s="33"/>
      <c r="P133" s="33"/>
      <c r="Q133" s="33"/>
      <c r="R133" s="33"/>
    </row>
    <row r="134" spans="14:18" x14ac:dyDescent="0.2">
      <c r="N134" s="33"/>
      <c r="O134" s="33"/>
      <c r="P134" s="33"/>
      <c r="Q134" s="33"/>
      <c r="R134" s="33"/>
    </row>
    <row r="135" spans="14:18" x14ac:dyDescent="0.2">
      <c r="N135" s="33"/>
      <c r="O135" s="33"/>
      <c r="P135" s="33"/>
      <c r="Q135" s="33"/>
      <c r="R135" s="33"/>
    </row>
    <row r="136" spans="14:18" x14ac:dyDescent="0.2">
      <c r="N136" s="33"/>
      <c r="O136" s="33"/>
      <c r="P136" s="33"/>
      <c r="Q136" s="33"/>
      <c r="R136" s="33"/>
    </row>
    <row r="137" spans="14:18" x14ac:dyDescent="0.2">
      <c r="N137" s="33"/>
      <c r="O137" s="33"/>
      <c r="P137" s="33"/>
      <c r="Q137" s="33"/>
      <c r="R137" s="33"/>
    </row>
    <row r="138" spans="14:18" x14ac:dyDescent="0.2">
      <c r="N138" s="33"/>
      <c r="O138" s="33"/>
      <c r="P138" s="33"/>
      <c r="Q138" s="33"/>
      <c r="R138" s="33"/>
    </row>
    <row r="139" spans="14:18" x14ac:dyDescent="0.2">
      <c r="N139" s="33"/>
      <c r="O139" s="33"/>
      <c r="P139" s="33"/>
      <c r="Q139" s="33"/>
      <c r="R139" s="33"/>
    </row>
    <row r="140" spans="14:18" x14ac:dyDescent="0.2">
      <c r="N140" s="33"/>
      <c r="O140" s="33"/>
      <c r="P140" s="33"/>
      <c r="Q140" s="33"/>
      <c r="R140" s="33"/>
    </row>
    <row r="141" spans="14:18" x14ac:dyDescent="0.2">
      <c r="N141" s="33"/>
      <c r="O141" s="33"/>
      <c r="P141" s="33"/>
      <c r="Q141" s="33"/>
      <c r="R141" s="33"/>
    </row>
    <row r="142" spans="14:18" x14ac:dyDescent="0.2">
      <c r="N142" s="33"/>
      <c r="O142" s="33"/>
      <c r="P142" s="33"/>
      <c r="Q142" s="33"/>
      <c r="R142" s="33"/>
    </row>
    <row r="143" spans="14:18" x14ac:dyDescent="0.2">
      <c r="N143" s="33"/>
      <c r="O143" s="33"/>
      <c r="P143" s="33"/>
      <c r="Q143" s="33"/>
      <c r="R143" s="33"/>
    </row>
    <row r="144" spans="14:18" x14ac:dyDescent="0.2">
      <c r="N144" s="33"/>
      <c r="O144" s="33"/>
      <c r="P144" s="33"/>
      <c r="Q144" s="33"/>
      <c r="R144" s="33"/>
    </row>
    <row r="145" spans="14:18" x14ac:dyDescent="0.2">
      <c r="N145" s="33"/>
      <c r="O145" s="33"/>
      <c r="P145" s="33"/>
      <c r="Q145" s="33"/>
      <c r="R145" s="33"/>
    </row>
    <row r="146" spans="14:18" x14ac:dyDescent="0.2">
      <c r="N146" s="33"/>
      <c r="O146" s="33"/>
      <c r="P146" s="33"/>
      <c r="Q146" s="33"/>
      <c r="R146" s="33"/>
    </row>
    <row r="147" spans="14:18" x14ac:dyDescent="0.2">
      <c r="N147" s="33"/>
      <c r="O147" s="33"/>
      <c r="P147" s="33"/>
      <c r="Q147" s="33"/>
      <c r="R147" s="33"/>
    </row>
    <row r="148" spans="14:18" x14ac:dyDescent="0.2">
      <c r="N148" s="33"/>
      <c r="O148" s="33"/>
      <c r="P148" s="33"/>
      <c r="Q148" s="33"/>
      <c r="R148" s="33"/>
    </row>
    <row r="149" spans="14:18" x14ac:dyDescent="0.2">
      <c r="N149" s="33"/>
      <c r="O149" s="33"/>
      <c r="P149" s="33"/>
      <c r="Q149" s="33"/>
      <c r="R149" s="33"/>
    </row>
    <row r="150" spans="14:18" x14ac:dyDescent="0.2">
      <c r="N150" s="33"/>
      <c r="O150" s="33"/>
      <c r="P150" s="33"/>
      <c r="Q150" s="33"/>
      <c r="R150" s="33"/>
    </row>
    <row r="151" spans="14:18" x14ac:dyDescent="0.2">
      <c r="N151" s="33"/>
      <c r="O151" s="33"/>
      <c r="P151" s="33"/>
      <c r="Q151" s="33"/>
      <c r="R151" s="33"/>
    </row>
    <row r="152" spans="14:18" x14ac:dyDescent="0.2">
      <c r="N152" s="33"/>
      <c r="O152" s="33"/>
      <c r="P152" s="33"/>
      <c r="Q152" s="33"/>
      <c r="R152" s="33"/>
    </row>
    <row r="153" spans="14:18" x14ac:dyDescent="0.2">
      <c r="N153" s="33"/>
      <c r="O153" s="33"/>
      <c r="P153" s="33"/>
      <c r="Q153" s="33"/>
      <c r="R153" s="33"/>
    </row>
    <row r="154" spans="14:18" x14ac:dyDescent="0.2">
      <c r="N154" s="33"/>
      <c r="O154" s="33"/>
      <c r="P154" s="33"/>
      <c r="Q154" s="33"/>
      <c r="R154" s="33"/>
    </row>
    <row r="155" spans="14:18" x14ac:dyDescent="0.2">
      <c r="N155" s="33"/>
      <c r="O155" s="33"/>
      <c r="P155" s="33"/>
      <c r="Q155" s="33"/>
      <c r="R155" s="33"/>
    </row>
    <row r="156" spans="14:18" x14ac:dyDescent="0.2">
      <c r="N156" s="33"/>
      <c r="O156" s="33"/>
      <c r="P156" s="33"/>
      <c r="Q156" s="33"/>
      <c r="R156" s="33"/>
    </row>
    <row r="157" spans="14:18" x14ac:dyDescent="0.2">
      <c r="N157" s="33"/>
      <c r="O157" s="33"/>
      <c r="P157" s="33"/>
      <c r="Q157" s="33"/>
      <c r="R157" s="33"/>
    </row>
    <row r="158" spans="14:18" x14ac:dyDescent="0.2">
      <c r="N158" s="33"/>
      <c r="O158" s="33"/>
      <c r="P158" s="33"/>
      <c r="Q158" s="33"/>
      <c r="R158" s="33"/>
    </row>
    <row r="159" spans="14:18" x14ac:dyDescent="0.2">
      <c r="N159" s="33"/>
      <c r="O159" s="33"/>
      <c r="P159" s="33"/>
      <c r="Q159" s="33"/>
      <c r="R159" s="33"/>
    </row>
    <row r="160" spans="14:18" x14ac:dyDescent="0.2">
      <c r="N160" s="33"/>
      <c r="O160" s="33"/>
      <c r="P160" s="33"/>
      <c r="Q160" s="33"/>
      <c r="R160" s="33"/>
    </row>
    <row r="161" spans="14:18" x14ac:dyDescent="0.2">
      <c r="N161" s="33"/>
      <c r="O161" s="33"/>
      <c r="P161" s="33"/>
      <c r="Q161" s="33"/>
      <c r="R161" s="33"/>
    </row>
    <row r="162" spans="14:18" x14ac:dyDescent="0.2">
      <c r="N162" s="33"/>
      <c r="O162" s="33"/>
      <c r="P162" s="33"/>
      <c r="Q162" s="33"/>
      <c r="R162" s="33"/>
    </row>
    <row r="163" spans="14:18" x14ac:dyDescent="0.2">
      <c r="N163" s="33"/>
      <c r="O163" s="33"/>
      <c r="P163" s="33"/>
      <c r="Q163" s="33"/>
      <c r="R163" s="33"/>
    </row>
    <row r="164" spans="14:18" x14ac:dyDescent="0.2">
      <c r="N164" s="33"/>
      <c r="O164" s="33"/>
      <c r="P164" s="33"/>
      <c r="Q164" s="33"/>
      <c r="R164" s="33"/>
    </row>
    <row r="165" spans="14:18" x14ac:dyDescent="0.2">
      <c r="N165" s="33"/>
      <c r="O165" s="33"/>
      <c r="P165" s="33"/>
      <c r="Q165" s="33"/>
      <c r="R165" s="33"/>
    </row>
    <row r="166" spans="14:18" x14ac:dyDescent="0.2">
      <c r="N166" s="33"/>
      <c r="O166" s="33"/>
      <c r="P166" s="33"/>
      <c r="Q166" s="33"/>
      <c r="R166" s="33"/>
    </row>
    <row r="167" spans="14:18" x14ac:dyDescent="0.2">
      <c r="N167" s="33"/>
      <c r="O167" s="33"/>
      <c r="P167" s="33"/>
      <c r="Q167" s="33"/>
      <c r="R167" s="33"/>
    </row>
    <row r="168" spans="14:18" x14ac:dyDescent="0.2">
      <c r="N168" s="33"/>
      <c r="O168" s="33"/>
      <c r="P168" s="33"/>
      <c r="Q168" s="33"/>
      <c r="R168" s="33"/>
    </row>
    <row r="169" spans="14:18" x14ac:dyDescent="0.2">
      <c r="N169" s="33"/>
      <c r="O169" s="33"/>
      <c r="P169" s="33"/>
      <c r="Q169" s="33"/>
      <c r="R169" s="33"/>
    </row>
    <row r="170" spans="14:18" x14ac:dyDescent="0.2">
      <c r="N170" s="33"/>
      <c r="O170" s="33"/>
      <c r="P170" s="33"/>
      <c r="Q170" s="33"/>
      <c r="R170" s="33"/>
    </row>
    <row r="171" spans="14:18" x14ac:dyDescent="0.2">
      <c r="N171" s="33"/>
      <c r="O171" s="33"/>
      <c r="P171" s="33"/>
      <c r="Q171" s="33"/>
      <c r="R171" s="33"/>
    </row>
    <row r="172" spans="14:18" x14ac:dyDescent="0.2">
      <c r="N172" s="33"/>
      <c r="O172" s="33"/>
      <c r="P172" s="33"/>
      <c r="Q172" s="33"/>
      <c r="R172" s="33"/>
    </row>
    <row r="173" spans="14:18" x14ac:dyDescent="0.2">
      <c r="N173" s="33"/>
      <c r="O173" s="33"/>
      <c r="P173" s="33"/>
      <c r="Q173" s="33"/>
      <c r="R173" s="33"/>
    </row>
    <row r="174" spans="14:18" x14ac:dyDescent="0.2">
      <c r="N174" s="33"/>
      <c r="O174" s="33"/>
      <c r="P174" s="33"/>
      <c r="Q174" s="33"/>
      <c r="R174" s="33"/>
    </row>
    <row r="175" spans="14:18" x14ac:dyDescent="0.2">
      <c r="N175" s="33"/>
      <c r="O175" s="33"/>
      <c r="P175" s="33"/>
      <c r="Q175" s="33"/>
      <c r="R175" s="33"/>
    </row>
    <row r="176" spans="14:18" x14ac:dyDescent="0.2">
      <c r="N176" s="33"/>
      <c r="O176" s="33"/>
      <c r="P176" s="33"/>
      <c r="Q176" s="33"/>
      <c r="R176" s="33"/>
    </row>
    <row r="177" spans="14:18" x14ac:dyDescent="0.2">
      <c r="N177" s="33"/>
      <c r="O177" s="33"/>
      <c r="P177" s="33"/>
      <c r="Q177" s="33"/>
      <c r="R177" s="33"/>
    </row>
    <row r="178" spans="14:18" x14ac:dyDescent="0.2">
      <c r="N178" s="33"/>
      <c r="O178" s="33"/>
      <c r="P178" s="33"/>
      <c r="Q178" s="33"/>
      <c r="R178" s="33"/>
    </row>
    <row r="179" spans="14:18" x14ac:dyDescent="0.2">
      <c r="N179" s="33"/>
      <c r="O179" s="33"/>
      <c r="P179" s="33"/>
      <c r="Q179" s="33"/>
      <c r="R179" s="33"/>
    </row>
    <row r="180" spans="14:18" x14ac:dyDescent="0.2">
      <c r="N180" s="33"/>
      <c r="O180" s="33"/>
      <c r="P180" s="33"/>
      <c r="Q180" s="33"/>
      <c r="R180" s="33"/>
    </row>
    <row r="181" spans="14:18" x14ac:dyDescent="0.2">
      <c r="N181" s="33"/>
      <c r="O181" s="33"/>
      <c r="P181" s="33"/>
      <c r="Q181" s="33"/>
      <c r="R181" s="33"/>
    </row>
    <row r="182" spans="14:18" x14ac:dyDescent="0.2">
      <c r="N182" s="33"/>
      <c r="O182" s="33"/>
      <c r="P182" s="33"/>
      <c r="Q182" s="33"/>
      <c r="R182" s="33"/>
    </row>
    <row r="183" spans="14:18" x14ac:dyDescent="0.2">
      <c r="N183" s="33"/>
      <c r="O183" s="33"/>
      <c r="P183" s="33"/>
      <c r="Q183" s="33"/>
      <c r="R183" s="33"/>
    </row>
    <row r="184" spans="14:18" x14ac:dyDescent="0.2">
      <c r="N184" s="33"/>
      <c r="O184" s="33"/>
      <c r="P184" s="33"/>
      <c r="Q184" s="33"/>
      <c r="R184" s="33"/>
    </row>
    <row r="185" spans="14:18" x14ac:dyDescent="0.2">
      <c r="N185" s="33"/>
      <c r="O185" s="33"/>
      <c r="P185" s="33"/>
      <c r="Q185" s="33"/>
      <c r="R185" s="33"/>
    </row>
    <row r="186" spans="14:18" x14ac:dyDescent="0.2">
      <c r="N186" s="33"/>
      <c r="O186" s="33"/>
      <c r="P186" s="33"/>
      <c r="Q186" s="33"/>
      <c r="R186" s="33"/>
    </row>
    <row r="187" spans="14:18" x14ac:dyDescent="0.2">
      <c r="N187" s="33"/>
      <c r="O187" s="33"/>
      <c r="P187" s="33"/>
      <c r="Q187" s="33"/>
      <c r="R187" s="33"/>
    </row>
    <row r="188" spans="14:18" x14ac:dyDescent="0.2">
      <c r="N188" s="33"/>
      <c r="O188" s="33"/>
      <c r="P188" s="33"/>
      <c r="Q188" s="33"/>
      <c r="R188" s="33"/>
    </row>
    <row r="189" spans="14:18" x14ac:dyDescent="0.2">
      <c r="N189" s="33"/>
      <c r="O189" s="33"/>
      <c r="P189" s="33"/>
      <c r="Q189" s="33"/>
      <c r="R189" s="33"/>
    </row>
    <row r="190" spans="14:18" x14ac:dyDescent="0.2">
      <c r="N190" s="33"/>
      <c r="O190" s="33"/>
      <c r="P190" s="33"/>
      <c r="Q190" s="33"/>
      <c r="R190" s="33"/>
    </row>
    <row r="191" spans="14:18" x14ac:dyDescent="0.2">
      <c r="N191" s="33"/>
      <c r="O191" s="33"/>
      <c r="P191" s="33"/>
      <c r="Q191" s="33"/>
      <c r="R191" s="33"/>
    </row>
    <row r="192" spans="14:18" x14ac:dyDescent="0.2">
      <c r="N192" s="33"/>
      <c r="O192" s="33"/>
      <c r="P192" s="33"/>
      <c r="Q192" s="33"/>
      <c r="R192" s="33"/>
    </row>
    <row r="193" spans="14:18" x14ac:dyDescent="0.2">
      <c r="N193" s="33"/>
      <c r="O193" s="33"/>
      <c r="P193" s="33"/>
      <c r="Q193" s="33"/>
      <c r="R193" s="33"/>
    </row>
    <row r="194" spans="14:18" x14ac:dyDescent="0.2">
      <c r="N194" s="33"/>
      <c r="O194" s="33"/>
      <c r="P194" s="33"/>
      <c r="Q194" s="33"/>
      <c r="R194" s="33"/>
    </row>
    <row r="195" spans="14:18" x14ac:dyDescent="0.2">
      <c r="N195" s="33"/>
      <c r="O195" s="33"/>
      <c r="P195" s="33"/>
      <c r="Q195" s="33"/>
      <c r="R195" s="33"/>
    </row>
    <row r="196" spans="14:18" x14ac:dyDescent="0.2">
      <c r="N196" s="33"/>
      <c r="O196" s="33"/>
      <c r="P196" s="33"/>
      <c r="Q196" s="33"/>
      <c r="R196" s="33"/>
    </row>
    <row r="197" spans="14:18" x14ac:dyDescent="0.2">
      <c r="N197" s="33"/>
      <c r="O197" s="33"/>
      <c r="P197" s="33"/>
      <c r="Q197" s="33"/>
      <c r="R197" s="33"/>
    </row>
    <row r="198" spans="14:18" x14ac:dyDescent="0.2">
      <c r="N198" s="33"/>
      <c r="O198" s="33"/>
      <c r="P198" s="33"/>
      <c r="Q198" s="33"/>
      <c r="R198" s="33"/>
    </row>
    <row r="199" spans="14:18" x14ac:dyDescent="0.2">
      <c r="N199" s="33"/>
      <c r="O199" s="33"/>
      <c r="P199" s="33"/>
      <c r="Q199" s="33"/>
      <c r="R199" s="33"/>
    </row>
    <row r="200" spans="14:18" x14ac:dyDescent="0.2">
      <c r="N200" s="33"/>
      <c r="O200" s="33"/>
      <c r="P200" s="33"/>
      <c r="Q200" s="33"/>
      <c r="R200" s="33"/>
    </row>
    <row r="201" spans="14:18" x14ac:dyDescent="0.2">
      <c r="N201" s="33"/>
      <c r="O201" s="33"/>
      <c r="P201" s="33"/>
      <c r="Q201" s="33"/>
      <c r="R201" s="33"/>
    </row>
    <row r="202" spans="14:18" x14ac:dyDescent="0.2">
      <c r="N202" s="33"/>
      <c r="O202" s="33"/>
      <c r="P202" s="33"/>
      <c r="Q202" s="33"/>
      <c r="R202" s="33"/>
    </row>
    <row r="203" spans="14:18" x14ac:dyDescent="0.2">
      <c r="N203" s="33"/>
      <c r="O203" s="33"/>
      <c r="P203" s="33"/>
      <c r="Q203" s="33"/>
      <c r="R203" s="33"/>
    </row>
    <row r="204" spans="14:18" x14ac:dyDescent="0.2">
      <c r="N204" s="33"/>
      <c r="O204" s="33"/>
      <c r="P204" s="33"/>
      <c r="Q204" s="33"/>
      <c r="R204" s="33"/>
    </row>
    <row r="205" spans="14:18" x14ac:dyDescent="0.2">
      <c r="N205" s="33"/>
      <c r="O205" s="33"/>
      <c r="P205" s="33"/>
      <c r="Q205" s="33"/>
      <c r="R205" s="33"/>
    </row>
    <row r="206" spans="14:18" x14ac:dyDescent="0.2">
      <c r="N206" s="33"/>
      <c r="O206" s="33"/>
      <c r="P206" s="33"/>
      <c r="Q206" s="33"/>
      <c r="R206" s="33"/>
    </row>
    <row r="207" spans="14:18" x14ac:dyDescent="0.2">
      <c r="N207" s="33"/>
      <c r="O207" s="33"/>
      <c r="P207" s="33"/>
      <c r="Q207" s="33"/>
      <c r="R207" s="33"/>
    </row>
    <row r="208" spans="14:18" x14ac:dyDescent="0.2">
      <c r="N208" s="33"/>
      <c r="O208" s="33"/>
      <c r="P208" s="33"/>
      <c r="Q208" s="33"/>
      <c r="R208" s="33"/>
    </row>
    <row r="209" spans="14:18" x14ac:dyDescent="0.2">
      <c r="N209" s="33"/>
      <c r="O209" s="33"/>
      <c r="P209" s="33"/>
      <c r="Q209" s="33"/>
      <c r="R209" s="33"/>
    </row>
    <row r="210" spans="14:18" x14ac:dyDescent="0.2">
      <c r="N210" s="33"/>
      <c r="O210" s="33"/>
      <c r="P210" s="33"/>
      <c r="Q210" s="33"/>
      <c r="R210" s="33"/>
    </row>
    <row r="211" spans="14:18" x14ac:dyDescent="0.2">
      <c r="N211" s="33"/>
      <c r="O211" s="33"/>
      <c r="P211" s="33"/>
      <c r="Q211" s="33"/>
      <c r="R211" s="33"/>
    </row>
    <row r="212" spans="14:18" x14ac:dyDescent="0.2">
      <c r="N212" s="33"/>
      <c r="O212" s="33"/>
      <c r="P212" s="33"/>
      <c r="Q212" s="33"/>
      <c r="R212" s="33"/>
    </row>
    <row r="213" spans="14:18" x14ac:dyDescent="0.2">
      <c r="N213" s="33"/>
      <c r="O213" s="33"/>
      <c r="P213" s="33"/>
      <c r="Q213" s="33"/>
      <c r="R213" s="33"/>
    </row>
    <row r="214" spans="14:18" x14ac:dyDescent="0.2">
      <c r="N214" s="33"/>
      <c r="O214" s="33"/>
      <c r="P214" s="33"/>
      <c r="Q214" s="33"/>
      <c r="R214" s="33"/>
    </row>
    <row r="215" spans="14:18" x14ac:dyDescent="0.2">
      <c r="N215" s="33"/>
      <c r="O215" s="33"/>
      <c r="P215" s="33"/>
      <c r="Q215" s="33"/>
      <c r="R215" s="33"/>
    </row>
    <row r="216" spans="14:18" x14ac:dyDescent="0.2">
      <c r="N216" s="33"/>
      <c r="O216" s="33"/>
      <c r="P216" s="33"/>
      <c r="Q216" s="33"/>
      <c r="R216" s="33"/>
    </row>
    <row r="217" spans="14:18" x14ac:dyDescent="0.2">
      <c r="N217" s="33"/>
      <c r="O217" s="33"/>
      <c r="P217" s="33"/>
      <c r="Q217" s="33"/>
      <c r="R217" s="33"/>
    </row>
    <row r="218" spans="14:18" x14ac:dyDescent="0.2">
      <c r="N218" s="33"/>
      <c r="O218" s="33"/>
      <c r="P218" s="33"/>
      <c r="Q218" s="33"/>
      <c r="R218" s="33"/>
    </row>
    <row r="219" spans="14:18" x14ac:dyDescent="0.2">
      <c r="N219" s="33"/>
      <c r="O219" s="33"/>
      <c r="P219" s="33"/>
      <c r="Q219" s="33"/>
      <c r="R219" s="33"/>
    </row>
    <row r="220" spans="14:18" x14ac:dyDescent="0.2">
      <c r="N220" s="33"/>
      <c r="O220" s="33"/>
      <c r="P220" s="33"/>
      <c r="Q220" s="33"/>
      <c r="R220" s="33"/>
    </row>
    <row r="221" spans="14:18" x14ac:dyDescent="0.2">
      <c r="N221" s="33"/>
      <c r="O221" s="33"/>
      <c r="P221" s="33"/>
      <c r="Q221" s="33"/>
      <c r="R221" s="33"/>
    </row>
    <row r="222" spans="14:18" x14ac:dyDescent="0.2">
      <c r="N222" s="33"/>
      <c r="O222" s="33"/>
      <c r="P222" s="33"/>
      <c r="Q222" s="33"/>
      <c r="R222" s="33"/>
    </row>
    <row r="223" spans="14:18" x14ac:dyDescent="0.2">
      <c r="N223" s="33"/>
      <c r="O223" s="33"/>
      <c r="P223" s="33"/>
      <c r="Q223" s="33"/>
      <c r="R223" s="33"/>
    </row>
    <row r="224" spans="14:18" x14ac:dyDescent="0.2">
      <c r="N224" s="33"/>
      <c r="O224" s="33"/>
      <c r="P224" s="33"/>
      <c r="Q224" s="33"/>
      <c r="R224" s="33"/>
    </row>
    <row r="225" spans="14:18" x14ac:dyDescent="0.2">
      <c r="N225" s="33"/>
      <c r="O225" s="33"/>
      <c r="P225" s="33"/>
      <c r="Q225" s="33"/>
      <c r="R225" s="33"/>
    </row>
    <row r="226" spans="14:18" x14ac:dyDescent="0.2">
      <c r="N226" s="33"/>
      <c r="O226" s="33"/>
      <c r="P226" s="33"/>
      <c r="Q226" s="33"/>
      <c r="R226" s="33"/>
    </row>
    <row r="227" spans="14:18" x14ac:dyDescent="0.2">
      <c r="N227" s="33"/>
      <c r="O227" s="33"/>
      <c r="P227" s="33"/>
      <c r="Q227" s="33"/>
      <c r="R227" s="33"/>
    </row>
    <row r="228" spans="14:18" x14ac:dyDescent="0.2">
      <c r="N228" s="33"/>
      <c r="O228" s="33"/>
      <c r="P228" s="33"/>
      <c r="Q228" s="33"/>
      <c r="R228" s="33"/>
    </row>
    <row r="229" spans="14:18" x14ac:dyDescent="0.2">
      <c r="N229" s="33"/>
      <c r="O229" s="33"/>
      <c r="P229" s="33"/>
      <c r="Q229" s="33"/>
      <c r="R229" s="33"/>
    </row>
    <row r="230" spans="14:18" x14ac:dyDescent="0.2">
      <c r="N230" s="33"/>
      <c r="O230" s="33"/>
      <c r="P230" s="33"/>
      <c r="Q230" s="33"/>
      <c r="R230" s="33"/>
    </row>
    <row r="231" spans="14:18" x14ac:dyDescent="0.2">
      <c r="N231" s="33"/>
      <c r="O231" s="33"/>
      <c r="P231" s="33"/>
      <c r="Q231" s="33"/>
      <c r="R231" s="33"/>
    </row>
    <row r="232" spans="14:18" x14ac:dyDescent="0.2">
      <c r="N232" s="33"/>
      <c r="O232" s="33"/>
      <c r="P232" s="33"/>
      <c r="Q232" s="33"/>
      <c r="R232" s="33"/>
    </row>
    <row r="233" spans="14:18" x14ac:dyDescent="0.2">
      <c r="N233" s="33"/>
      <c r="O233" s="33"/>
      <c r="P233" s="33"/>
      <c r="Q233" s="33"/>
      <c r="R233" s="33"/>
    </row>
    <row r="234" spans="14:18" x14ac:dyDescent="0.2">
      <c r="N234" s="33"/>
      <c r="O234" s="33"/>
      <c r="P234" s="33"/>
      <c r="Q234" s="33"/>
      <c r="R234" s="33"/>
    </row>
    <row r="235" spans="14:18" x14ac:dyDescent="0.2">
      <c r="N235" s="33"/>
      <c r="O235" s="33"/>
      <c r="P235" s="33"/>
      <c r="Q235" s="33"/>
      <c r="R235" s="33"/>
    </row>
    <row r="236" spans="14:18" x14ac:dyDescent="0.2">
      <c r="N236" s="33"/>
      <c r="O236" s="33"/>
      <c r="P236" s="33"/>
      <c r="Q236" s="33"/>
      <c r="R236" s="33"/>
    </row>
    <row r="237" spans="14:18" x14ac:dyDescent="0.2">
      <c r="N237" s="33"/>
      <c r="O237" s="33"/>
      <c r="P237" s="33"/>
      <c r="Q237" s="33"/>
      <c r="R237" s="33"/>
    </row>
    <row r="238" spans="14:18" x14ac:dyDescent="0.2">
      <c r="N238" s="33"/>
      <c r="O238" s="33"/>
      <c r="P238" s="33"/>
      <c r="Q238" s="33"/>
      <c r="R238" s="33"/>
    </row>
    <row r="239" spans="14:18" x14ac:dyDescent="0.2">
      <c r="N239" s="33"/>
      <c r="O239" s="33"/>
      <c r="P239" s="33"/>
      <c r="Q239" s="33"/>
      <c r="R239" s="33"/>
    </row>
    <row r="240" spans="14:18" x14ac:dyDescent="0.2">
      <c r="N240" s="33"/>
      <c r="O240" s="33"/>
      <c r="P240" s="33"/>
      <c r="Q240" s="33"/>
      <c r="R240" s="33"/>
    </row>
    <row r="241" spans="14:18" x14ac:dyDescent="0.2">
      <c r="N241" s="33"/>
      <c r="O241" s="33"/>
      <c r="P241" s="33"/>
      <c r="Q241" s="33"/>
      <c r="R241" s="33"/>
    </row>
    <row r="242" spans="14:18" x14ac:dyDescent="0.2">
      <c r="N242" s="33"/>
      <c r="O242" s="33"/>
      <c r="P242" s="33"/>
      <c r="Q242" s="33"/>
      <c r="R242" s="33"/>
    </row>
    <row r="243" spans="14:18" x14ac:dyDescent="0.2">
      <c r="N243" s="33"/>
      <c r="O243" s="33"/>
      <c r="P243" s="33"/>
      <c r="Q243" s="33"/>
      <c r="R243" s="33"/>
    </row>
    <row r="244" spans="14:18" x14ac:dyDescent="0.2">
      <c r="N244" s="33"/>
      <c r="O244" s="33"/>
      <c r="P244" s="33"/>
      <c r="Q244" s="33"/>
      <c r="R244" s="33"/>
    </row>
    <row r="245" spans="14:18" x14ac:dyDescent="0.2">
      <c r="N245" s="33"/>
      <c r="O245" s="33"/>
      <c r="P245" s="33"/>
      <c r="Q245" s="33"/>
      <c r="R245" s="33"/>
    </row>
    <row r="246" spans="14:18" x14ac:dyDescent="0.2">
      <c r="N246" s="33"/>
      <c r="O246" s="33"/>
      <c r="P246" s="33"/>
      <c r="Q246" s="33"/>
      <c r="R246" s="33"/>
    </row>
    <row r="247" spans="14:18" x14ac:dyDescent="0.2">
      <c r="N247" s="33"/>
      <c r="O247" s="33"/>
      <c r="P247" s="33"/>
      <c r="Q247" s="33"/>
      <c r="R247" s="33"/>
    </row>
    <row r="248" spans="14:18" x14ac:dyDescent="0.2">
      <c r="N248" s="33"/>
      <c r="O248" s="33"/>
      <c r="P248" s="33"/>
      <c r="Q248" s="33"/>
      <c r="R248" s="33"/>
    </row>
    <row r="249" spans="14:18" x14ac:dyDescent="0.2">
      <c r="N249" s="33"/>
      <c r="O249" s="33"/>
      <c r="P249" s="33"/>
      <c r="Q249" s="33"/>
      <c r="R249" s="33"/>
    </row>
    <row r="250" spans="14:18" x14ac:dyDescent="0.2">
      <c r="N250" s="33"/>
      <c r="O250" s="33"/>
      <c r="P250" s="33"/>
      <c r="Q250" s="33"/>
      <c r="R250" s="33"/>
    </row>
    <row r="251" spans="14:18" x14ac:dyDescent="0.2">
      <c r="N251" s="33"/>
      <c r="O251" s="33"/>
      <c r="P251" s="33"/>
      <c r="Q251" s="33"/>
      <c r="R251" s="33"/>
    </row>
    <row r="252" spans="14:18" x14ac:dyDescent="0.2">
      <c r="N252" s="33"/>
      <c r="O252" s="33"/>
      <c r="P252" s="33"/>
      <c r="Q252" s="33"/>
      <c r="R252" s="33"/>
    </row>
    <row r="253" spans="14:18" x14ac:dyDescent="0.2">
      <c r="N253" s="33"/>
      <c r="O253" s="33"/>
      <c r="P253" s="33"/>
      <c r="Q253" s="33"/>
      <c r="R253" s="33"/>
    </row>
    <row r="254" spans="14:18" x14ac:dyDescent="0.2">
      <c r="N254" s="33"/>
      <c r="O254" s="33"/>
      <c r="P254" s="33"/>
      <c r="Q254" s="33"/>
      <c r="R254" s="33"/>
    </row>
    <row r="255" spans="14:18" x14ac:dyDescent="0.2">
      <c r="N255" s="33"/>
      <c r="O255" s="33"/>
      <c r="P255" s="33"/>
      <c r="Q255" s="33"/>
      <c r="R255" s="33"/>
    </row>
    <row r="256" spans="14:18" x14ac:dyDescent="0.2">
      <c r="N256" s="33"/>
      <c r="O256" s="33"/>
      <c r="P256" s="33"/>
      <c r="Q256" s="33"/>
      <c r="R256" s="33"/>
    </row>
    <row r="257" spans="14:18" x14ac:dyDescent="0.2">
      <c r="N257" s="33"/>
      <c r="O257" s="33"/>
      <c r="P257" s="33"/>
      <c r="Q257" s="33"/>
      <c r="R257" s="33"/>
    </row>
    <row r="258" spans="14:18" x14ac:dyDescent="0.2">
      <c r="N258" s="33"/>
      <c r="O258" s="33"/>
      <c r="P258" s="33"/>
      <c r="Q258" s="33"/>
      <c r="R258" s="33"/>
    </row>
    <row r="259" spans="14:18" x14ac:dyDescent="0.2">
      <c r="N259" s="33"/>
      <c r="O259" s="33"/>
      <c r="P259" s="33"/>
      <c r="Q259" s="33"/>
      <c r="R259" s="33"/>
    </row>
    <row r="260" spans="14:18" x14ac:dyDescent="0.2">
      <c r="N260" s="33"/>
      <c r="O260" s="33"/>
      <c r="P260" s="33"/>
      <c r="Q260" s="33"/>
      <c r="R260" s="33"/>
    </row>
    <row r="261" spans="14:18" x14ac:dyDescent="0.2">
      <c r="N261" s="33"/>
      <c r="O261" s="33"/>
      <c r="P261" s="33"/>
      <c r="Q261" s="33"/>
      <c r="R261" s="33"/>
    </row>
    <row r="262" spans="14:18" x14ac:dyDescent="0.2">
      <c r="N262" s="33"/>
      <c r="O262" s="33"/>
      <c r="P262" s="33"/>
      <c r="Q262" s="33"/>
      <c r="R262" s="33"/>
    </row>
    <row r="263" spans="14:18" x14ac:dyDescent="0.2">
      <c r="N263" s="33"/>
      <c r="O263" s="33"/>
      <c r="P263" s="33"/>
      <c r="Q263" s="33"/>
      <c r="R263" s="33"/>
    </row>
    <row r="264" spans="14:18" x14ac:dyDescent="0.2">
      <c r="N264" s="33"/>
      <c r="O264" s="33"/>
      <c r="P264" s="33"/>
      <c r="Q264" s="33"/>
      <c r="R264" s="33"/>
    </row>
    <row r="265" spans="14:18" x14ac:dyDescent="0.2">
      <c r="N265" s="33"/>
      <c r="O265" s="33"/>
      <c r="P265" s="33"/>
      <c r="Q265" s="33"/>
      <c r="R265" s="33"/>
    </row>
    <row r="266" spans="14:18" x14ac:dyDescent="0.2">
      <c r="N266" s="33"/>
      <c r="O266" s="33"/>
      <c r="P266" s="33"/>
      <c r="Q266" s="33"/>
      <c r="R266" s="33"/>
    </row>
    <row r="267" spans="14:18" x14ac:dyDescent="0.2">
      <c r="N267" s="33"/>
      <c r="O267" s="33"/>
      <c r="P267" s="33"/>
      <c r="Q267" s="33"/>
      <c r="R267" s="33"/>
    </row>
    <row r="268" spans="14:18" x14ac:dyDescent="0.2">
      <c r="N268" s="33"/>
      <c r="O268" s="33"/>
      <c r="P268" s="33"/>
      <c r="Q268" s="33"/>
      <c r="R268" s="33"/>
    </row>
    <row r="269" spans="14:18" x14ac:dyDescent="0.2">
      <c r="N269" s="33"/>
      <c r="O269" s="33"/>
      <c r="P269" s="33"/>
      <c r="Q269" s="33"/>
      <c r="R269" s="33"/>
    </row>
    <row r="270" spans="14:18" x14ac:dyDescent="0.2">
      <c r="N270" s="33"/>
      <c r="O270" s="33"/>
      <c r="P270" s="33"/>
      <c r="Q270" s="33"/>
      <c r="R270" s="33"/>
    </row>
    <row r="271" spans="14:18" x14ac:dyDescent="0.2">
      <c r="N271" s="33"/>
      <c r="O271" s="33"/>
      <c r="P271" s="33"/>
      <c r="Q271" s="33"/>
      <c r="R271" s="33"/>
    </row>
    <row r="272" spans="14:18" x14ac:dyDescent="0.2">
      <c r="N272" s="33"/>
      <c r="O272" s="33"/>
      <c r="P272" s="33"/>
      <c r="Q272" s="33"/>
      <c r="R272" s="33"/>
    </row>
    <row r="273" spans="14:18" x14ac:dyDescent="0.2">
      <c r="N273" s="33"/>
      <c r="O273" s="33"/>
      <c r="P273" s="33"/>
      <c r="Q273" s="33"/>
      <c r="R273" s="33"/>
    </row>
    <row r="274" spans="14:18" x14ac:dyDescent="0.2">
      <c r="N274" s="33"/>
      <c r="O274" s="33"/>
      <c r="P274" s="33"/>
      <c r="Q274" s="33"/>
      <c r="R274" s="33"/>
    </row>
    <row r="275" spans="14:18" x14ac:dyDescent="0.2">
      <c r="N275" s="33"/>
      <c r="O275" s="33"/>
      <c r="P275" s="33"/>
      <c r="Q275" s="33"/>
      <c r="R275" s="33"/>
    </row>
    <row r="276" spans="14:18" x14ac:dyDescent="0.2">
      <c r="N276" s="33"/>
      <c r="O276" s="33"/>
      <c r="P276" s="33"/>
      <c r="Q276" s="33"/>
      <c r="R276" s="33"/>
    </row>
    <row r="277" spans="14:18" x14ac:dyDescent="0.2">
      <c r="N277" s="33"/>
      <c r="O277" s="33"/>
      <c r="P277" s="33"/>
      <c r="Q277" s="33"/>
      <c r="R277" s="33"/>
    </row>
    <row r="278" spans="14:18" x14ac:dyDescent="0.2">
      <c r="N278" s="33"/>
      <c r="O278" s="33"/>
      <c r="P278" s="33"/>
      <c r="Q278" s="33"/>
      <c r="R278" s="33"/>
    </row>
    <row r="279" spans="14:18" x14ac:dyDescent="0.2">
      <c r="N279" s="33"/>
      <c r="O279" s="33"/>
      <c r="P279" s="33"/>
      <c r="Q279" s="33"/>
      <c r="R279" s="33"/>
    </row>
    <row r="280" spans="14:18" x14ac:dyDescent="0.2">
      <c r="N280" s="33"/>
      <c r="O280" s="33"/>
      <c r="P280" s="33"/>
      <c r="Q280" s="33"/>
      <c r="R280" s="33"/>
    </row>
    <row r="281" spans="14:18" x14ac:dyDescent="0.2">
      <c r="N281" s="33"/>
      <c r="O281" s="33"/>
      <c r="P281" s="33"/>
      <c r="Q281" s="33"/>
      <c r="R281" s="33"/>
    </row>
    <row r="282" spans="14:18" x14ac:dyDescent="0.2">
      <c r="N282" s="33"/>
      <c r="O282" s="33"/>
      <c r="P282" s="33"/>
      <c r="Q282" s="33"/>
      <c r="R282" s="33"/>
    </row>
    <row r="283" spans="14:18" x14ac:dyDescent="0.2">
      <c r="N283" s="33"/>
      <c r="O283" s="33"/>
      <c r="P283" s="33"/>
      <c r="Q283" s="33"/>
      <c r="R283" s="33"/>
    </row>
    <row r="284" spans="14:18" x14ac:dyDescent="0.2">
      <c r="N284" s="33"/>
      <c r="O284" s="33"/>
      <c r="P284" s="33"/>
      <c r="Q284" s="33"/>
      <c r="R284" s="33"/>
    </row>
    <row r="285" spans="14:18" x14ac:dyDescent="0.2">
      <c r="N285" s="33"/>
      <c r="O285" s="33"/>
      <c r="P285" s="33"/>
      <c r="Q285" s="33"/>
      <c r="R285" s="33"/>
    </row>
    <row r="286" spans="14:18" x14ac:dyDescent="0.2">
      <c r="N286" s="33"/>
      <c r="O286" s="33"/>
      <c r="P286" s="33"/>
      <c r="Q286" s="33"/>
      <c r="R286" s="33"/>
    </row>
    <row r="287" spans="14:18" x14ac:dyDescent="0.2">
      <c r="N287" s="33"/>
      <c r="O287" s="33"/>
      <c r="P287" s="33"/>
      <c r="Q287" s="33"/>
      <c r="R287" s="33"/>
    </row>
    <row r="288" spans="14:18" x14ac:dyDescent="0.2">
      <c r="N288" s="33"/>
      <c r="O288" s="33"/>
      <c r="P288" s="33"/>
      <c r="Q288" s="33"/>
      <c r="R288" s="33"/>
    </row>
    <row r="289" spans="14:18" x14ac:dyDescent="0.2">
      <c r="N289" s="33"/>
      <c r="O289" s="33"/>
      <c r="P289" s="33"/>
      <c r="Q289" s="33"/>
      <c r="R289" s="33"/>
    </row>
    <row r="290" spans="14:18" x14ac:dyDescent="0.2">
      <c r="N290" s="33"/>
      <c r="O290" s="33"/>
      <c r="P290" s="33"/>
      <c r="Q290" s="33"/>
      <c r="R290" s="33"/>
    </row>
    <row r="291" spans="14:18" x14ac:dyDescent="0.2">
      <c r="N291" s="33"/>
      <c r="O291" s="33"/>
      <c r="P291" s="33"/>
      <c r="Q291" s="33"/>
      <c r="R291" s="33"/>
    </row>
    <row r="292" spans="14:18" x14ac:dyDescent="0.2">
      <c r="N292" s="33"/>
      <c r="O292" s="33"/>
      <c r="P292" s="33"/>
      <c r="Q292" s="33"/>
      <c r="R292" s="33"/>
    </row>
    <row r="293" spans="14:18" x14ac:dyDescent="0.2">
      <c r="N293" s="33"/>
      <c r="O293" s="33"/>
      <c r="P293" s="33"/>
      <c r="Q293" s="33"/>
      <c r="R293" s="33"/>
    </row>
    <row r="294" spans="14:18" x14ac:dyDescent="0.2">
      <c r="N294" s="33"/>
      <c r="O294" s="33"/>
      <c r="P294" s="33"/>
      <c r="Q294" s="33"/>
      <c r="R294" s="33"/>
    </row>
    <row r="295" spans="14:18" x14ac:dyDescent="0.2">
      <c r="N295" s="33"/>
      <c r="O295" s="33"/>
      <c r="P295" s="33"/>
      <c r="Q295" s="33"/>
      <c r="R295" s="33"/>
    </row>
    <row r="296" spans="14:18" x14ac:dyDescent="0.2">
      <c r="N296" s="33"/>
      <c r="O296" s="33"/>
      <c r="P296" s="33"/>
      <c r="Q296" s="33"/>
      <c r="R296" s="33"/>
    </row>
    <row r="297" spans="14:18" x14ac:dyDescent="0.2">
      <c r="N297" s="33"/>
      <c r="O297" s="33"/>
      <c r="P297" s="33"/>
      <c r="Q297" s="33"/>
      <c r="R297" s="33"/>
    </row>
    <row r="298" spans="14:18" x14ac:dyDescent="0.2">
      <c r="N298" s="33"/>
      <c r="O298" s="33"/>
      <c r="P298" s="33"/>
      <c r="Q298" s="33"/>
      <c r="R298" s="33"/>
    </row>
    <row r="299" spans="14:18" x14ac:dyDescent="0.2">
      <c r="N299" s="33"/>
      <c r="O299" s="33"/>
      <c r="P299" s="33"/>
      <c r="Q299" s="33"/>
      <c r="R299" s="33"/>
    </row>
    <row r="300" spans="14:18" x14ac:dyDescent="0.2">
      <c r="N300" s="33"/>
      <c r="O300" s="33"/>
      <c r="P300" s="33"/>
      <c r="Q300" s="33"/>
      <c r="R300" s="33"/>
    </row>
    <row r="301" spans="14:18" x14ac:dyDescent="0.2">
      <c r="N301" s="33"/>
      <c r="O301" s="33"/>
      <c r="P301" s="33"/>
      <c r="Q301" s="33"/>
      <c r="R301" s="33"/>
    </row>
    <row r="302" spans="14:18" x14ac:dyDescent="0.2">
      <c r="N302" s="33"/>
      <c r="O302" s="33"/>
      <c r="P302" s="33"/>
      <c r="Q302" s="33"/>
      <c r="R302" s="33"/>
    </row>
    <row r="303" spans="14:18" x14ac:dyDescent="0.2">
      <c r="N303" s="33"/>
      <c r="O303" s="33"/>
      <c r="P303" s="33"/>
      <c r="Q303" s="33"/>
      <c r="R303" s="33"/>
    </row>
    <row r="304" spans="14:18" x14ac:dyDescent="0.2">
      <c r="N304" s="33"/>
      <c r="O304" s="33"/>
      <c r="P304" s="33"/>
      <c r="Q304" s="33"/>
      <c r="R304" s="33"/>
    </row>
    <row r="305" spans="14:18" x14ac:dyDescent="0.2">
      <c r="N305" s="33"/>
      <c r="O305" s="33"/>
      <c r="P305" s="33"/>
      <c r="Q305" s="33"/>
      <c r="R305" s="33"/>
    </row>
    <row r="306" spans="14:18" x14ac:dyDescent="0.2">
      <c r="N306" s="33"/>
      <c r="O306" s="33"/>
      <c r="P306" s="33"/>
      <c r="Q306" s="33"/>
      <c r="R306" s="33"/>
    </row>
    <row r="307" spans="14:18" x14ac:dyDescent="0.2">
      <c r="N307" s="33"/>
      <c r="O307" s="33"/>
      <c r="P307" s="33"/>
      <c r="Q307" s="33"/>
      <c r="R307" s="33"/>
    </row>
    <row r="308" spans="14:18" x14ac:dyDescent="0.2">
      <c r="N308" s="33"/>
      <c r="O308" s="33"/>
      <c r="P308" s="33"/>
      <c r="Q308" s="33"/>
      <c r="R308" s="33"/>
    </row>
    <row r="309" spans="14:18" x14ac:dyDescent="0.2">
      <c r="N309" s="33"/>
      <c r="O309" s="33"/>
      <c r="P309" s="33"/>
      <c r="Q309" s="33"/>
      <c r="R309" s="33"/>
    </row>
    <row r="310" spans="14:18" x14ac:dyDescent="0.2">
      <c r="N310" s="33"/>
      <c r="O310" s="33"/>
      <c r="P310" s="33"/>
      <c r="Q310" s="33"/>
      <c r="R310" s="33"/>
    </row>
    <row r="311" spans="14:18" x14ac:dyDescent="0.2">
      <c r="N311" s="33"/>
      <c r="O311" s="33"/>
      <c r="P311" s="33"/>
      <c r="Q311" s="33"/>
      <c r="R311" s="33"/>
    </row>
    <row r="312" spans="14:18" x14ac:dyDescent="0.2">
      <c r="N312" s="33"/>
      <c r="O312" s="33"/>
      <c r="P312" s="33"/>
      <c r="Q312" s="33"/>
      <c r="R312" s="33"/>
    </row>
    <row r="313" spans="14:18" x14ac:dyDescent="0.2">
      <c r="N313" s="33"/>
      <c r="O313" s="33"/>
      <c r="P313" s="33"/>
      <c r="Q313" s="33"/>
      <c r="R313" s="33"/>
    </row>
    <row r="314" spans="14:18" x14ac:dyDescent="0.2">
      <c r="N314" s="33"/>
      <c r="O314" s="33"/>
      <c r="P314" s="33"/>
      <c r="Q314" s="33"/>
      <c r="R314" s="33"/>
    </row>
    <row r="315" spans="14:18" x14ac:dyDescent="0.2">
      <c r="N315" s="33"/>
      <c r="O315" s="33"/>
      <c r="P315" s="33"/>
      <c r="Q315" s="33"/>
      <c r="R315" s="33"/>
    </row>
    <row r="316" spans="14:18" x14ac:dyDescent="0.2">
      <c r="N316" s="33"/>
      <c r="O316" s="33"/>
      <c r="P316" s="33"/>
      <c r="Q316" s="33"/>
      <c r="R316" s="33"/>
    </row>
    <row r="317" spans="14:18" x14ac:dyDescent="0.2">
      <c r="N317" s="33"/>
      <c r="O317" s="33"/>
      <c r="P317" s="33"/>
      <c r="Q317" s="33"/>
      <c r="R317" s="33"/>
    </row>
    <row r="318" spans="14:18" x14ac:dyDescent="0.2">
      <c r="N318" s="33"/>
      <c r="O318" s="33"/>
      <c r="P318" s="33"/>
      <c r="Q318" s="33"/>
      <c r="R318" s="33"/>
    </row>
    <row r="319" spans="14:18" x14ac:dyDescent="0.2">
      <c r="N319" s="33"/>
      <c r="O319" s="33"/>
      <c r="P319" s="33"/>
      <c r="Q319" s="33"/>
      <c r="R319" s="33"/>
    </row>
    <row r="320" spans="14:18" x14ac:dyDescent="0.2">
      <c r="N320" s="33"/>
      <c r="O320" s="33"/>
      <c r="P320" s="33"/>
      <c r="Q320" s="33"/>
      <c r="R320" s="33"/>
    </row>
    <row r="321" spans="14:18" x14ac:dyDescent="0.2">
      <c r="N321" s="33"/>
      <c r="O321" s="33"/>
      <c r="P321" s="33"/>
      <c r="Q321" s="33"/>
      <c r="R321" s="33"/>
    </row>
    <row r="322" spans="14:18" x14ac:dyDescent="0.2">
      <c r="N322" s="33"/>
      <c r="O322" s="33"/>
      <c r="P322" s="33"/>
      <c r="Q322" s="33"/>
      <c r="R322" s="33"/>
    </row>
    <row r="323" spans="14:18" x14ac:dyDescent="0.2">
      <c r="N323" s="33"/>
      <c r="O323" s="33"/>
      <c r="P323" s="33"/>
      <c r="Q323" s="33"/>
      <c r="R323" s="33"/>
    </row>
    <row r="324" spans="14:18" x14ac:dyDescent="0.2">
      <c r="N324" s="33"/>
      <c r="O324" s="33"/>
      <c r="P324" s="33"/>
      <c r="Q324" s="33"/>
      <c r="R324" s="33"/>
    </row>
    <row r="325" spans="14:18" x14ac:dyDescent="0.2">
      <c r="N325" s="33"/>
      <c r="O325" s="33"/>
      <c r="P325" s="33"/>
      <c r="Q325" s="33"/>
      <c r="R325" s="33"/>
    </row>
    <row r="326" spans="14:18" x14ac:dyDescent="0.2">
      <c r="N326" s="33"/>
      <c r="O326" s="33"/>
      <c r="P326" s="33"/>
      <c r="Q326" s="33"/>
      <c r="R326" s="33"/>
    </row>
    <row r="327" spans="14:18" x14ac:dyDescent="0.2">
      <c r="N327" s="33"/>
      <c r="O327" s="33"/>
      <c r="P327" s="33"/>
      <c r="Q327" s="33"/>
      <c r="R327" s="33"/>
    </row>
    <row r="328" spans="14:18" x14ac:dyDescent="0.2">
      <c r="N328" s="33"/>
      <c r="O328" s="33"/>
      <c r="P328" s="33"/>
      <c r="Q328" s="33"/>
      <c r="R328" s="33"/>
    </row>
    <row r="329" spans="14:18" x14ac:dyDescent="0.2">
      <c r="N329" s="33"/>
      <c r="O329" s="33"/>
      <c r="P329" s="33"/>
      <c r="Q329" s="33"/>
      <c r="R329" s="33"/>
    </row>
    <row r="330" spans="14:18" x14ac:dyDescent="0.2">
      <c r="N330" s="33"/>
      <c r="O330" s="33"/>
      <c r="P330" s="33"/>
      <c r="Q330" s="33"/>
      <c r="R330" s="33"/>
    </row>
    <row r="331" spans="14:18" x14ac:dyDescent="0.2">
      <c r="N331" s="33"/>
      <c r="O331" s="33"/>
      <c r="P331" s="33"/>
      <c r="Q331" s="33"/>
      <c r="R331" s="33"/>
    </row>
    <row r="332" spans="14:18" x14ac:dyDescent="0.2">
      <c r="N332" s="33"/>
      <c r="O332" s="33"/>
      <c r="P332" s="33"/>
      <c r="Q332" s="33"/>
      <c r="R332" s="33"/>
    </row>
    <row r="333" spans="14:18" x14ac:dyDescent="0.2">
      <c r="N333" s="33"/>
      <c r="O333" s="33"/>
      <c r="P333" s="33"/>
      <c r="Q333" s="33"/>
      <c r="R333" s="33"/>
    </row>
    <row r="334" spans="14:18" x14ac:dyDescent="0.2">
      <c r="N334" s="33"/>
      <c r="O334" s="33"/>
      <c r="P334" s="33"/>
      <c r="Q334" s="33"/>
      <c r="R334" s="33"/>
    </row>
    <row r="335" spans="14:18" x14ac:dyDescent="0.2">
      <c r="N335" s="33"/>
      <c r="O335" s="33"/>
      <c r="P335" s="33"/>
      <c r="Q335" s="33"/>
      <c r="R335" s="33"/>
    </row>
    <row r="336" spans="14:18" x14ac:dyDescent="0.2">
      <c r="N336" s="33"/>
      <c r="O336" s="33"/>
      <c r="P336" s="33"/>
      <c r="Q336" s="33"/>
      <c r="R336" s="33"/>
    </row>
    <row r="337" spans="14:18" x14ac:dyDescent="0.2">
      <c r="N337" s="33"/>
      <c r="O337" s="33"/>
      <c r="P337" s="33"/>
      <c r="Q337" s="33"/>
      <c r="R337" s="33"/>
    </row>
    <row r="338" spans="14:18" x14ac:dyDescent="0.2">
      <c r="N338" s="33"/>
      <c r="O338" s="33"/>
      <c r="P338" s="33"/>
      <c r="Q338" s="33"/>
      <c r="R338" s="33"/>
    </row>
    <row r="339" spans="14:18" x14ac:dyDescent="0.2">
      <c r="N339" s="33"/>
      <c r="O339" s="33"/>
      <c r="P339" s="33"/>
      <c r="Q339" s="33"/>
      <c r="R339" s="33"/>
    </row>
    <row r="340" spans="14:18" x14ac:dyDescent="0.2">
      <c r="N340" s="33"/>
      <c r="O340" s="33"/>
      <c r="P340" s="33"/>
      <c r="Q340" s="33"/>
      <c r="R340" s="33"/>
    </row>
    <row r="341" spans="14:18" x14ac:dyDescent="0.2">
      <c r="N341" s="33"/>
      <c r="O341" s="33"/>
      <c r="P341" s="33"/>
      <c r="Q341" s="33"/>
      <c r="R341" s="33"/>
    </row>
    <row r="342" spans="14:18" x14ac:dyDescent="0.2">
      <c r="N342" s="33"/>
      <c r="O342" s="33"/>
      <c r="P342" s="33"/>
      <c r="Q342" s="33"/>
      <c r="R342" s="33"/>
    </row>
    <row r="343" spans="14:18" x14ac:dyDescent="0.2">
      <c r="N343" s="33"/>
      <c r="O343" s="33"/>
      <c r="P343" s="33"/>
      <c r="Q343" s="33"/>
      <c r="R343" s="33"/>
    </row>
    <row r="344" spans="14:18" x14ac:dyDescent="0.2">
      <c r="N344" s="33"/>
      <c r="O344" s="33"/>
      <c r="P344" s="33"/>
      <c r="Q344" s="33"/>
      <c r="R344" s="33"/>
    </row>
    <row r="345" spans="14:18" x14ac:dyDescent="0.2">
      <c r="N345" s="33"/>
      <c r="O345" s="33"/>
      <c r="P345" s="33"/>
      <c r="Q345" s="33"/>
      <c r="R345" s="33"/>
    </row>
    <row r="346" spans="14:18" x14ac:dyDescent="0.2">
      <c r="N346" s="33"/>
      <c r="O346" s="33"/>
      <c r="P346" s="33"/>
      <c r="Q346" s="33"/>
      <c r="R346" s="33"/>
    </row>
    <row r="347" spans="14:18" x14ac:dyDescent="0.2">
      <c r="N347" s="33"/>
      <c r="O347" s="33"/>
      <c r="P347" s="33"/>
      <c r="Q347" s="33"/>
      <c r="R347" s="33"/>
    </row>
    <row r="348" spans="14:18" x14ac:dyDescent="0.2">
      <c r="N348" s="33"/>
      <c r="O348" s="33"/>
      <c r="P348" s="33"/>
      <c r="Q348" s="33"/>
      <c r="R348" s="33"/>
    </row>
    <row r="349" spans="14:18" x14ac:dyDescent="0.2">
      <c r="N349" s="33"/>
      <c r="O349" s="33"/>
      <c r="P349" s="33"/>
      <c r="Q349" s="33"/>
      <c r="R349" s="33"/>
    </row>
    <row r="350" spans="14:18" x14ac:dyDescent="0.2">
      <c r="N350" s="33"/>
      <c r="O350" s="33"/>
      <c r="P350" s="33"/>
      <c r="Q350" s="33"/>
      <c r="R350" s="33"/>
    </row>
    <row r="351" spans="14:18" x14ac:dyDescent="0.2">
      <c r="N351" s="33"/>
      <c r="O351" s="33"/>
      <c r="P351" s="33"/>
      <c r="Q351" s="33"/>
      <c r="R351" s="33"/>
    </row>
    <row r="352" spans="14:18" x14ac:dyDescent="0.2">
      <c r="N352" s="33"/>
      <c r="O352" s="33"/>
      <c r="P352" s="33"/>
      <c r="Q352" s="33"/>
      <c r="R352" s="33"/>
    </row>
    <row r="353" spans="14:18" x14ac:dyDescent="0.2">
      <c r="N353" s="33"/>
      <c r="O353" s="33"/>
      <c r="P353" s="33"/>
      <c r="Q353" s="33"/>
      <c r="R353" s="33"/>
    </row>
    <row r="354" spans="14:18" x14ac:dyDescent="0.2">
      <c r="N354" s="33"/>
      <c r="O354" s="33"/>
      <c r="P354" s="33"/>
      <c r="Q354" s="33"/>
      <c r="R354" s="33"/>
    </row>
    <row r="355" spans="14:18" x14ac:dyDescent="0.2">
      <c r="N355" s="33"/>
      <c r="O355" s="33"/>
      <c r="P355" s="33"/>
      <c r="Q355" s="33"/>
      <c r="R355" s="33"/>
    </row>
    <row r="356" spans="14:18" x14ac:dyDescent="0.2">
      <c r="N356" s="33"/>
      <c r="O356" s="33"/>
      <c r="P356" s="33"/>
      <c r="Q356" s="33"/>
      <c r="R356" s="33"/>
    </row>
    <row r="357" spans="14:18" x14ac:dyDescent="0.2">
      <c r="N357" s="33"/>
      <c r="O357" s="33"/>
      <c r="P357" s="33"/>
      <c r="Q357" s="33"/>
      <c r="R357" s="33"/>
    </row>
    <row r="358" spans="14:18" x14ac:dyDescent="0.2">
      <c r="N358" s="33"/>
      <c r="O358" s="33"/>
      <c r="P358" s="33"/>
      <c r="Q358" s="33"/>
      <c r="R358" s="33"/>
    </row>
    <row r="359" spans="14:18" x14ac:dyDescent="0.2">
      <c r="N359" s="33"/>
      <c r="O359" s="33"/>
      <c r="P359" s="33"/>
      <c r="Q359" s="33"/>
      <c r="R359" s="33"/>
    </row>
    <row r="360" spans="14:18" x14ac:dyDescent="0.2">
      <c r="N360" s="33"/>
      <c r="O360" s="33"/>
      <c r="P360" s="33"/>
      <c r="Q360" s="33"/>
      <c r="R360" s="33"/>
    </row>
    <row r="361" spans="14:18" x14ac:dyDescent="0.2">
      <c r="N361" s="33"/>
      <c r="O361" s="33"/>
      <c r="P361" s="33"/>
      <c r="Q361" s="33"/>
      <c r="R361" s="33"/>
    </row>
    <row r="362" spans="14:18" x14ac:dyDescent="0.2">
      <c r="N362" s="33"/>
      <c r="O362" s="33"/>
      <c r="P362" s="33"/>
      <c r="Q362" s="33"/>
      <c r="R362" s="33"/>
    </row>
    <row r="363" spans="14:18" x14ac:dyDescent="0.2">
      <c r="N363" s="33"/>
      <c r="O363" s="33"/>
      <c r="P363" s="33"/>
      <c r="Q363" s="33"/>
      <c r="R363" s="33"/>
    </row>
    <row r="364" spans="14:18" x14ac:dyDescent="0.2">
      <c r="N364" s="33"/>
      <c r="O364" s="33"/>
      <c r="P364" s="33"/>
      <c r="Q364" s="33"/>
      <c r="R364" s="33"/>
    </row>
    <row r="365" spans="14:18" x14ac:dyDescent="0.2">
      <c r="N365" s="33"/>
      <c r="O365" s="33"/>
      <c r="P365" s="33"/>
      <c r="Q365" s="33"/>
      <c r="R365" s="33"/>
    </row>
    <row r="366" spans="14:18" x14ac:dyDescent="0.2">
      <c r="N366" s="33"/>
      <c r="O366" s="33"/>
      <c r="P366" s="33"/>
      <c r="Q366" s="33"/>
      <c r="R366" s="33"/>
    </row>
    <row r="367" spans="14:18" x14ac:dyDescent="0.2">
      <c r="N367" s="33"/>
      <c r="O367" s="33"/>
      <c r="P367" s="33"/>
      <c r="Q367" s="33"/>
      <c r="R367" s="33"/>
    </row>
    <row r="368" spans="14:18" x14ac:dyDescent="0.2">
      <c r="N368" s="33"/>
      <c r="O368" s="33"/>
      <c r="P368" s="33"/>
      <c r="Q368" s="33"/>
      <c r="R368" s="33"/>
    </row>
    <row r="369" spans="14:18" x14ac:dyDescent="0.2">
      <c r="N369" s="33"/>
      <c r="O369" s="33"/>
      <c r="P369" s="33"/>
      <c r="Q369" s="33"/>
      <c r="R369" s="33"/>
    </row>
    <row r="370" spans="14:18" x14ac:dyDescent="0.2">
      <c r="N370" s="33"/>
      <c r="O370" s="33"/>
      <c r="P370" s="33"/>
      <c r="Q370" s="33"/>
      <c r="R370" s="33"/>
    </row>
    <row r="371" spans="14:18" x14ac:dyDescent="0.2">
      <c r="N371" s="33"/>
      <c r="O371" s="33"/>
      <c r="P371" s="33"/>
      <c r="Q371" s="33"/>
      <c r="R371" s="33"/>
    </row>
    <row r="372" spans="14:18" x14ac:dyDescent="0.2">
      <c r="N372" s="33"/>
      <c r="O372" s="33"/>
      <c r="P372" s="33"/>
      <c r="Q372" s="33"/>
      <c r="R372" s="33"/>
    </row>
    <row r="373" spans="14:18" x14ac:dyDescent="0.2">
      <c r="N373" s="33"/>
      <c r="O373" s="33"/>
      <c r="P373" s="33"/>
      <c r="Q373" s="33"/>
      <c r="R373" s="33"/>
    </row>
    <row r="374" spans="14:18" x14ac:dyDescent="0.2">
      <c r="N374" s="33"/>
      <c r="O374" s="33"/>
      <c r="P374" s="33"/>
      <c r="Q374" s="33"/>
      <c r="R374" s="33"/>
    </row>
    <row r="375" spans="14:18" x14ac:dyDescent="0.2">
      <c r="N375" s="33"/>
      <c r="O375" s="33"/>
      <c r="P375" s="33"/>
      <c r="Q375" s="33"/>
      <c r="R375" s="33"/>
    </row>
    <row r="376" spans="14:18" x14ac:dyDescent="0.2">
      <c r="N376" s="33"/>
      <c r="O376" s="33"/>
      <c r="P376" s="33"/>
      <c r="Q376" s="33"/>
      <c r="R376" s="33"/>
    </row>
    <row r="377" spans="14:18" x14ac:dyDescent="0.2">
      <c r="N377" s="33"/>
      <c r="O377" s="33"/>
      <c r="P377" s="33"/>
      <c r="Q377" s="33"/>
      <c r="R377" s="33"/>
    </row>
    <row r="378" spans="14:18" x14ac:dyDescent="0.2">
      <c r="N378" s="33"/>
      <c r="O378" s="33"/>
      <c r="P378" s="33"/>
      <c r="Q378" s="33"/>
      <c r="R378" s="33"/>
    </row>
    <row r="379" spans="14:18" x14ac:dyDescent="0.2">
      <c r="N379" s="33"/>
      <c r="O379" s="33"/>
      <c r="P379" s="33"/>
      <c r="Q379" s="33"/>
      <c r="R379" s="33"/>
    </row>
    <row r="380" spans="14:18" x14ac:dyDescent="0.2">
      <c r="N380" s="33"/>
      <c r="O380" s="33"/>
      <c r="P380" s="33"/>
      <c r="Q380" s="33"/>
      <c r="R380" s="33"/>
    </row>
    <row r="381" spans="14:18" x14ac:dyDescent="0.2">
      <c r="N381" s="33"/>
      <c r="O381" s="33"/>
      <c r="P381" s="33"/>
      <c r="Q381" s="33"/>
      <c r="R381" s="33"/>
    </row>
    <row r="382" spans="14:18" x14ac:dyDescent="0.2">
      <c r="N382" s="33"/>
      <c r="O382" s="33"/>
      <c r="P382" s="33"/>
      <c r="Q382" s="33"/>
      <c r="R382" s="33"/>
    </row>
    <row r="383" spans="14:18" x14ac:dyDescent="0.2">
      <c r="N383" s="33"/>
      <c r="O383" s="33"/>
      <c r="P383" s="33"/>
      <c r="Q383" s="33"/>
      <c r="R383" s="33"/>
    </row>
    <row r="384" spans="14:18" x14ac:dyDescent="0.2">
      <c r="N384" s="33"/>
      <c r="O384" s="33"/>
      <c r="P384" s="33"/>
      <c r="Q384" s="33"/>
      <c r="R384" s="33"/>
    </row>
    <row r="385" spans="14:18" x14ac:dyDescent="0.2">
      <c r="N385" s="33"/>
      <c r="O385" s="33"/>
      <c r="P385" s="33"/>
      <c r="Q385" s="33"/>
      <c r="R385" s="33"/>
    </row>
    <row r="386" spans="14:18" x14ac:dyDescent="0.2">
      <c r="N386" s="33"/>
      <c r="O386" s="33"/>
      <c r="P386" s="33"/>
      <c r="Q386" s="33"/>
      <c r="R386" s="33"/>
    </row>
    <row r="387" spans="14:18" x14ac:dyDescent="0.2">
      <c r="N387" s="33"/>
      <c r="O387" s="33"/>
      <c r="P387" s="33"/>
      <c r="Q387" s="33"/>
      <c r="R387" s="33"/>
    </row>
    <row r="388" spans="14:18" x14ac:dyDescent="0.2">
      <c r="N388" s="33"/>
      <c r="O388" s="33"/>
      <c r="P388" s="33"/>
      <c r="Q388" s="33"/>
      <c r="R388" s="33"/>
    </row>
    <row r="389" spans="14:18" x14ac:dyDescent="0.2">
      <c r="N389" s="33"/>
      <c r="O389" s="33"/>
      <c r="P389" s="33"/>
      <c r="Q389" s="33"/>
      <c r="R389" s="33"/>
    </row>
    <row r="390" spans="14:18" x14ac:dyDescent="0.2">
      <c r="N390" s="33"/>
      <c r="O390" s="33"/>
      <c r="P390" s="33"/>
      <c r="Q390" s="33"/>
      <c r="R390" s="33"/>
    </row>
    <row r="391" spans="14:18" x14ac:dyDescent="0.2">
      <c r="N391" s="33"/>
      <c r="O391" s="33"/>
      <c r="P391" s="33"/>
      <c r="Q391" s="33"/>
      <c r="R391" s="33"/>
    </row>
    <row r="392" spans="14:18" x14ac:dyDescent="0.2">
      <c r="N392" s="33"/>
      <c r="O392" s="33"/>
      <c r="P392" s="33"/>
      <c r="Q392" s="33"/>
      <c r="R392" s="33"/>
    </row>
    <row r="393" spans="14:18" x14ac:dyDescent="0.2">
      <c r="N393" s="33"/>
      <c r="O393" s="33"/>
      <c r="P393" s="33"/>
      <c r="Q393" s="33"/>
      <c r="R393" s="33"/>
    </row>
    <row r="394" spans="14:18" x14ac:dyDescent="0.2">
      <c r="N394" s="33"/>
      <c r="O394" s="33"/>
      <c r="P394" s="33"/>
      <c r="Q394" s="33"/>
      <c r="R394" s="33"/>
    </row>
    <row r="395" spans="14:18" x14ac:dyDescent="0.2">
      <c r="N395" s="33"/>
      <c r="O395" s="33"/>
      <c r="P395" s="33"/>
      <c r="Q395" s="33"/>
      <c r="R395" s="33"/>
    </row>
    <row r="396" spans="14:18" x14ac:dyDescent="0.2">
      <c r="N396" s="33"/>
      <c r="O396" s="33"/>
      <c r="P396" s="33"/>
      <c r="Q396" s="33"/>
      <c r="R396" s="33"/>
    </row>
    <row r="397" spans="14:18" x14ac:dyDescent="0.2">
      <c r="N397" s="33"/>
      <c r="O397" s="33"/>
      <c r="P397" s="33"/>
      <c r="Q397" s="33"/>
      <c r="R397" s="33"/>
    </row>
    <row r="398" spans="14:18" x14ac:dyDescent="0.2">
      <c r="N398" s="33"/>
      <c r="O398" s="33"/>
      <c r="P398" s="33"/>
      <c r="Q398" s="33"/>
      <c r="R398" s="33"/>
    </row>
    <row r="399" spans="14:18" x14ac:dyDescent="0.2">
      <c r="N399" s="33"/>
      <c r="O399" s="33"/>
      <c r="P399" s="33"/>
      <c r="Q399" s="33"/>
      <c r="R399" s="33"/>
    </row>
    <row r="400" spans="14:18" x14ac:dyDescent="0.2">
      <c r="N400" s="33"/>
      <c r="O400" s="33"/>
      <c r="P400" s="33"/>
      <c r="Q400" s="33"/>
      <c r="R400" s="33"/>
    </row>
    <row r="401" spans="14:18" x14ac:dyDescent="0.2">
      <c r="N401" s="33"/>
      <c r="O401" s="33"/>
      <c r="P401" s="33"/>
      <c r="Q401" s="33"/>
      <c r="R401" s="33"/>
    </row>
    <row r="402" spans="14:18" x14ac:dyDescent="0.2">
      <c r="N402" s="33"/>
      <c r="O402" s="33"/>
      <c r="P402" s="33"/>
      <c r="Q402" s="33"/>
      <c r="R402" s="33"/>
    </row>
    <row r="403" spans="14:18" x14ac:dyDescent="0.2">
      <c r="N403" s="33"/>
      <c r="O403" s="33"/>
      <c r="P403" s="33"/>
      <c r="Q403" s="33"/>
      <c r="R403" s="33"/>
    </row>
    <row r="404" spans="14:18" x14ac:dyDescent="0.2">
      <c r="N404" s="33"/>
      <c r="O404" s="33"/>
      <c r="P404" s="33"/>
      <c r="Q404" s="33"/>
      <c r="R404" s="33"/>
    </row>
    <row r="405" spans="14:18" x14ac:dyDescent="0.2">
      <c r="N405" s="33"/>
      <c r="O405" s="33"/>
      <c r="P405" s="33"/>
      <c r="Q405" s="33"/>
      <c r="R405" s="33"/>
    </row>
    <row r="406" spans="14:18" x14ac:dyDescent="0.2">
      <c r="N406" s="33"/>
      <c r="O406" s="33"/>
      <c r="P406" s="33"/>
      <c r="Q406" s="33"/>
      <c r="R406" s="33"/>
    </row>
    <row r="407" spans="14:18" x14ac:dyDescent="0.2">
      <c r="N407" s="33"/>
      <c r="O407" s="33"/>
      <c r="P407" s="33"/>
      <c r="Q407" s="33"/>
      <c r="R407" s="33"/>
    </row>
    <row r="408" spans="14:18" x14ac:dyDescent="0.2">
      <c r="N408" s="33"/>
      <c r="O408" s="33"/>
      <c r="P408" s="33"/>
      <c r="Q408" s="33"/>
      <c r="R408" s="33"/>
    </row>
    <row r="409" spans="14:18" x14ac:dyDescent="0.2">
      <c r="N409" s="33"/>
      <c r="O409" s="33"/>
      <c r="P409" s="33"/>
      <c r="Q409" s="33"/>
      <c r="R409" s="33"/>
    </row>
    <row r="410" spans="14:18" x14ac:dyDescent="0.2">
      <c r="N410" s="33"/>
      <c r="O410" s="33"/>
      <c r="P410" s="33"/>
      <c r="Q410" s="33"/>
      <c r="R410" s="33"/>
    </row>
    <row r="411" spans="14:18" x14ac:dyDescent="0.2">
      <c r="N411" s="33"/>
      <c r="O411" s="33"/>
      <c r="P411" s="33"/>
      <c r="Q411" s="33"/>
      <c r="R411" s="33"/>
    </row>
    <row r="412" spans="14:18" x14ac:dyDescent="0.2">
      <c r="N412" s="33"/>
      <c r="O412" s="33"/>
      <c r="P412" s="33"/>
      <c r="Q412" s="33"/>
      <c r="R412" s="33"/>
    </row>
    <row r="413" spans="14:18" x14ac:dyDescent="0.2">
      <c r="N413" s="33"/>
      <c r="O413" s="33"/>
      <c r="P413" s="33"/>
      <c r="Q413" s="33"/>
      <c r="R413" s="33"/>
    </row>
    <row r="414" spans="14:18" x14ac:dyDescent="0.2">
      <c r="N414" s="33"/>
      <c r="O414" s="33"/>
      <c r="P414" s="33"/>
      <c r="Q414" s="33"/>
      <c r="R414" s="33"/>
    </row>
    <row r="415" spans="14:18" x14ac:dyDescent="0.2">
      <c r="N415" s="33"/>
      <c r="O415" s="33"/>
      <c r="P415" s="33"/>
      <c r="Q415" s="33"/>
      <c r="R415" s="33"/>
    </row>
    <row r="416" spans="14:18" x14ac:dyDescent="0.2">
      <c r="N416" s="33"/>
      <c r="O416" s="33"/>
      <c r="P416" s="33"/>
      <c r="Q416" s="33"/>
      <c r="R416" s="33"/>
    </row>
    <row r="417" spans="14:18" x14ac:dyDescent="0.2">
      <c r="N417" s="33"/>
      <c r="O417" s="33"/>
      <c r="P417" s="33"/>
      <c r="Q417" s="33"/>
      <c r="R417" s="33"/>
    </row>
    <row r="418" spans="14:18" x14ac:dyDescent="0.2">
      <c r="N418" s="33"/>
      <c r="O418" s="33"/>
      <c r="P418" s="33"/>
      <c r="Q418" s="33"/>
      <c r="R418" s="33"/>
    </row>
    <row r="419" spans="14:18" x14ac:dyDescent="0.2">
      <c r="N419" s="33"/>
      <c r="O419" s="33"/>
      <c r="P419" s="33"/>
      <c r="Q419" s="33"/>
      <c r="R419" s="33"/>
    </row>
    <row r="420" spans="14:18" x14ac:dyDescent="0.2">
      <c r="N420" s="33"/>
      <c r="O420" s="33"/>
      <c r="P420" s="33"/>
      <c r="Q420" s="33"/>
      <c r="R420" s="33"/>
    </row>
    <row r="421" spans="14:18" x14ac:dyDescent="0.2">
      <c r="N421" s="33"/>
      <c r="O421" s="33"/>
      <c r="P421" s="33"/>
      <c r="Q421" s="33"/>
      <c r="R421" s="33"/>
    </row>
    <row r="422" spans="14:18" x14ac:dyDescent="0.2">
      <c r="N422" s="33"/>
      <c r="O422" s="33"/>
      <c r="P422" s="33"/>
      <c r="Q422" s="33"/>
      <c r="R422" s="33"/>
    </row>
    <row r="423" spans="14:18" x14ac:dyDescent="0.2">
      <c r="N423" s="33"/>
      <c r="O423" s="33"/>
      <c r="P423" s="33"/>
      <c r="Q423" s="33"/>
      <c r="R423" s="33"/>
    </row>
    <row r="424" spans="14:18" x14ac:dyDescent="0.2">
      <c r="N424" s="33"/>
      <c r="O424" s="33"/>
      <c r="P424" s="33"/>
      <c r="Q424" s="33"/>
      <c r="R424" s="33"/>
    </row>
    <row r="425" spans="14:18" x14ac:dyDescent="0.2">
      <c r="N425" s="33"/>
      <c r="O425" s="33"/>
      <c r="P425" s="33"/>
      <c r="Q425" s="33"/>
      <c r="R425" s="33"/>
    </row>
    <row r="426" spans="14:18" x14ac:dyDescent="0.2">
      <c r="N426" s="33"/>
      <c r="O426" s="33"/>
      <c r="P426" s="33"/>
      <c r="Q426" s="33"/>
      <c r="R426" s="33"/>
    </row>
    <row r="427" spans="14:18" x14ac:dyDescent="0.2">
      <c r="N427" s="33"/>
      <c r="O427" s="33"/>
      <c r="P427" s="33"/>
      <c r="Q427" s="33"/>
      <c r="R427" s="33"/>
    </row>
    <row r="428" spans="14:18" x14ac:dyDescent="0.2">
      <c r="N428" s="33"/>
      <c r="O428" s="33"/>
      <c r="P428" s="33"/>
      <c r="Q428" s="33"/>
      <c r="R428" s="33"/>
    </row>
    <row r="429" spans="14:18" x14ac:dyDescent="0.2">
      <c r="N429" s="33"/>
      <c r="O429" s="33"/>
      <c r="P429" s="33"/>
      <c r="Q429" s="33"/>
      <c r="R429" s="33"/>
    </row>
    <row r="430" spans="14:18" x14ac:dyDescent="0.2">
      <c r="N430" s="33"/>
      <c r="O430" s="33"/>
      <c r="P430" s="33"/>
      <c r="Q430" s="33"/>
      <c r="R430" s="33"/>
    </row>
    <row r="431" spans="14:18" x14ac:dyDescent="0.2">
      <c r="N431" s="33"/>
      <c r="O431" s="33"/>
      <c r="P431" s="33"/>
      <c r="Q431" s="33"/>
      <c r="R431" s="33"/>
    </row>
    <row r="432" spans="14:18" x14ac:dyDescent="0.2">
      <c r="N432" s="33"/>
      <c r="O432" s="33"/>
      <c r="P432" s="33"/>
      <c r="Q432" s="33"/>
      <c r="R432" s="33"/>
    </row>
    <row r="433" spans="14:18" x14ac:dyDescent="0.2">
      <c r="N433" s="33"/>
      <c r="O433" s="33"/>
      <c r="P433" s="33"/>
      <c r="Q433" s="33"/>
      <c r="R433" s="33"/>
    </row>
    <row r="434" spans="14:18" x14ac:dyDescent="0.2">
      <c r="N434" s="33"/>
      <c r="O434" s="33"/>
      <c r="P434" s="33"/>
      <c r="Q434" s="33"/>
      <c r="R434" s="33"/>
    </row>
    <row r="435" spans="14:18" x14ac:dyDescent="0.2">
      <c r="N435" s="33"/>
      <c r="O435" s="33"/>
      <c r="P435" s="33"/>
      <c r="Q435" s="33"/>
      <c r="R435" s="33"/>
    </row>
    <row r="436" spans="14:18" x14ac:dyDescent="0.2">
      <c r="N436" s="33"/>
      <c r="O436" s="33"/>
      <c r="P436" s="33"/>
      <c r="Q436" s="33"/>
      <c r="R436" s="33"/>
    </row>
    <row r="437" spans="14:18" x14ac:dyDescent="0.2">
      <c r="N437" s="33"/>
      <c r="O437" s="33"/>
      <c r="P437" s="33"/>
      <c r="Q437" s="33"/>
      <c r="R437" s="33"/>
    </row>
    <row r="438" spans="14:18" x14ac:dyDescent="0.2">
      <c r="N438" s="33"/>
      <c r="O438" s="33"/>
      <c r="P438" s="33"/>
      <c r="Q438" s="33"/>
      <c r="R438" s="33"/>
    </row>
    <row r="439" spans="14:18" x14ac:dyDescent="0.2">
      <c r="N439" s="33"/>
      <c r="O439" s="33"/>
      <c r="P439" s="33"/>
      <c r="Q439" s="33"/>
      <c r="R439" s="33"/>
    </row>
    <row r="440" spans="14:18" x14ac:dyDescent="0.2">
      <c r="N440" s="33"/>
      <c r="O440" s="33"/>
      <c r="P440" s="33"/>
      <c r="Q440" s="33"/>
      <c r="R440" s="33"/>
    </row>
    <row r="441" spans="14:18" x14ac:dyDescent="0.2">
      <c r="N441" s="33"/>
      <c r="O441" s="33"/>
      <c r="P441" s="33"/>
      <c r="Q441" s="33"/>
      <c r="R441" s="33"/>
    </row>
    <row r="442" spans="14:18" x14ac:dyDescent="0.2">
      <c r="N442" s="33"/>
      <c r="O442" s="33"/>
      <c r="P442" s="33"/>
      <c r="Q442" s="33"/>
      <c r="R442" s="33"/>
    </row>
    <row r="443" spans="14:18" x14ac:dyDescent="0.2">
      <c r="N443" s="33"/>
      <c r="O443" s="33"/>
      <c r="P443" s="33"/>
      <c r="Q443" s="33"/>
      <c r="R443" s="33"/>
    </row>
    <row r="444" spans="14:18" x14ac:dyDescent="0.2">
      <c r="N444" s="33"/>
      <c r="O444" s="33"/>
      <c r="P444" s="33"/>
      <c r="Q444" s="33"/>
      <c r="R444" s="33"/>
    </row>
    <row r="445" spans="14:18" x14ac:dyDescent="0.2">
      <c r="N445" s="33"/>
      <c r="O445" s="33"/>
      <c r="P445" s="33"/>
      <c r="Q445" s="33"/>
      <c r="R445" s="33"/>
    </row>
    <row r="446" spans="14:18" x14ac:dyDescent="0.2">
      <c r="N446" s="33"/>
      <c r="O446" s="33"/>
      <c r="P446" s="33"/>
      <c r="Q446" s="33"/>
      <c r="R446" s="33"/>
    </row>
    <row r="447" spans="14:18" x14ac:dyDescent="0.2">
      <c r="N447" s="33"/>
      <c r="O447" s="33"/>
      <c r="P447" s="33"/>
      <c r="Q447" s="33"/>
      <c r="R447" s="33"/>
    </row>
    <row r="448" spans="14:18" x14ac:dyDescent="0.2">
      <c r="N448" s="33"/>
      <c r="O448" s="33"/>
      <c r="P448" s="33"/>
      <c r="Q448" s="33"/>
      <c r="R448" s="33"/>
    </row>
    <row r="449" spans="14:18" x14ac:dyDescent="0.2">
      <c r="N449" s="33"/>
      <c r="O449" s="33"/>
      <c r="P449" s="33"/>
      <c r="Q449" s="33"/>
      <c r="R449" s="33"/>
    </row>
    <row r="450" spans="14:18" x14ac:dyDescent="0.2">
      <c r="N450" s="33"/>
      <c r="O450" s="33"/>
      <c r="P450" s="33"/>
      <c r="Q450" s="33"/>
      <c r="R450" s="33"/>
    </row>
    <row r="451" spans="14:18" x14ac:dyDescent="0.2">
      <c r="N451" s="33"/>
      <c r="O451" s="33"/>
      <c r="P451" s="33"/>
      <c r="Q451" s="33"/>
      <c r="R451" s="33"/>
    </row>
    <row r="452" spans="14:18" x14ac:dyDescent="0.2">
      <c r="N452" s="33"/>
      <c r="O452" s="33"/>
      <c r="P452" s="33"/>
      <c r="Q452" s="33"/>
      <c r="R452" s="33"/>
    </row>
    <row r="453" spans="14:18" x14ac:dyDescent="0.2">
      <c r="N453" s="33"/>
      <c r="O453" s="33"/>
      <c r="P453" s="33"/>
      <c r="Q453" s="33"/>
      <c r="R453" s="33"/>
    </row>
    <row r="454" spans="14:18" x14ac:dyDescent="0.2">
      <c r="N454" s="33"/>
      <c r="O454" s="33"/>
      <c r="P454" s="33"/>
      <c r="Q454" s="33"/>
      <c r="R454" s="33"/>
    </row>
    <row r="455" spans="14:18" x14ac:dyDescent="0.2">
      <c r="N455" s="33"/>
      <c r="O455" s="33"/>
      <c r="P455" s="33"/>
      <c r="Q455" s="33"/>
      <c r="R455" s="33"/>
    </row>
    <row r="456" spans="14:18" x14ac:dyDescent="0.2">
      <c r="N456" s="33"/>
      <c r="O456" s="33"/>
      <c r="P456" s="33"/>
      <c r="Q456" s="33"/>
      <c r="R456" s="33"/>
    </row>
    <row r="457" spans="14:18" x14ac:dyDescent="0.2">
      <c r="N457" s="33"/>
      <c r="O457" s="33"/>
      <c r="P457" s="33"/>
      <c r="Q457" s="33"/>
      <c r="R457" s="33"/>
    </row>
    <row r="458" spans="14:18" x14ac:dyDescent="0.2">
      <c r="N458" s="33"/>
      <c r="O458" s="33"/>
      <c r="P458" s="33"/>
      <c r="Q458" s="33"/>
      <c r="R458" s="33"/>
    </row>
    <row r="459" spans="14:18" x14ac:dyDescent="0.2">
      <c r="N459" s="33"/>
      <c r="O459" s="33"/>
      <c r="P459" s="33"/>
      <c r="Q459" s="33"/>
      <c r="R459" s="33"/>
    </row>
    <row r="460" spans="14:18" x14ac:dyDescent="0.2">
      <c r="N460" s="33"/>
      <c r="O460" s="33"/>
      <c r="P460" s="33"/>
      <c r="Q460" s="33"/>
      <c r="R460" s="33"/>
    </row>
    <row r="461" spans="14:18" x14ac:dyDescent="0.2">
      <c r="N461" s="33"/>
      <c r="O461" s="33"/>
      <c r="P461" s="33"/>
      <c r="Q461" s="33"/>
      <c r="R461" s="33"/>
    </row>
    <row r="462" spans="14:18" x14ac:dyDescent="0.2">
      <c r="N462" s="33"/>
      <c r="O462" s="33"/>
      <c r="P462" s="33"/>
      <c r="Q462" s="33"/>
      <c r="R462" s="33"/>
    </row>
    <row r="463" spans="14:18" x14ac:dyDescent="0.2">
      <c r="N463" s="33"/>
      <c r="O463" s="33"/>
      <c r="P463" s="33"/>
      <c r="Q463" s="33"/>
      <c r="R463" s="33"/>
    </row>
    <row r="464" spans="14:18" x14ac:dyDescent="0.2">
      <c r="N464" s="33"/>
      <c r="O464" s="33"/>
      <c r="P464" s="33"/>
      <c r="Q464" s="33"/>
      <c r="R464" s="33"/>
    </row>
    <row r="465" spans="14:18" x14ac:dyDescent="0.2">
      <c r="N465" s="33"/>
      <c r="O465" s="33"/>
      <c r="P465" s="33"/>
      <c r="Q465" s="33"/>
      <c r="R465" s="33"/>
    </row>
    <row r="466" spans="14:18" x14ac:dyDescent="0.2">
      <c r="N466" s="33"/>
      <c r="O466" s="33"/>
      <c r="P466" s="33"/>
      <c r="Q466" s="33"/>
      <c r="R466" s="33"/>
    </row>
    <row r="467" spans="14:18" x14ac:dyDescent="0.2">
      <c r="N467" s="33"/>
      <c r="O467" s="33"/>
      <c r="P467" s="33"/>
      <c r="Q467" s="33"/>
      <c r="R467" s="33"/>
    </row>
    <row r="468" spans="14:18" x14ac:dyDescent="0.2">
      <c r="N468" s="33"/>
      <c r="O468" s="33"/>
      <c r="P468" s="33"/>
      <c r="Q468" s="33"/>
      <c r="R468" s="33"/>
    </row>
    <row r="469" spans="14:18" x14ac:dyDescent="0.2">
      <c r="N469" s="33"/>
      <c r="O469" s="33"/>
      <c r="P469" s="33"/>
      <c r="Q469" s="33"/>
      <c r="R469" s="33"/>
    </row>
    <row r="470" spans="14:18" x14ac:dyDescent="0.2">
      <c r="N470" s="33"/>
      <c r="O470" s="33"/>
      <c r="P470" s="33"/>
      <c r="Q470" s="33"/>
      <c r="R470" s="33"/>
    </row>
    <row r="471" spans="14:18" x14ac:dyDescent="0.2">
      <c r="N471" s="33"/>
      <c r="O471" s="33"/>
      <c r="P471" s="33"/>
      <c r="Q471" s="33"/>
      <c r="R471" s="33"/>
    </row>
    <row r="472" spans="14:18" x14ac:dyDescent="0.2">
      <c r="N472" s="33"/>
      <c r="O472" s="33"/>
      <c r="P472" s="33"/>
      <c r="Q472" s="33"/>
      <c r="R472" s="33"/>
    </row>
    <row r="473" spans="14:18" x14ac:dyDescent="0.2">
      <c r="N473" s="33"/>
      <c r="O473" s="33"/>
      <c r="P473" s="33"/>
      <c r="Q473" s="33"/>
      <c r="R473" s="33"/>
    </row>
    <row r="474" spans="14:18" x14ac:dyDescent="0.2">
      <c r="N474" s="33"/>
      <c r="O474" s="33"/>
      <c r="P474" s="33"/>
      <c r="Q474" s="33"/>
      <c r="R474" s="33"/>
    </row>
    <row r="475" spans="14:18" x14ac:dyDescent="0.2">
      <c r="N475" s="33"/>
      <c r="O475" s="33"/>
      <c r="P475" s="33"/>
      <c r="Q475" s="33"/>
      <c r="R475" s="33"/>
    </row>
    <row r="476" spans="14:18" x14ac:dyDescent="0.2">
      <c r="N476" s="33"/>
      <c r="O476" s="33"/>
      <c r="P476" s="33"/>
      <c r="Q476" s="33"/>
      <c r="R476" s="33"/>
    </row>
    <row r="477" spans="14:18" x14ac:dyDescent="0.2">
      <c r="N477" s="33"/>
      <c r="O477" s="33"/>
      <c r="P477" s="33"/>
      <c r="Q477" s="33"/>
      <c r="R477" s="33"/>
    </row>
    <row r="478" spans="14:18" x14ac:dyDescent="0.2">
      <c r="N478" s="33"/>
      <c r="O478" s="33"/>
      <c r="P478" s="33"/>
      <c r="Q478" s="33"/>
      <c r="R478" s="33"/>
    </row>
    <row r="479" spans="14:18" x14ac:dyDescent="0.2">
      <c r="N479" s="33"/>
      <c r="O479" s="33"/>
      <c r="P479" s="33"/>
      <c r="Q479" s="33"/>
      <c r="R479" s="33"/>
    </row>
    <row r="480" spans="14:18" x14ac:dyDescent="0.2">
      <c r="N480" s="33"/>
      <c r="O480" s="33"/>
      <c r="P480" s="33"/>
      <c r="Q480" s="33"/>
      <c r="R480" s="33"/>
    </row>
    <row r="481" spans="14:18" x14ac:dyDescent="0.2">
      <c r="N481" s="33"/>
      <c r="O481" s="33"/>
      <c r="P481" s="33"/>
      <c r="Q481" s="33"/>
      <c r="R481" s="33"/>
    </row>
    <row r="482" spans="14:18" x14ac:dyDescent="0.2">
      <c r="N482" s="33"/>
      <c r="O482" s="33"/>
      <c r="P482" s="33"/>
      <c r="Q482" s="33"/>
      <c r="R482" s="33"/>
    </row>
    <row r="483" spans="14:18" x14ac:dyDescent="0.2">
      <c r="N483" s="33"/>
      <c r="O483" s="33"/>
      <c r="P483" s="33"/>
      <c r="Q483" s="33"/>
      <c r="R483" s="33"/>
    </row>
    <row r="484" spans="14:18" x14ac:dyDescent="0.2">
      <c r="N484" s="33"/>
      <c r="O484" s="33"/>
      <c r="P484" s="33"/>
      <c r="Q484" s="33"/>
      <c r="R484" s="33"/>
    </row>
    <row r="485" spans="14:18" x14ac:dyDescent="0.2">
      <c r="N485" s="33"/>
      <c r="O485" s="33"/>
      <c r="P485" s="33"/>
      <c r="Q485" s="33"/>
      <c r="R485" s="33"/>
    </row>
    <row r="486" spans="14:18" x14ac:dyDescent="0.2">
      <c r="N486" s="33"/>
      <c r="O486" s="33"/>
      <c r="P486" s="33"/>
      <c r="Q486" s="33"/>
      <c r="R486" s="33"/>
    </row>
    <row r="487" spans="14:18" x14ac:dyDescent="0.2">
      <c r="N487" s="33"/>
      <c r="O487" s="33"/>
      <c r="P487" s="33"/>
      <c r="Q487" s="33"/>
      <c r="R487" s="33"/>
    </row>
    <row r="488" spans="14:18" x14ac:dyDescent="0.2">
      <c r="N488" s="33"/>
      <c r="O488" s="33"/>
      <c r="P488" s="33"/>
      <c r="Q488" s="33"/>
      <c r="R488" s="33"/>
    </row>
    <row r="489" spans="14:18" x14ac:dyDescent="0.2">
      <c r="N489" s="33"/>
      <c r="O489" s="33"/>
      <c r="P489" s="33"/>
      <c r="Q489" s="33"/>
      <c r="R489" s="33"/>
    </row>
    <row r="490" spans="14:18" x14ac:dyDescent="0.2">
      <c r="N490" s="33"/>
      <c r="O490" s="33"/>
      <c r="P490" s="33"/>
      <c r="Q490" s="33"/>
      <c r="R490" s="33"/>
    </row>
    <row r="491" spans="14:18" x14ac:dyDescent="0.2">
      <c r="N491" s="33"/>
      <c r="O491" s="33"/>
      <c r="P491" s="33"/>
      <c r="Q491" s="33"/>
      <c r="R491" s="33"/>
    </row>
    <row r="492" spans="14:18" x14ac:dyDescent="0.2">
      <c r="N492" s="33"/>
      <c r="O492" s="33"/>
      <c r="P492" s="33"/>
      <c r="Q492" s="33"/>
      <c r="R492" s="33"/>
    </row>
    <row r="493" spans="14:18" x14ac:dyDescent="0.2">
      <c r="N493" s="33"/>
      <c r="O493" s="33"/>
      <c r="P493" s="33"/>
      <c r="Q493" s="33"/>
      <c r="R493" s="33"/>
    </row>
    <row r="494" spans="14:18" x14ac:dyDescent="0.2">
      <c r="N494" s="33"/>
      <c r="O494" s="33"/>
      <c r="P494" s="33"/>
      <c r="Q494" s="33"/>
      <c r="R494" s="33"/>
    </row>
    <row r="495" spans="14:18" x14ac:dyDescent="0.2">
      <c r="N495" s="33"/>
      <c r="O495" s="33"/>
      <c r="P495" s="33"/>
      <c r="Q495" s="33"/>
      <c r="R495" s="33"/>
    </row>
    <row r="496" spans="14:18" x14ac:dyDescent="0.2">
      <c r="N496" s="33"/>
      <c r="O496" s="33"/>
      <c r="P496" s="33"/>
      <c r="Q496" s="33"/>
      <c r="R496" s="33"/>
    </row>
    <row r="497" spans="14:18" x14ac:dyDescent="0.2">
      <c r="N497" s="33"/>
      <c r="O497" s="33"/>
      <c r="P497" s="33"/>
      <c r="Q497" s="33"/>
      <c r="R497" s="33"/>
    </row>
    <row r="498" spans="14:18" x14ac:dyDescent="0.2">
      <c r="N498" s="33"/>
      <c r="O498" s="33"/>
      <c r="P498" s="33"/>
      <c r="Q498" s="33"/>
      <c r="R498" s="33"/>
    </row>
    <row r="499" spans="14:18" x14ac:dyDescent="0.2">
      <c r="N499" s="33"/>
      <c r="O499" s="33"/>
      <c r="P499" s="33"/>
      <c r="Q499" s="33"/>
      <c r="R499" s="33"/>
    </row>
    <row r="500" spans="14:18" x14ac:dyDescent="0.2">
      <c r="N500" s="33"/>
      <c r="O500" s="33"/>
      <c r="P500" s="33"/>
      <c r="Q500" s="33"/>
      <c r="R500" s="33"/>
    </row>
    <row r="501" spans="14:18" x14ac:dyDescent="0.2">
      <c r="N501" s="33"/>
      <c r="O501" s="33"/>
      <c r="P501" s="33"/>
      <c r="Q501" s="33"/>
      <c r="R501" s="33"/>
    </row>
    <row r="502" spans="14:18" x14ac:dyDescent="0.2">
      <c r="N502" s="33"/>
      <c r="O502" s="33"/>
      <c r="P502" s="33"/>
      <c r="Q502" s="33"/>
      <c r="R502" s="33"/>
    </row>
    <row r="503" spans="14:18" x14ac:dyDescent="0.2">
      <c r="N503" s="33"/>
      <c r="O503" s="33"/>
      <c r="P503" s="33"/>
      <c r="Q503" s="33"/>
      <c r="R503" s="33"/>
    </row>
    <row r="504" spans="14:18" x14ac:dyDescent="0.2">
      <c r="N504" s="33"/>
      <c r="O504" s="33"/>
      <c r="P504" s="33"/>
      <c r="Q504" s="33"/>
      <c r="R504" s="33"/>
    </row>
    <row r="505" spans="14:18" x14ac:dyDescent="0.2">
      <c r="N505" s="33"/>
      <c r="O505" s="33"/>
      <c r="P505" s="33"/>
      <c r="Q505" s="33"/>
      <c r="R505" s="33"/>
    </row>
    <row r="506" spans="14:18" x14ac:dyDescent="0.2">
      <c r="N506" s="33"/>
      <c r="O506" s="33"/>
      <c r="P506" s="33"/>
      <c r="Q506" s="33"/>
      <c r="R506" s="33"/>
    </row>
    <row r="507" spans="14:18" x14ac:dyDescent="0.2">
      <c r="N507" s="33"/>
      <c r="O507" s="33"/>
      <c r="P507" s="33"/>
      <c r="Q507" s="33"/>
      <c r="R507" s="33"/>
    </row>
    <row r="508" spans="14:18" x14ac:dyDescent="0.2">
      <c r="N508" s="33"/>
      <c r="O508" s="33"/>
      <c r="P508" s="33"/>
      <c r="Q508" s="33"/>
      <c r="R508" s="33"/>
    </row>
    <row r="509" spans="14:18" x14ac:dyDescent="0.2">
      <c r="N509" s="33"/>
      <c r="O509" s="33"/>
      <c r="P509" s="33"/>
      <c r="Q509" s="33"/>
      <c r="R509" s="33"/>
    </row>
    <row r="510" spans="14:18" x14ac:dyDescent="0.2">
      <c r="N510" s="33"/>
      <c r="O510" s="33"/>
      <c r="P510" s="33"/>
      <c r="Q510" s="33"/>
      <c r="R510" s="33"/>
    </row>
    <row r="511" spans="14:18" x14ac:dyDescent="0.2">
      <c r="N511" s="33"/>
      <c r="O511" s="33"/>
      <c r="P511" s="33"/>
      <c r="Q511" s="33"/>
      <c r="R511" s="33"/>
    </row>
    <row r="512" spans="14:18" x14ac:dyDescent="0.2">
      <c r="N512" s="33"/>
      <c r="O512" s="33"/>
      <c r="P512" s="33"/>
      <c r="Q512" s="33"/>
      <c r="R512" s="33"/>
    </row>
    <row r="513" spans="14:18" x14ac:dyDescent="0.2">
      <c r="N513" s="33"/>
      <c r="O513" s="33"/>
      <c r="P513" s="33"/>
      <c r="Q513" s="33"/>
      <c r="R513" s="33"/>
    </row>
    <row r="514" spans="14:18" x14ac:dyDescent="0.2">
      <c r="N514" s="33"/>
      <c r="O514" s="33"/>
      <c r="P514" s="33"/>
      <c r="Q514" s="33"/>
      <c r="R514" s="33"/>
    </row>
    <row r="515" spans="14:18" x14ac:dyDescent="0.2">
      <c r="N515" s="33"/>
      <c r="O515" s="33"/>
      <c r="P515" s="33"/>
      <c r="Q515" s="33"/>
      <c r="R515" s="33"/>
    </row>
    <row r="516" spans="14:18" x14ac:dyDescent="0.2">
      <c r="N516" s="33"/>
      <c r="O516" s="33"/>
      <c r="P516" s="33"/>
      <c r="Q516" s="33"/>
      <c r="R516" s="33"/>
    </row>
    <row r="517" spans="14:18" x14ac:dyDescent="0.2">
      <c r="N517" s="33"/>
      <c r="O517" s="33"/>
      <c r="P517" s="33"/>
      <c r="Q517" s="33"/>
      <c r="R517" s="33"/>
    </row>
    <row r="518" spans="14:18" x14ac:dyDescent="0.2">
      <c r="N518" s="33"/>
      <c r="O518" s="33"/>
      <c r="P518" s="33"/>
      <c r="Q518" s="33"/>
      <c r="R518" s="33"/>
    </row>
    <row r="519" spans="14:18" x14ac:dyDescent="0.2">
      <c r="N519" s="33"/>
      <c r="O519" s="33"/>
      <c r="P519" s="33"/>
      <c r="Q519" s="33"/>
      <c r="R519" s="33"/>
    </row>
    <row r="520" spans="14:18" x14ac:dyDescent="0.2">
      <c r="N520" s="33"/>
      <c r="O520" s="33"/>
      <c r="P520" s="33"/>
      <c r="Q520" s="33"/>
      <c r="R520" s="33"/>
    </row>
    <row r="521" spans="14:18" x14ac:dyDescent="0.2">
      <c r="N521" s="33"/>
      <c r="O521" s="33"/>
      <c r="P521" s="33"/>
      <c r="Q521" s="33"/>
      <c r="R521" s="33"/>
    </row>
    <row r="522" spans="14:18" x14ac:dyDescent="0.2">
      <c r="N522" s="33"/>
      <c r="O522" s="33"/>
      <c r="P522" s="33"/>
      <c r="Q522" s="33"/>
      <c r="R522" s="33"/>
    </row>
    <row r="523" spans="14:18" x14ac:dyDescent="0.2">
      <c r="N523" s="33"/>
      <c r="O523" s="33"/>
      <c r="P523" s="33"/>
      <c r="Q523" s="33"/>
      <c r="R523" s="33"/>
    </row>
    <row r="524" spans="14:18" x14ac:dyDescent="0.2">
      <c r="N524" s="33"/>
      <c r="O524" s="33"/>
      <c r="P524" s="33"/>
      <c r="Q524" s="33"/>
      <c r="R524" s="33"/>
    </row>
    <row r="525" spans="14:18" x14ac:dyDescent="0.2">
      <c r="N525" s="33"/>
      <c r="O525" s="33"/>
      <c r="P525" s="33"/>
      <c r="Q525" s="33"/>
      <c r="R525" s="33"/>
    </row>
    <row r="526" spans="14:18" x14ac:dyDescent="0.2">
      <c r="N526" s="33"/>
      <c r="O526" s="33"/>
      <c r="P526" s="33"/>
      <c r="Q526" s="33"/>
      <c r="R526" s="33"/>
    </row>
    <row r="527" spans="14:18" x14ac:dyDescent="0.2">
      <c r="N527" s="33"/>
      <c r="O527" s="33"/>
      <c r="P527" s="33"/>
      <c r="Q527" s="33"/>
      <c r="R527" s="33"/>
    </row>
    <row r="528" spans="14:18" x14ac:dyDescent="0.2">
      <c r="N528" s="33"/>
      <c r="O528" s="33"/>
      <c r="P528" s="33"/>
      <c r="Q528" s="33"/>
      <c r="R528" s="33"/>
    </row>
    <row r="529" spans="14:18" x14ac:dyDescent="0.2">
      <c r="N529" s="33"/>
      <c r="O529" s="33"/>
      <c r="P529" s="33"/>
      <c r="Q529" s="33"/>
      <c r="R529" s="33"/>
    </row>
    <row r="530" spans="14:18" x14ac:dyDescent="0.2">
      <c r="N530" s="33"/>
      <c r="O530" s="33"/>
      <c r="P530" s="33"/>
      <c r="Q530" s="33"/>
      <c r="R530" s="33"/>
    </row>
    <row r="531" spans="14:18" x14ac:dyDescent="0.2">
      <c r="N531" s="33"/>
      <c r="O531" s="33"/>
      <c r="P531" s="33"/>
      <c r="Q531" s="33"/>
      <c r="R531" s="33"/>
    </row>
    <row r="532" spans="14:18" x14ac:dyDescent="0.2">
      <c r="N532" s="33"/>
      <c r="O532" s="33"/>
      <c r="P532" s="33"/>
      <c r="Q532" s="33"/>
      <c r="R532" s="33"/>
    </row>
    <row r="533" spans="14:18" x14ac:dyDescent="0.2">
      <c r="N533" s="33"/>
      <c r="O533" s="33"/>
      <c r="P533" s="33"/>
      <c r="Q533" s="33"/>
      <c r="R533" s="33"/>
    </row>
    <row r="534" spans="14:18" x14ac:dyDescent="0.2">
      <c r="N534" s="33"/>
      <c r="O534" s="33"/>
      <c r="P534" s="33"/>
      <c r="Q534" s="33"/>
      <c r="R534" s="33"/>
    </row>
    <row r="535" spans="14:18" x14ac:dyDescent="0.2">
      <c r="N535" s="33"/>
      <c r="O535" s="33"/>
      <c r="P535" s="33"/>
      <c r="Q535" s="33"/>
      <c r="R535" s="33"/>
    </row>
    <row r="536" spans="14:18" x14ac:dyDescent="0.2">
      <c r="N536" s="33"/>
      <c r="O536" s="33"/>
      <c r="P536" s="33"/>
      <c r="Q536" s="33"/>
      <c r="R536" s="33"/>
    </row>
    <row r="537" spans="14:18" x14ac:dyDescent="0.2">
      <c r="N537" s="33"/>
      <c r="O537" s="33"/>
      <c r="P537" s="33"/>
      <c r="Q537" s="33"/>
      <c r="R537" s="33"/>
    </row>
    <row r="538" spans="14:18" x14ac:dyDescent="0.2">
      <c r="N538" s="33"/>
      <c r="O538" s="33"/>
      <c r="P538" s="33"/>
      <c r="Q538" s="33"/>
      <c r="R538" s="33"/>
    </row>
    <row r="539" spans="14:18" x14ac:dyDescent="0.2">
      <c r="N539" s="33"/>
      <c r="O539" s="33"/>
      <c r="P539" s="33"/>
      <c r="Q539" s="33"/>
      <c r="R539" s="33"/>
    </row>
    <row r="540" spans="14:18" x14ac:dyDescent="0.2">
      <c r="N540" s="33"/>
      <c r="O540" s="33"/>
      <c r="P540" s="33"/>
      <c r="Q540" s="33"/>
      <c r="R540" s="33"/>
    </row>
    <row r="541" spans="14:18" x14ac:dyDescent="0.2">
      <c r="N541" s="33"/>
      <c r="O541" s="33"/>
      <c r="P541" s="33"/>
      <c r="Q541" s="33"/>
      <c r="R541" s="33"/>
    </row>
    <row r="542" spans="14:18" x14ac:dyDescent="0.2">
      <c r="N542" s="33"/>
      <c r="O542" s="33"/>
      <c r="P542" s="33"/>
      <c r="Q542" s="33"/>
      <c r="R542" s="33"/>
    </row>
    <row r="543" spans="14:18" x14ac:dyDescent="0.2">
      <c r="N543" s="33"/>
      <c r="O543" s="33"/>
      <c r="P543" s="33"/>
      <c r="Q543" s="33"/>
      <c r="R543" s="33"/>
    </row>
    <row r="544" spans="14:18" x14ac:dyDescent="0.2">
      <c r="N544" s="33"/>
      <c r="O544" s="33"/>
      <c r="P544" s="33"/>
      <c r="Q544" s="33"/>
      <c r="R544" s="33"/>
    </row>
    <row r="545" spans="14:18" x14ac:dyDescent="0.2">
      <c r="N545" s="33"/>
      <c r="O545" s="33"/>
      <c r="P545" s="33"/>
      <c r="Q545" s="33"/>
      <c r="R545" s="33"/>
    </row>
    <row r="546" spans="14:18" x14ac:dyDescent="0.2">
      <c r="N546" s="33"/>
      <c r="O546" s="33"/>
      <c r="P546" s="33"/>
      <c r="Q546" s="33"/>
      <c r="R546" s="33"/>
    </row>
    <row r="547" spans="14:18" x14ac:dyDescent="0.2">
      <c r="N547" s="33"/>
      <c r="O547" s="33"/>
      <c r="P547" s="33"/>
      <c r="Q547" s="33"/>
      <c r="R547" s="33"/>
    </row>
    <row r="548" spans="14:18" x14ac:dyDescent="0.2">
      <c r="N548" s="33"/>
      <c r="O548" s="33"/>
      <c r="P548" s="33"/>
      <c r="Q548" s="33"/>
      <c r="R548" s="33"/>
    </row>
    <row r="549" spans="14:18" x14ac:dyDescent="0.2">
      <c r="N549" s="33"/>
      <c r="O549" s="33"/>
      <c r="P549" s="33"/>
      <c r="Q549" s="33"/>
      <c r="R549" s="33"/>
    </row>
    <row r="550" spans="14:18" x14ac:dyDescent="0.2">
      <c r="N550" s="33"/>
      <c r="O550" s="33"/>
      <c r="P550" s="33"/>
      <c r="Q550" s="33"/>
      <c r="R550" s="33"/>
    </row>
    <row r="551" spans="14:18" x14ac:dyDescent="0.2">
      <c r="N551" s="33"/>
      <c r="O551" s="33"/>
      <c r="P551" s="33"/>
      <c r="Q551" s="33"/>
      <c r="R551" s="33"/>
    </row>
    <row r="552" spans="14:18" x14ac:dyDescent="0.2">
      <c r="N552" s="33"/>
      <c r="O552" s="33"/>
      <c r="P552" s="33"/>
      <c r="Q552" s="33"/>
      <c r="R552" s="33"/>
    </row>
    <row r="553" spans="14:18" x14ac:dyDescent="0.2">
      <c r="N553" s="33"/>
      <c r="O553" s="33"/>
      <c r="P553" s="33"/>
      <c r="Q553" s="33"/>
      <c r="R553" s="33"/>
    </row>
    <row r="554" spans="14:18" x14ac:dyDescent="0.2">
      <c r="N554" s="33"/>
      <c r="O554" s="33"/>
      <c r="P554" s="33"/>
      <c r="Q554" s="33"/>
      <c r="R554" s="33"/>
    </row>
    <row r="555" spans="14:18" x14ac:dyDescent="0.2">
      <c r="N555" s="33"/>
      <c r="O555" s="33"/>
      <c r="P555" s="33"/>
      <c r="Q555" s="33"/>
      <c r="R555" s="33"/>
    </row>
    <row r="556" spans="14:18" x14ac:dyDescent="0.2">
      <c r="N556" s="33"/>
      <c r="O556" s="33"/>
      <c r="P556" s="33"/>
      <c r="Q556" s="33"/>
      <c r="R556" s="33"/>
    </row>
    <row r="557" spans="14:18" x14ac:dyDescent="0.2">
      <c r="N557" s="33"/>
      <c r="O557" s="33"/>
      <c r="P557" s="33"/>
      <c r="Q557" s="33"/>
      <c r="R557" s="33"/>
    </row>
    <row r="558" spans="14:18" x14ac:dyDescent="0.2">
      <c r="N558" s="33"/>
      <c r="O558" s="33"/>
      <c r="P558" s="33"/>
      <c r="Q558" s="33"/>
      <c r="R558" s="33"/>
    </row>
    <row r="559" spans="14:18" x14ac:dyDescent="0.2">
      <c r="N559" s="33"/>
      <c r="O559" s="33"/>
      <c r="P559" s="33"/>
      <c r="Q559" s="33"/>
      <c r="R559" s="33"/>
    </row>
    <row r="560" spans="14:18" x14ac:dyDescent="0.2">
      <c r="N560" s="33"/>
      <c r="O560" s="33"/>
      <c r="P560" s="33"/>
      <c r="Q560" s="33"/>
      <c r="R560" s="33"/>
    </row>
    <row r="561" spans="14:18" x14ac:dyDescent="0.2">
      <c r="N561" s="33"/>
      <c r="O561" s="33"/>
      <c r="P561" s="33"/>
      <c r="Q561" s="33"/>
      <c r="R561" s="33"/>
    </row>
    <row r="562" spans="14:18" x14ac:dyDescent="0.2">
      <c r="N562" s="33"/>
      <c r="O562" s="33"/>
      <c r="P562" s="33"/>
      <c r="Q562" s="33"/>
      <c r="R562" s="33"/>
    </row>
    <row r="563" spans="14:18" x14ac:dyDescent="0.2">
      <c r="N563" s="33"/>
      <c r="O563" s="33"/>
      <c r="P563" s="33"/>
      <c r="Q563" s="33"/>
      <c r="R563" s="33"/>
    </row>
    <row r="564" spans="14:18" x14ac:dyDescent="0.2">
      <c r="N564" s="33"/>
      <c r="O564" s="33"/>
      <c r="P564" s="33"/>
      <c r="Q564" s="33"/>
      <c r="R564" s="33"/>
    </row>
    <row r="565" spans="14:18" x14ac:dyDescent="0.2">
      <c r="N565" s="33"/>
      <c r="O565" s="33"/>
      <c r="P565" s="33"/>
      <c r="Q565" s="33"/>
      <c r="R565" s="33"/>
    </row>
    <row r="566" spans="14:18" x14ac:dyDescent="0.2">
      <c r="N566" s="33"/>
      <c r="O566" s="33"/>
      <c r="P566" s="33"/>
      <c r="Q566" s="33"/>
      <c r="R566" s="33"/>
    </row>
    <row r="567" spans="14:18" x14ac:dyDescent="0.2">
      <c r="N567" s="33"/>
      <c r="O567" s="33"/>
      <c r="P567" s="33"/>
      <c r="Q567" s="33"/>
      <c r="R567" s="33"/>
    </row>
    <row r="568" spans="14:18" x14ac:dyDescent="0.2">
      <c r="N568" s="33"/>
      <c r="O568" s="33"/>
      <c r="P568" s="33"/>
      <c r="Q568" s="33"/>
      <c r="R568" s="33"/>
    </row>
    <row r="569" spans="14:18" x14ac:dyDescent="0.2">
      <c r="N569" s="33"/>
      <c r="O569" s="33"/>
      <c r="P569" s="33"/>
      <c r="Q569" s="33"/>
      <c r="R569" s="33"/>
    </row>
    <row r="570" spans="14:18" x14ac:dyDescent="0.2">
      <c r="N570" s="33"/>
      <c r="O570" s="33"/>
      <c r="P570" s="33"/>
      <c r="Q570" s="33"/>
      <c r="R570" s="33"/>
    </row>
    <row r="571" spans="14:18" x14ac:dyDescent="0.2">
      <c r="N571" s="33"/>
      <c r="O571" s="33"/>
      <c r="P571" s="33"/>
      <c r="Q571" s="33"/>
      <c r="R571" s="33"/>
    </row>
    <row r="572" spans="14:18" x14ac:dyDescent="0.2">
      <c r="N572" s="33"/>
      <c r="O572" s="33"/>
      <c r="P572" s="33"/>
      <c r="Q572" s="33"/>
      <c r="R572" s="33"/>
    </row>
    <row r="573" spans="14:18" x14ac:dyDescent="0.2">
      <c r="N573" s="33"/>
      <c r="O573" s="33"/>
      <c r="P573" s="33"/>
      <c r="Q573" s="33"/>
      <c r="R573" s="33"/>
    </row>
    <row r="574" spans="14:18" x14ac:dyDescent="0.2">
      <c r="N574" s="33"/>
      <c r="O574" s="33"/>
      <c r="P574" s="33"/>
      <c r="Q574" s="33"/>
      <c r="R574" s="33"/>
    </row>
    <row r="575" spans="14:18" x14ac:dyDescent="0.2">
      <c r="N575" s="33"/>
      <c r="O575" s="33"/>
      <c r="P575" s="33"/>
      <c r="Q575" s="33"/>
      <c r="R575" s="33"/>
    </row>
    <row r="576" spans="14:18" x14ac:dyDescent="0.2">
      <c r="N576" s="33"/>
      <c r="O576" s="33"/>
      <c r="P576" s="33"/>
      <c r="Q576" s="33"/>
      <c r="R576" s="33"/>
    </row>
    <row r="577" spans="14:18" x14ac:dyDescent="0.2">
      <c r="N577" s="33"/>
      <c r="O577" s="33"/>
      <c r="P577" s="33"/>
      <c r="Q577" s="33"/>
      <c r="R577" s="33"/>
    </row>
    <row r="578" spans="14:18" x14ac:dyDescent="0.2">
      <c r="N578" s="33"/>
      <c r="O578" s="33"/>
      <c r="P578" s="33"/>
      <c r="Q578" s="33"/>
      <c r="R578" s="33"/>
    </row>
    <row r="579" spans="14:18" x14ac:dyDescent="0.2">
      <c r="N579" s="33"/>
      <c r="O579" s="33"/>
      <c r="P579" s="33"/>
      <c r="Q579" s="33"/>
      <c r="R579" s="33"/>
    </row>
    <row r="580" spans="14:18" x14ac:dyDescent="0.2">
      <c r="N580" s="33"/>
      <c r="O580" s="33"/>
      <c r="P580" s="33"/>
      <c r="Q580" s="33"/>
      <c r="R580" s="33"/>
    </row>
    <row r="581" spans="14:18" x14ac:dyDescent="0.2">
      <c r="N581" s="33"/>
      <c r="O581" s="33"/>
      <c r="P581" s="33"/>
      <c r="Q581" s="33"/>
      <c r="R581" s="33"/>
    </row>
    <row r="582" spans="14:18" x14ac:dyDescent="0.2">
      <c r="N582" s="33"/>
      <c r="O582" s="33"/>
      <c r="P582" s="33"/>
      <c r="Q582" s="33"/>
      <c r="R582" s="33"/>
    </row>
    <row r="583" spans="14:18" x14ac:dyDescent="0.2">
      <c r="N583" s="33"/>
      <c r="O583" s="33"/>
      <c r="P583" s="33"/>
      <c r="Q583" s="33"/>
      <c r="R583" s="33"/>
    </row>
    <row r="584" spans="14:18" x14ac:dyDescent="0.2">
      <c r="N584" s="33"/>
      <c r="O584" s="33"/>
      <c r="P584" s="33"/>
      <c r="Q584" s="33"/>
      <c r="R584" s="33"/>
    </row>
    <row r="585" spans="14:18" x14ac:dyDescent="0.2">
      <c r="N585" s="33"/>
      <c r="O585" s="33"/>
      <c r="P585" s="33"/>
      <c r="Q585" s="33"/>
      <c r="R585" s="33"/>
    </row>
    <row r="586" spans="14:18" x14ac:dyDescent="0.2">
      <c r="N586" s="33"/>
      <c r="O586" s="33"/>
      <c r="P586" s="33"/>
      <c r="Q586" s="33"/>
      <c r="R586" s="33"/>
    </row>
    <row r="587" spans="14:18" x14ac:dyDescent="0.2">
      <c r="N587" s="33"/>
      <c r="O587" s="33"/>
      <c r="P587" s="33"/>
      <c r="Q587" s="33"/>
      <c r="R587" s="33"/>
    </row>
    <row r="588" spans="14:18" x14ac:dyDescent="0.2">
      <c r="N588" s="33"/>
      <c r="O588" s="33"/>
      <c r="P588" s="33"/>
      <c r="Q588" s="33"/>
      <c r="R588" s="33"/>
    </row>
    <row r="589" spans="14:18" x14ac:dyDescent="0.2">
      <c r="N589" s="33"/>
      <c r="O589" s="33"/>
      <c r="P589" s="33"/>
      <c r="Q589" s="33"/>
      <c r="R589" s="33"/>
    </row>
    <row r="590" spans="14:18" x14ac:dyDescent="0.2">
      <c r="N590" s="33"/>
      <c r="O590" s="33"/>
      <c r="P590" s="33"/>
      <c r="Q590" s="33"/>
      <c r="R590" s="33"/>
    </row>
    <row r="591" spans="14:18" x14ac:dyDescent="0.2">
      <c r="N591" s="33"/>
      <c r="O591" s="33"/>
      <c r="P591" s="33"/>
      <c r="Q591" s="33"/>
      <c r="R591" s="33"/>
    </row>
    <row r="592" spans="14:18" x14ac:dyDescent="0.2">
      <c r="N592" s="33"/>
      <c r="O592" s="33"/>
      <c r="P592" s="33"/>
      <c r="Q592" s="33"/>
      <c r="R592" s="33"/>
    </row>
    <row r="593" spans="14:18" x14ac:dyDescent="0.2">
      <c r="N593" s="33"/>
      <c r="O593" s="33"/>
      <c r="P593" s="33"/>
      <c r="Q593" s="33"/>
      <c r="R593" s="33"/>
    </row>
    <row r="594" spans="14:18" x14ac:dyDescent="0.2">
      <c r="N594" s="33"/>
      <c r="O594" s="33"/>
      <c r="P594" s="33"/>
      <c r="Q594" s="33"/>
      <c r="R594" s="33"/>
    </row>
    <row r="595" spans="14:18" x14ac:dyDescent="0.2">
      <c r="N595" s="33"/>
      <c r="O595" s="33"/>
      <c r="P595" s="33"/>
      <c r="Q595" s="33"/>
      <c r="R595" s="33"/>
    </row>
    <row r="596" spans="14:18" x14ac:dyDescent="0.2">
      <c r="N596" s="33"/>
      <c r="O596" s="33"/>
      <c r="P596" s="33"/>
      <c r="Q596" s="33"/>
      <c r="R596" s="33"/>
    </row>
    <row r="597" spans="14:18" x14ac:dyDescent="0.2">
      <c r="N597" s="33"/>
      <c r="O597" s="33"/>
      <c r="P597" s="33"/>
      <c r="Q597" s="33"/>
      <c r="R597" s="33"/>
    </row>
    <row r="598" spans="14:18" x14ac:dyDescent="0.2">
      <c r="N598" s="33"/>
      <c r="O598" s="33"/>
      <c r="P598" s="33"/>
      <c r="Q598" s="33"/>
      <c r="R598" s="33"/>
    </row>
    <row r="599" spans="14:18" x14ac:dyDescent="0.2">
      <c r="N599" s="33"/>
      <c r="O599" s="33"/>
      <c r="P599" s="33"/>
      <c r="Q599" s="33"/>
      <c r="R599" s="33"/>
    </row>
    <row r="600" spans="14:18" x14ac:dyDescent="0.2">
      <c r="N600" s="33"/>
      <c r="O600" s="33"/>
      <c r="P600" s="33"/>
      <c r="Q600" s="33"/>
      <c r="R600" s="33"/>
    </row>
    <row r="601" spans="14:18" x14ac:dyDescent="0.2">
      <c r="N601" s="33"/>
      <c r="O601" s="33"/>
      <c r="P601" s="33"/>
      <c r="Q601" s="33"/>
      <c r="R601" s="33"/>
    </row>
    <row r="602" spans="14:18" x14ac:dyDescent="0.2">
      <c r="N602" s="33"/>
      <c r="O602" s="33"/>
      <c r="P602" s="33"/>
      <c r="Q602" s="33"/>
      <c r="R602" s="33"/>
    </row>
    <row r="603" spans="14:18" x14ac:dyDescent="0.2">
      <c r="N603" s="33"/>
      <c r="O603" s="33"/>
      <c r="P603" s="33"/>
      <c r="Q603" s="33"/>
      <c r="R603" s="33"/>
    </row>
    <row r="604" spans="14:18" x14ac:dyDescent="0.2">
      <c r="N604" s="33"/>
      <c r="O604" s="33"/>
      <c r="P604" s="33"/>
      <c r="Q604" s="33"/>
      <c r="R604" s="33"/>
    </row>
    <row r="605" spans="14:18" x14ac:dyDescent="0.2">
      <c r="N605" s="33"/>
      <c r="O605" s="33"/>
      <c r="P605" s="33"/>
      <c r="Q605" s="33"/>
      <c r="R605" s="33"/>
    </row>
    <row r="606" spans="14:18" x14ac:dyDescent="0.2">
      <c r="N606" s="33"/>
      <c r="O606" s="33"/>
      <c r="P606" s="33"/>
      <c r="Q606" s="33"/>
      <c r="R606" s="33"/>
    </row>
    <row r="607" spans="14:18" x14ac:dyDescent="0.2">
      <c r="N607" s="33"/>
      <c r="O607" s="33"/>
      <c r="P607" s="33"/>
      <c r="Q607" s="33"/>
      <c r="R607" s="33"/>
    </row>
    <row r="608" spans="14:18" x14ac:dyDescent="0.2">
      <c r="N608" s="33"/>
      <c r="O608" s="33"/>
      <c r="P608" s="33"/>
      <c r="Q608" s="33"/>
      <c r="R608" s="33"/>
    </row>
    <row r="609" spans="14:18" x14ac:dyDescent="0.2">
      <c r="N609" s="33"/>
      <c r="O609" s="33"/>
      <c r="P609" s="33"/>
      <c r="Q609" s="33"/>
      <c r="R609" s="33"/>
    </row>
    <row r="610" spans="14:18" x14ac:dyDescent="0.2">
      <c r="N610" s="33"/>
      <c r="O610" s="33"/>
      <c r="P610" s="33"/>
      <c r="Q610" s="33"/>
      <c r="R610" s="33"/>
    </row>
    <row r="611" spans="14:18" x14ac:dyDescent="0.2">
      <c r="N611" s="33"/>
      <c r="O611" s="33"/>
      <c r="P611" s="33"/>
      <c r="Q611" s="33"/>
      <c r="R611" s="33"/>
    </row>
    <row r="612" spans="14:18" x14ac:dyDescent="0.2">
      <c r="N612" s="33"/>
      <c r="O612" s="33"/>
      <c r="P612" s="33"/>
      <c r="Q612" s="33"/>
      <c r="R612" s="33"/>
    </row>
    <row r="613" spans="14:18" x14ac:dyDescent="0.2">
      <c r="N613" s="33"/>
      <c r="O613" s="33"/>
      <c r="P613" s="33"/>
      <c r="Q613" s="33"/>
      <c r="R613" s="33"/>
    </row>
    <row r="614" spans="14:18" x14ac:dyDescent="0.2">
      <c r="N614" s="33"/>
      <c r="O614" s="33"/>
      <c r="P614" s="33"/>
      <c r="Q614" s="33"/>
      <c r="R614" s="33"/>
    </row>
    <row r="615" spans="14:18" x14ac:dyDescent="0.2">
      <c r="N615" s="33"/>
      <c r="O615" s="33"/>
      <c r="P615" s="33"/>
      <c r="Q615" s="33"/>
      <c r="R615" s="33"/>
    </row>
    <row r="616" spans="14:18" x14ac:dyDescent="0.2">
      <c r="N616" s="33"/>
      <c r="O616" s="33"/>
      <c r="P616" s="33"/>
      <c r="Q616" s="33"/>
      <c r="R616" s="33"/>
    </row>
    <row r="617" spans="14:18" x14ac:dyDescent="0.2">
      <c r="N617" s="33"/>
      <c r="O617" s="33"/>
      <c r="P617" s="33"/>
      <c r="Q617" s="33"/>
      <c r="R617" s="33"/>
    </row>
    <row r="618" spans="14:18" x14ac:dyDescent="0.2">
      <c r="N618" s="33"/>
      <c r="O618" s="33"/>
      <c r="P618" s="33"/>
      <c r="Q618" s="33"/>
      <c r="R618" s="33"/>
    </row>
    <row r="619" spans="14:18" x14ac:dyDescent="0.2">
      <c r="N619" s="33"/>
      <c r="O619" s="33"/>
      <c r="P619" s="33"/>
      <c r="Q619" s="33"/>
      <c r="R619" s="33"/>
    </row>
    <row r="620" spans="14:18" x14ac:dyDescent="0.2">
      <c r="N620" s="33"/>
      <c r="O620" s="33"/>
      <c r="P620" s="33"/>
      <c r="Q620" s="33"/>
      <c r="R620" s="33"/>
    </row>
    <row r="621" spans="14:18" x14ac:dyDescent="0.2">
      <c r="N621" s="33"/>
      <c r="O621" s="33"/>
      <c r="P621" s="33"/>
      <c r="Q621" s="33"/>
      <c r="R621" s="33"/>
    </row>
    <row r="622" spans="14:18" x14ac:dyDescent="0.2">
      <c r="N622" s="33"/>
      <c r="O622" s="33"/>
      <c r="P622" s="33"/>
      <c r="Q622" s="33"/>
      <c r="R622" s="33"/>
    </row>
    <row r="623" spans="14:18" x14ac:dyDescent="0.2">
      <c r="N623" s="33"/>
      <c r="O623" s="33"/>
      <c r="P623" s="33"/>
      <c r="Q623" s="33"/>
      <c r="R623" s="33"/>
    </row>
    <row r="624" spans="14:18" x14ac:dyDescent="0.2">
      <c r="N624" s="33"/>
      <c r="O624" s="33"/>
      <c r="P624" s="33"/>
      <c r="Q624" s="33"/>
      <c r="R624" s="33"/>
    </row>
    <row r="625" spans="14:18" x14ac:dyDescent="0.2">
      <c r="N625" s="33"/>
      <c r="O625" s="33"/>
      <c r="P625" s="33"/>
      <c r="Q625" s="33"/>
      <c r="R625" s="33"/>
    </row>
    <row r="626" spans="14:18" x14ac:dyDescent="0.2">
      <c r="N626" s="33"/>
      <c r="O626" s="33"/>
      <c r="P626" s="33"/>
      <c r="Q626" s="33"/>
      <c r="R626" s="33"/>
    </row>
    <row r="627" spans="14:18" x14ac:dyDescent="0.2">
      <c r="N627" s="33"/>
      <c r="O627" s="33"/>
      <c r="P627" s="33"/>
      <c r="Q627" s="33"/>
      <c r="R627" s="33"/>
    </row>
    <row r="628" spans="14:18" x14ac:dyDescent="0.2">
      <c r="N628" s="33"/>
      <c r="O628" s="33"/>
      <c r="P628" s="33"/>
      <c r="Q628" s="33"/>
      <c r="R628" s="33"/>
    </row>
    <row r="629" spans="14:18" x14ac:dyDescent="0.2">
      <c r="N629" s="33"/>
      <c r="O629" s="33"/>
      <c r="P629" s="33"/>
      <c r="Q629" s="33"/>
      <c r="R629" s="33"/>
    </row>
    <row r="630" spans="14:18" x14ac:dyDescent="0.2">
      <c r="N630" s="33"/>
      <c r="O630" s="33"/>
      <c r="P630" s="33"/>
      <c r="Q630" s="33"/>
      <c r="R630" s="33"/>
    </row>
    <row r="631" spans="14:18" x14ac:dyDescent="0.2">
      <c r="N631" s="33"/>
      <c r="O631" s="33"/>
      <c r="P631" s="33"/>
      <c r="Q631" s="33"/>
      <c r="R631" s="33"/>
    </row>
    <row r="632" spans="14:18" x14ac:dyDescent="0.2">
      <c r="N632" s="33"/>
      <c r="O632" s="33"/>
      <c r="P632" s="33"/>
      <c r="Q632" s="33"/>
      <c r="R632" s="33"/>
    </row>
    <row r="633" spans="14:18" x14ac:dyDescent="0.2">
      <c r="N633" s="33"/>
      <c r="O633" s="33"/>
      <c r="P633" s="33"/>
      <c r="Q633" s="33"/>
      <c r="R633" s="33"/>
    </row>
    <row r="634" spans="14:18" x14ac:dyDescent="0.2">
      <c r="N634" s="33"/>
      <c r="O634" s="33"/>
      <c r="P634" s="33"/>
      <c r="Q634" s="33"/>
      <c r="R634" s="33"/>
    </row>
    <row r="635" spans="14:18" x14ac:dyDescent="0.2">
      <c r="N635" s="33"/>
      <c r="O635" s="33"/>
      <c r="P635" s="33"/>
      <c r="Q635" s="33"/>
      <c r="R635" s="33"/>
    </row>
    <row r="636" spans="14:18" x14ac:dyDescent="0.2">
      <c r="N636" s="33"/>
      <c r="O636" s="33"/>
      <c r="P636" s="33"/>
      <c r="Q636" s="33"/>
      <c r="R636" s="33"/>
    </row>
    <row r="637" spans="14:18" x14ac:dyDescent="0.2">
      <c r="N637" s="33"/>
      <c r="O637" s="33"/>
      <c r="P637" s="33"/>
      <c r="Q637" s="33"/>
      <c r="R637" s="33"/>
    </row>
    <row r="638" spans="14:18" x14ac:dyDescent="0.2">
      <c r="N638" s="33"/>
      <c r="O638" s="33"/>
      <c r="P638" s="33"/>
      <c r="Q638" s="33"/>
      <c r="R638" s="33"/>
    </row>
    <row r="639" spans="14:18" x14ac:dyDescent="0.2">
      <c r="N639" s="33"/>
      <c r="O639" s="33"/>
      <c r="P639" s="33"/>
      <c r="Q639" s="33"/>
      <c r="R639" s="33"/>
    </row>
    <row r="640" spans="14:18" x14ac:dyDescent="0.2">
      <c r="N640" s="33"/>
      <c r="O640" s="33"/>
      <c r="P640" s="33"/>
      <c r="Q640" s="33"/>
      <c r="R640" s="33"/>
    </row>
    <row r="641" spans="14:18" x14ac:dyDescent="0.2">
      <c r="N641" s="33"/>
      <c r="O641" s="33"/>
      <c r="P641" s="33"/>
      <c r="Q641" s="33"/>
      <c r="R641" s="33"/>
    </row>
    <row r="642" spans="14:18" x14ac:dyDescent="0.2">
      <c r="N642" s="33"/>
      <c r="O642" s="33"/>
      <c r="P642" s="33"/>
      <c r="Q642" s="33"/>
      <c r="R642" s="33"/>
    </row>
    <row r="643" spans="14:18" x14ac:dyDescent="0.2">
      <c r="N643" s="33"/>
      <c r="O643" s="33"/>
      <c r="P643" s="33"/>
      <c r="Q643" s="33"/>
      <c r="R643" s="33"/>
    </row>
    <row r="644" spans="14:18" x14ac:dyDescent="0.2">
      <c r="N644" s="33"/>
      <c r="O644" s="33"/>
      <c r="P644" s="33"/>
      <c r="Q644" s="33"/>
      <c r="R644" s="33"/>
    </row>
    <row r="645" spans="14:18" x14ac:dyDescent="0.2">
      <c r="N645" s="33"/>
      <c r="O645" s="33"/>
      <c r="P645" s="33"/>
      <c r="Q645" s="33"/>
      <c r="R645" s="33"/>
    </row>
    <row r="646" spans="14:18" x14ac:dyDescent="0.2">
      <c r="N646" s="33"/>
      <c r="O646" s="33"/>
      <c r="P646" s="33"/>
      <c r="Q646" s="33"/>
      <c r="R646" s="33"/>
    </row>
    <row r="647" spans="14:18" x14ac:dyDescent="0.2">
      <c r="N647" s="33"/>
      <c r="O647" s="33"/>
      <c r="P647" s="33"/>
      <c r="Q647" s="33"/>
      <c r="R647" s="33"/>
    </row>
    <row r="648" spans="14:18" x14ac:dyDescent="0.2">
      <c r="N648" s="33"/>
      <c r="O648" s="33"/>
      <c r="P648" s="33"/>
      <c r="Q648" s="33"/>
      <c r="R648" s="33"/>
    </row>
    <row r="649" spans="14:18" x14ac:dyDescent="0.2">
      <c r="N649" s="33"/>
      <c r="O649" s="33"/>
      <c r="P649" s="33"/>
      <c r="Q649" s="33"/>
      <c r="R649" s="33"/>
    </row>
    <row r="650" spans="14:18" x14ac:dyDescent="0.2">
      <c r="N650" s="33"/>
      <c r="O650" s="33"/>
      <c r="P650" s="33"/>
      <c r="Q650" s="33"/>
      <c r="R650" s="33"/>
    </row>
    <row r="651" spans="14:18" x14ac:dyDescent="0.2">
      <c r="N651" s="33"/>
      <c r="O651" s="33"/>
      <c r="P651" s="33"/>
      <c r="Q651" s="33"/>
      <c r="R651" s="33"/>
    </row>
    <row r="652" spans="14:18" x14ac:dyDescent="0.2">
      <c r="N652" s="33"/>
      <c r="O652" s="33"/>
      <c r="P652" s="33"/>
      <c r="Q652" s="33"/>
      <c r="R652" s="33"/>
    </row>
    <row r="653" spans="14:18" x14ac:dyDescent="0.2">
      <c r="N653" s="33"/>
      <c r="O653" s="33"/>
      <c r="P653" s="33"/>
      <c r="Q653" s="33"/>
      <c r="R653" s="33"/>
    </row>
    <row r="654" spans="14:18" x14ac:dyDescent="0.2">
      <c r="N654" s="33"/>
      <c r="O654" s="33"/>
      <c r="P654" s="33"/>
      <c r="Q654" s="33"/>
      <c r="R654" s="33"/>
    </row>
    <row r="655" spans="14:18" x14ac:dyDescent="0.2">
      <c r="N655" s="33"/>
      <c r="O655" s="33"/>
      <c r="P655" s="33"/>
      <c r="Q655" s="33"/>
      <c r="R655" s="33"/>
    </row>
    <row r="656" spans="14:18" x14ac:dyDescent="0.2">
      <c r="N656" s="33"/>
      <c r="O656" s="33"/>
      <c r="P656" s="33"/>
      <c r="Q656" s="33"/>
      <c r="R656" s="33"/>
    </row>
    <row r="657" spans="14:18" x14ac:dyDescent="0.2">
      <c r="N657" s="33"/>
      <c r="O657" s="33"/>
      <c r="P657" s="33"/>
      <c r="Q657" s="33"/>
      <c r="R657" s="33"/>
    </row>
    <row r="658" spans="14:18" x14ac:dyDescent="0.2">
      <c r="N658" s="33"/>
      <c r="O658" s="33"/>
      <c r="P658" s="33"/>
      <c r="Q658" s="33"/>
      <c r="R658" s="33"/>
    </row>
    <row r="659" spans="14:18" x14ac:dyDescent="0.2">
      <c r="N659" s="33"/>
      <c r="O659" s="33"/>
      <c r="P659" s="33"/>
      <c r="Q659" s="33"/>
      <c r="R659" s="33"/>
    </row>
    <row r="660" spans="14:18" x14ac:dyDescent="0.2">
      <c r="N660" s="33"/>
      <c r="O660" s="33"/>
      <c r="P660" s="33"/>
      <c r="Q660" s="33"/>
      <c r="R660" s="33"/>
    </row>
    <row r="661" spans="14:18" x14ac:dyDescent="0.2">
      <c r="N661" s="33"/>
      <c r="O661" s="33"/>
      <c r="P661" s="33"/>
      <c r="Q661" s="33"/>
      <c r="R661" s="33"/>
    </row>
    <row r="662" spans="14:18" x14ac:dyDescent="0.2">
      <c r="N662" s="33"/>
      <c r="O662" s="33"/>
      <c r="P662" s="33"/>
      <c r="Q662" s="33"/>
      <c r="R662" s="33"/>
    </row>
    <row r="663" spans="14:18" x14ac:dyDescent="0.2">
      <c r="N663" s="33"/>
      <c r="O663" s="33"/>
      <c r="P663" s="33"/>
      <c r="Q663" s="33"/>
      <c r="R663" s="33"/>
    </row>
    <row r="664" spans="14:18" x14ac:dyDescent="0.2">
      <c r="N664" s="33"/>
      <c r="O664" s="33"/>
      <c r="P664" s="33"/>
      <c r="Q664" s="33"/>
      <c r="R664" s="33"/>
    </row>
    <row r="665" spans="14:18" x14ac:dyDescent="0.2">
      <c r="N665" s="33"/>
      <c r="O665" s="33"/>
      <c r="P665" s="33"/>
      <c r="Q665" s="33"/>
      <c r="R665" s="33"/>
    </row>
    <row r="666" spans="14:18" x14ac:dyDescent="0.2">
      <c r="N666" s="33"/>
      <c r="O666" s="33"/>
      <c r="P666" s="33"/>
      <c r="Q666" s="33"/>
      <c r="R666" s="33"/>
    </row>
    <row r="667" spans="14:18" x14ac:dyDescent="0.2">
      <c r="N667" s="33"/>
      <c r="O667" s="33"/>
      <c r="P667" s="33"/>
      <c r="Q667" s="33"/>
      <c r="R667" s="33"/>
    </row>
    <row r="668" spans="14:18" x14ac:dyDescent="0.2">
      <c r="N668" s="33"/>
      <c r="O668" s="33"/>
      <c r="P668" s="33"/>
      <c r="Q668" s="33"/>
      <c r="R668" s="33"/>
    </row>
    <row r="669" spans="14:18" x14ac:dyDescent="0.2">
      <c r="N669" s="33"/>
      <c r="O669" s="33"/>
      <c r="P669" s="33"/>
      <c r="Q669" s="33"/>
      <c r="R669" s="33"/>
    </row>
    <row r="670" spans="14:18" x14ac:dyDescent="0.2">
      <c r="N670" s="33"/>
      <c r="O670" s="33"/>
      <c r="P670" s="33"/>
      <c r="Q670" s="33"/>
      <c r="R670" s="33"/>
    </row>
    <row r="671" spans="14:18" x14ac:dyDescent="0.2">
      <c r="N671" s="33"/>
      <c r="O671" s="33"/>
      <c r="P671" s="33"/>
      <c r="Q671" s="33"/>
      <c r="R671" s="33"/>
    </row>
    <row r="672" spans="14:18" x14ac:dyDescent="0.2">
      <c r="N672" s="33"/>
      <c r="O672" s="33"/>
      <c r="P672" s="33"/>
      <c r="Q672" s="33"/>
      <c r="R672" s="33"/>
    </row>
    <row r="673" spans="14:18" x14ac:dyDescent="0.2">
      <c r="N673" s="33"/>
      <c r="O673" s="33"/>
      <c r="P673" s="33"/>
      <c r="Q673" s="33"/>
      <c r="R673" s="33"/>
    </row>
    <row r="674" spans="14:18" x14ac:dyDescent="0.2">
      <c r="N674" s="33"/>
      <c r="O674" s="33"/>
      <c r="P674" s="33"/>
      <c r="Q674" s="33"/>
      <c r="R674" s="33"/>
    </row>
    <row r="675" spans="14:18" x14ac:dyDescent="0.2">
      <c r="N675" s="33"/>
      <c r="O675" s="33"/>
      <c r="P675" s="33"/>
      <c r="Q675" s="33"/>
      <c r="R675" s="33"/>
    </row>
    <row r="676" spans="14:18" x14ac:dyDescent="0.2">
      <c r="N676" s="33"/>
      <c r="O676" s="33"/>
      <c r="P676" s="33"/>
      <c r="Q676" s="33"/>
      <c r="R676" s="33"/>
    </row>
    <row r="677" spans="14:18" x14ac:dyDescent="0.2">
      <c r="N677" s="33"/>
      <c r="O677" s="33"/>
      <c r="P677" s="33"/>
      <c r="Q677" s="33"/>
      <c r="R677" s="33"/>
    </row>
    <row r="678" spans="14:18" x14ac:dyDescent="0.2">
      <c r="N678" s="33"/>
      <c r="O678" s="33"/>
      <c r="P678" s="33"/>
      <c r="Q678" s="33"/>
      <c r="R678" s="33"/>
    </row>
    <row r="679" spans="14:18" x14ac:dyDescent="0.2">
      <c r="N679" s="33"/>
      <c r="O679" s="33"/>
      <c r="P679" s="33"/>
      <c r="Q679" s="33"/>
      <c r="R679" s="33"/>
    </row>
    <row r="680" spans="14:18" x14ac:dyDescent="0.2">
      <c r="N680" s="33"/>
      <c r="O680" s="33"/>
      <c r="P680" s="33"/>
      <c r="Q680" s="33"/>
      <c r="R680" s="33"/>
    </row>
    <row r="681" spans="14:18" x14ac:dyDescent="0.2">
      <c r="N681" s="33"/>
      <c r="O681" s="33"/>
      <c r="P681" s="33"/>
      <c r="Q681" s="33"/>
      <c r="R681" s="33"/>
    </row>
    <row r="682" spans="14:18" x14ac:dyDescent="0.2">
      <c r="N682" s="33"/>
      <c r="O682" s="33"/>
      <c r="P682" s="33"/>
      <c r="Q682" s="33"/>
      <c r="R682" s="33"/>
    </row>
    <row r="683" spans="14:18" x14ac:dyDescent="0.2">
      <c r="N683" s="33"/>
      <c r="O683" s="33"/>
      <c r="P683" s="33"/>
      <c r="Q683" s="33"/>
      <c r="R683" s="33"/>
    </row>
    <row r="684" spans="14:18" x14ac:dyDescent="0.2">
      <c r="N684" s="33"/>
      <c r="O684" s="33"/>
      <c r="P684" s="33"/>
      <c r="Q684" s="33"/>
      <c r="R684" s="33"/>
    </row>
    <row r="685" spans="14:18" x14ac:dyDescent="0.2">
      <c r="N685" s="33"/>
      <c r="O685" s="33"/>
      <c r="P685" s="33"/>
      <c r="Q685" s="33"/>
      <c r="R685" s="33"/>
    </row>
    <row r="686" spans="14:18" x14ac:dyDescent="0.2">
      <c r="N686" s="33"/>
      <c r="O686" s="33"/>
      <c r="P686" s="33"/>
      <c r="Q686" s="33"/>
      <c r="R686" s="33"/>
    </row>
    <row r="687" spans="14:18" x14ac:dyDescent="0.2">
      <c r="N687" s="33"/>
      <c r="O687" s="33"/>
      <c r="P687" s="33"/>
      <c r="Q687" s="33"/>
      <c r="R687" s="33"/>
    </row>
    <row r="688" spans="14:18" x14ac:dyDescent="0.2">
      <c r="N688" s="33"/>
      <c r="O688" s="33"/>
      <c r="P688" s="33"/>
      <c r="Q688" s="33"/>
      <c r="R688" s="33"/>
    </row>
    <row r="689" spans="14:18" x14ac:dyDescent="0.2">
      <c r="N689" s="33"/>
      <c r="O689" s="33"/>
      <c r="P689" s="33"/>
      <c r="Q689" s="33"/>
      <c r="R689" s="33"/>
    </row>
    <row r="690" spans="14:18" x14ac:dyDescent="0.2">
      <c r="N690" s="33"/>
      <c r="O690" s="33"/>
      <c r="P690" s="33"/>
      <c r="Q690" s="33"/>
      <c r="R690" s="33"/>
    </row>
    <row r="691" spans="14:18" x14ac:dyDescent="0.2">
      <c r="N691" s="33"/>
      <c r="O691" s="33"/>
      <c r="P691" s="33"/>
      <c r="Q691" s="33"/>
      <c r="R691" s="33"/>
    </row>
    <row r="692" spans="14:18" x14ac:dyDescent="0.2">
      <c r="N692" s="33"/>
      <c r="O692" s="33"/>
      <c r="P692" s="33"/>
      <c r="Q692" s="33"/>
      <c r="R692" s="33"/>
    </row>
    <row r="693" spans="14:18" x14ac:dyDescent="0.2">
      <c r="N693" s="33"/>
      <c r="O693" s="33"/>
      <c r="P693" s="33"/>
      <c r="Q693" s="33"/>
      <c r="R693" s="33"/>
    </row>
    <row r="694" spans="14:18" x14ac:dyDescent="0.2">
      <c r="N694" s="33"/>
      <c r="O694" s="33"/>
      <c r="P694" s="33"/>
      <c r="Q694" s="33"/>
      <c r="R694" s="33"/>
    </row>
    <row r="695" spans="14:18" x14ac:dyDescent="0.2">
      <c r="N695" s="33"/>
      <c r="O695" s="33"/>
      <c r="P695" s="33"/>
      <c r="Q695" s="33"/>
      <c r="R695" s="33"/>
    </row>
    <row r="696" spans="14:18" x14ac:dyDescent="0.2">
      <c r="N696" s="33"/>
      <c r="O696" s="33"/>
      <c r="P696" s="33"/>
      <c r="Q696" s="33"/>
      <c r="R696" s="33"/>
    </row>
    <row r="697" spans="14:18" x14ac:dyDescent="0.2">
      <c r="N697" s="33"/>
      <c r="O697" s="33"/>
      <c r="P697" s="33"/>
      <c r="Q697" s="33"/>
      <c r="R697" s="33"/>
    </row>
    <row r="698" spans="14:18" x14ac:dyDescent="0.2">
      <c r="N698" s="33"/>
      <c r="O698" s="33"/>
      <c r="P698" s="33"/>
      <c r="Q698" s="33"/>
      <c r="R698" s="33"/>
    </row>
    <row r="699" spans="14:18" x14ac:dyDescent="0.2">
      <c r="N699" s="33"/>
      <c r="O699" s="33"/>
      <c r="P699" s="33"/>
      <c r="Q699" s="33"/>
      <c r="R699" s="33"/>
    </row>
    <row r="700" spans="14:18" x14ac:dyDescent="0.2">
      <c r="N700" s="33"/>
      <c r="O700" s="33"/>
      <c r="P700" s="33"/>
      <c r="Q700" s="33"/>
      <c r="R700" s="33"/>
    </row>
    <row r="701" spans="14:18" x14ac:dyDescent="0.2">
      <c r="N701" s="33"/>
      <c r="O701" s="33"/>
      <c r="P701" s="33"/>
      <c r="Q701" s="33"/>
      <c r="R701" s="33"/>
    </row>
    <row r="702" spans="14:18" x14ac:dyDescent="0.2">
      <c r="N702" s="33"/>
      <c r="O702" s="33"/>
      <c r="P702" s="33"/>
      <c r="Q702" s="33"/>
      <c r="R702" s="33"/>
    </row>
    <row r="703" spans="14:18" x14ac:dyDescent="0.2">
      <c r="N703" s="33"/>
      <c r="O703" s="33"/>
      <c r="P703" s="33"/>
      <c r="Q703" s="33"/>
      <c r="R703" s="33"/>
    </row>
    <row r="704" spans="14:18" x14ac:dyDescent="0.2">
      <c r="N704" s="33"/>
      <c r="O704" s="33"/>
      <c r="P704" s="33"/>
      <c r="Q704" s="33"/>
      <c r="R704" s="33"/>
    </row>
    <row r="705" spans="14:18" x14ac:dyDescent="0.2">
      <c r="N705" s="33"/>
      <c r="O705" s="33"/>
      <c r="P705" s="33"/>
      <c r="Q705" s="33"/>
      <c r="R705" s="33"/>
    </row>
    <row r="706" spans="14:18" x14ac:dyDescent="0.2">
      <c r="N706" s="33"/>
      <c r="O706" s="33"/>
      <c r="P706" s="33"/>
      <c r="Q706" s="33"/>
      <c r="R706" s="33"/>
    </row>
    <row r="707" spans="14:18" x14ac:dyDescent="0.2">
      <c r="N707" s="33"/>
      <c r="O707" s="33"/>
      <c r="P707" s="33"/>
      <c r="Q707" s="33"/>
      <c r="R707" s="33"/>
    </row>
    <row r="708" spans="14:18" x14ac:dyDescent="0.2">
      <c r="N708" s="33"/>
      <c r="O708" s="33"/>
      <c r="P708" s="33"/>
      <c r="Q708" s="33"/>
      <c r="R708" s="33"/>
    </row>
    <row r="709" spans="14:18" x14ac:dyDescent="0.2">
      <c r="N709" s="33"/>
      <c r="O709" s="33"/>
      <c r="P709" s="33"/>
      <c r="Q709" s="33"/>
      <c r="R709" s="33"/>
    </row>
    <row r="710" spans="14:18" x14ac:dyDescent="0.2">
      <c r="N710" s="33"/>
      <c r="O710" s="33"/>
      <c r="P710" s="33"/>
      <c r="Q710" s="33"/>
      <c r="R710" s="33"/>
    </row>
    <row r="711" spans="14:18" x14ac:dyDescent="0.2">
      <c r="N711" s="33"/>
      <c r="O711" s="33"/>
      <c r="P711" s="33"/>
      <c r="Q711" s="33"/>
      <c r="R711" s="33"/>
    </row>
    <row r="712" spans="14:18" x14ac:dyDescent="0.2">
      <c r="N712" s="33"/>
      <c r="O712" s="33"/>
      <c r="P712" s="33"/>
      <c r="Q712" s="33"/>
      <c r="R712" s="33"/>
    </row>
    <row r="713" spans="14:18" x14ac:dyDescent="0.2">
      <c r="N713" s="33"/>
      <c r="O713" s="33"/>
      <c r="P713" s="33"/>
      <c r="Q713" s="33"/>
      <c r="R713" s="33"/>
    </row>
    <row r="714" spans="14:18" x14ac:dyDescent="0.2">
      <c r="N714" s="33"/>
      <c r="O714" s="33"/>
      <c r="P714" s="33"/>
      <c r="Q714" s="33"/>
      <c r="R714" s="33"/>
    </row>
    <row r="715" spans="14:18" x14ac:dyDescent="0.2">
      <c r="N715" s="33"/>
      <c r="O715" s="33"/>
      <c r="P715" s="33"/>
      <c r="Q715" s="33"/>
      <c r="R715" s="33"/>
    </row>
    <row r="716" spans="14:18" x14ac:dyDescent="0.2">
      <c r="N716" s="33"/>
      <c r="O716" s="33"/>
      <c r="P716" s="33"/>
      <c r="Q716" s="33"/>
      <c r="R716" s="33"/>
    </row>
    <row r="717" spans="14:18" x14ac:dyDescent="0.2">
      <c r="N717" s="33"/>
      <c r="O717" s="33"/>
      <c r="P717" s="33"/>
      <c r="Q717" s="33"/>
      <c r="R717" s="33"/>
    </row>
    <row r="718" spans="14:18" x14ac:dyDescent="0.2">
      <c r="N718" s="33"/>
      <c r="O718" s="33"/>
      <c r="P718" s="33"/>
      <c r="Q718" s="33"/>
      <c r="R718" s="33"/>
    </row>
    <row r="719" spans="14:18" x14ac:dyDescent="0.2">
      <c r="N719" s="33"/>
      <c r="O719" s="33"/>
      <c r="P719" s="33"/>
      <c r="Q719" s="33"/>
      <c r="R719" s="33"/>
    </row>
    <row r="720" spans="14:18" x14ac:dyDescent="0.2">
      <c r="N720" s="33"/>
      <c r="O720" s="33"/>
      <c r="P720" s="33"/>
      <c r="Q720" s="33"/>
      <c r="R720" s="33"/>
    </row>
    <row r="721" spans="14:18" x14ac:dyDescent="0.2">
      <c r="N721" s="33"/>
      <c r="O721" s="33"/>
      <c r="P721" s="33"/>
      <c r="Q721" s="33"/>
      <c r="R721" s="33"/>
    </row>
    <row r="722" spans="14:18" x14ac:dyDescent="0.2">
      <c r="N722" s="33"/>
      <c r="O722" s="33"/>
      <c r="P722" s="33"/>
      <c r="Q722" s="33"/>
      <c r="R722" s="33"/>
    </row>
    <row r="723" spans="14:18" x14ac:dyDescent="0.2">
      <c r="N723" s="33"/>
      <c r="O723" s="33"/>
      <c r="P723" s="33"/>
      <c r="Q723" s="33"/>
      <c r="R723" s="33"/>
    </row>
    <row r="724" spans="14:18" x14ac:dyDescent="0.2">
      <c r="N724" s="33"/>
      <c r="O724" s="33"/>
      <c r="P724" s="33"/>
      <c r="Q724" s="33"/>
      <c r="R724" s="33"/>
    </row>
    <row r="725" spans="14:18" x14ac:dyDescent="0.2">
      <c r="N725" s="33"/>
      <c r="O725" s="33"/>
      <c r="P725" s="33"/>
      <c r="Q725" s="33"/>
      <c r="R725" s="33"/>
    </row>
    <row r="726" spans="14:18" x14ac:dyDescent="0.2">
      <c r="N726" s="33"/>
      <c r="O726" s="33"/>
      <c r="P726" s="33"/>
      <c r="Q726" s="33"/>
      <c r="R726" s="33"/>
    </row>
    <row r="727" spans="14:18" x14ac:dyDescent="0.2">
      <c r="N727" s="33"/>
      <c r="O727" s="33"/>
      <c r="P727" s="33"/>
      <c r="Q727" s="33"/>
      <c r="R727" s="33"/>
    </row>
    <row r="728" spans="14:18" x14ac:dyDescent="0.2">
      <c r="N728" s="33"/>
      <c r="O728" s="33"/>
      <c r="P728" s="33"/>
      <c r="Q728" s="33"/>
      <c r="R728" s="33"/>
    </row>
    <row r="729" spans="14:18" x14ac:dyDescent="0.2">
      <c r="N729" s="33"/>
      <c r="O729" s="33"/>
      <c r="P729" s="33"/>
      <c r="Q729" s="33"/>
      <c r="R729" s="33"/>
    </row>
    <row r="730" spans="14:18" x14ac:dyDescent="0.2">
      <c r="N730" s="33"/>
      <c r="O730" s="33"/>
      <c r="P730" s="33"/>
      <c r="Q730" s="33"/>
      <c r="R730" s="33"/>
    </row>
    <row r="731" spans="14:18" x14ac:dyDescent="0.2">
      <c r="N731" s="33"/>
      <c r="O731" s="33"/>
      <c r="P731" s="33"/>
      <c r="Q731" s="33"/>
      <c r="R731" s="33"/>
    </row>
    <row r="732" spans="14:18" x14ac:dyDescent="0.2">
      <c r="N732" s="33"/>
      <c r="O732" s="33"/>
      <c r="P732" s="33"/>
      <c r="Q732" s="33"/>
      <c r="R732" s="33"/>
    </row>
    <row r="733" spans="14:18" x14ac:dyDescent="0.2">
      <c r="N733" s="33"/>
      <c r="O733" s="33"/>
      <c r="P733" s="33"/>
      <c r="Q733" s="33"/>
      <c r="R733" s="33"/>
    </row>
    <row r="734" spans="14:18" x14ac:dyDescent="0.2">
      <c r="N734" s="33"/>
      <c r="O734" s="33"/>
      <c r="P734" s="33"/>
      <c r="Q734" s="33"/>
      <c r="R734" s="33"/>
    </row>
    <row r="735" spans="14:18" x14ac:dyDescent="0.2">
      <c r="N735" s="33"/>
      <c r="O735" s="33"/>
      <c r="P735" s="33"/>
      <c r="Q735" s="33"/>
      <c r="R735" s="33"/>
    </row>
    <row r="736" spans="14:18" x14ac:dyDescent="0.2">
      <c r="N736" s="33"/>
      <c r="O736" s="33"/>
      <c r="P736" s="33"/>
      <c r="Q736" s="33"/>
      <c r="R736" s="33"/>
    </row>
    <row r="737" spans="14:18" x14ac:dyDescent="0.2">
      <c r="N737" s="33"/>
      <c r="O737" s="33"/>
      <c r="P737" s="33"/>
      <c r="Q737" s="33"/>
      <c r="R737" s="33"/>
    </row>
    <row r="738" spans="14:18" x14ac:dyDescent="0.2">
      <c r="N738" s="33"/>
      <c r="O738" s="33"/>
      <c r="P738" s="33"/>
      <c r="Q738" s="33"/>
      <c r="R738" s="33"/>
    </row>
    <row r="739" spans="14:18" x14ac:dyDescent="0.2">
      <c r="N739" s="33"/>
      <c r="O739" s="33"/>
      <c r="P739" s="33"/>
      <c r="Q739" s="33"/>
      <c r="R739" s="33"/>
    </row>
    <row r="740" spans="14:18" x14ac:dyDescent="0.2">
      <c r="N740" s="33"/>
      <c r="O740" s="33"/>
      <c r="P740" s="33"/>
      <c r="Q740" s="33"/>
      <c r="R740" s="33"/>
    </row>
    <row r="741" spans="14:18" x14ac:dyDescent="0.2">
      <c r="N741" s="33"/>
      <c r="O741" s="33"/>
      <c r="P741" s="33"/>
      <c r="Q741" s="33"/>
      <c r="R741" s="33"/>
    </row>
    <row r="742" spans="14:18" x14ac:dyDescent="0.2">
      <c r="N742" s="33"/>
      <c r="O742" s="33"/>
      <c r="P742" s="33"/>
      <c r="Q742" s="33"/>
      <c r="R742" s="33"/>
    </row>
    <row r="743" spans="14:18" x14ac:dyDescent="0.2">
      <c r="N743" s="33"/>
      <c r="O743" s="33"/>
      <c r="P743" s="33"/>
      <c r="Q743" s="33"/>
      <c r="R743" s="33"/>
    </row>
    <row r="744" spans="14:18" x14ac:dyDescent="0.2">
      <c r="N744" s="33"/>
      <c r="O744" s="33"/>
      <c r="P744" s="33"/>
      <c r="Q744" s="33"/>
      <c r="R744" s="33"/>
    </row>
    <row r="745" spans="14:18" x14ac:dyDescent="0.2">
      <c r="N745" s="33"/>
      <c r="O745" s="33"/>
      <c r="P745" s="33"/>
      <c r="Q745" s="33"/>
      <c r="R745" s="33"/>
    </row>
    <row r="746" spans="14:18" x14ac:dyDescent="0.2">
      <c r="N746" s="33"/>
      <c r="O746" s="33"/>
      <c r="P746" s="33"/>
      <c r="Q746" s="33"/>
      <c r="R746" s="33"/>
    </row>
    <row r="747" spans="14:18" x14ac:dyDescent="0.2">
      <c r="N747" s="33"/>
      <c r="O747" s="33"/>
      <c r="P747" s="33"/>
      <c r="Q747" s="33"/>
      <c r="R747" s="33"/>
    </row>
    <row r="748" spans="14:18" x14ac:dyDescent="0.2">
      <c r="N748" s="33"/>
      <c r="O748" s="33"/>
      <c r="P748" s="33"/>
      <c r="Q748" s="33"/>
      <c r="R748" s="33"/>
    </row>
    <row r="749" spans="14:18" x14ac:dyDescent="0.2">
      <c r="N749" s="33"/>
      <c r="O749" s="33"/>
      <c r="P749" s="33"/>
      <c r="Q749" s="33"/>
      <c r="R749" s="33"/>
    </row>
    <row r="750" spans="14:18" x14ac:dyDescent="0.2">
      <c r="N750" s="33"/>
      <c r="O750" s="33"/>
      <c r="P750" s="33"/>
      <c r="Q750" s="33"/>
      <c r="R750" s="33"/>
    </row>
    <row r="751" spans="14:18" x14ac:dyDescent="0.2">
      <c r="N751" s="33"/>
      <c r="O751" s="33"/>
      <c r="P751" s="33"/>
      <c r="Q751" s="33"/>
      <c r="R751" s="33"/>
    </row>
    <row r="752" spans="14:18" x14ac:dyDescent="0.2">
      <c r="N752" s="33"/>
      <c r="O752" s="33"/>
      <c r="P752" s="33"/>
      <c r="Q752" s="33"/>
      <c r="R752" s="33"/>
    </row>
    <row r="753" spans="14:18" x14ac:dyDescent="0.2">
      <c r="N753" s="33"/>
      <c r="O753" s="33"/>
      <c r="P753" s="33"/>
      <c r="Q753" s="33"/>
      <c r="R753" s="33"/>
    </row>
    <row r="754" spans="14:18" x14ac:dyDescent="0.2">
      <c r="N754" s="33"/>
      <c r="O754" s="33"/>
      <c r="P754" s="33"/>
      <c r="Q754" s="33"/>
      <c r="R754" s="33"/>
    </row>
    <row r="755" spans="14:18" x14ac:dyDescent="0.2">
      <c r="N755" s="33"/>
      <c r="O755" s="33"/>
      <c r="P755" s="33"/>
      <c r="Q755" s="33"/>
      <c r="R755" s="33"/>
    </row>
    <row r="756" spans="14:18" x14ac:dyDescent="0.2">
      <c r="N756" s="33"/>
      <c r="O756" s="33"/>
      <c r="P756" s="33"/>
      <c r="Q756" s="33"/>
      <c r="R756" s="33"/>
    </row>
    <row r="757" spans="14:18" x14ac:dyDescent="0.2">
      <c r="N757" s="33"/>
      <c r="O757" s="33"/>
      <c r="P757" s="33"/>
      <c r="Q757" s="33"/>
      <c r="R757" s="33"/>
    </row>
    <row r="758" spans="14:18" x14ac:dyDescent="0.2">
      <c r="N758" s="33"/>
      <c r="O758" s="33"/>
      <c r="P758" s="33"/>
      <c r="Q758" s="33"/>
      <c r="R758" s="33"/>
    </row>
    <row r="759" spans="14:18" x14ac:dyDescent="0.2">
      <c r="N759" s="33"/>
      <c r="O759" s="33"/>
      <c r="P759" s="33"/>
      <c r="Q759" s="33"/>
      <c r="R759" s="33"/>
    </row>
    <row r="760" spans="14:18" x14ac:dyDescent="0.2">
      <c r="N760" s="33"/>
      <c r="O760" s="33"/>
      <c r="P760" s="33"/>
      <c r="Q760" s="33"/>
      <c r="R760" s="33"/>
    </row>
    <row r="761" spans="14:18" x14ac:dyDescent="0.2">
      <c r="N761" s="33"/>
      <c r="O761" s="33"/>
      <c r="P761" s="33"/>
      <c r="Q761" s="33"/>
      <c r="R761" s="33"/>
    </row>
    <row r="762" spans="14:18" x14ac:dyDescent="0.2">
      <c r="N762" s="33"/>
      <c r="O762" s="33"/>
      <c r="P762" s="33"/>
      <c r="Q762" s="33"/>
      <c r="R762" s="33"/>
    </row>
    <row r="763" spans="14:18" x14ac:dyDescent="0.2">
      <c r="N763" s="33"/>
      <c r="O763" s="33"/>
      <c r="P763" s="33"/>
      <c r="Q763" s="33"/>
      <c r="R763" s="33"/>
    </row>
    <row r="764" spans="14:18" x14ac:dyDescent="0.2">
      <c r="N764" s="33"/>
      <c r="O764" s="33"/>
      <c r="P764" s="33"/>
      <c r="Q764" s="33"/>
      <c r="R764" s="33"/>
    </row>
    <row r="765" spans="14:18" x14ac:dyDescent="0.2">
      <c r="N765" s="33"/>
      <c r="O765" s="33"/>
      <c r="P765" s="33"/>
      <c r="Q765" s="33"/>
      <c r="R765" s="33"/>
    </row>
    <row r="766" spans="14:18" x14ac:dyDescent="0.2">
      <c r="N766" s="33"/>
      <c r="O766" s="33"/>
      <c r="P766" s="33"/>
      <c r="Q766" s="33"/>
      <c r="R766" s="33"/>
    </row>
    <row r="767" spans="14:18" x14ac:dyDescent="0.2">
      <c r="N767" s="33"/>
      <c r="O767" s="33"/>
      <c r="P767" s="33"/>
      <c r="Q767" s="33"/>
      <c r="R767" s="33"/>
    </row>
    <row r="768" spans="14:18" x14ac:dyDescent="0.2">
      <c r="N768" s="33"/>
      <c r="O768" s="33"/>
      <c r="P768" s="33"/>
      <c r="Q768" s="33"/>
      <c r="R768" s="33"/>
    </row>
    <row r="769" spans="14:18" x14ac:dyDescent="0.2">
      <c r="N769" s="33"/>
      <c r="O769" s="33"/>
      <c r="P769" s="33"/>
      <c r="Q769" s="33"/>
      <c r="R769" s="33"/>
    </row>
    <row r="770" spans="14:18" x14ac:dyDescent="0.2">
      <c r="N770" s="33"/>
      <c r="O770" s="33"/>
      <c r="P770" s="33"/>
      <c r="Q770" s="33"/>
      <c r="R770" s="33"/>
    </row>
    <row r="771" spans="14:18" x14ac:dyDescent="0.2">
      <c r="N771" s="33"/>
      <c r="O771" s="33"/>
      <c r="P771" s="33"/>
      <c r="Q771" s="33"/>
      <c r="R771" s="33"/>
    </row>
    <row r="772" spans="14:18" x14ac:dyDescent="0.2">
      <c r="N772" s="33"/>
      <c r="O772" s="33"/>
      <c r="P772" s="33"/>
      <c r="Q772" s="33"/>
      <c r="R772" s="33"/>
    </row>
    <row r="773" spans="14:18" x14ac:dyDescent="0.2">
      <c r="N773" s="33"/>
      <c r="O773" s="33"/>
      <c r="P773" s="33"/>
      <c r="Q773" s="33"/>
      <c r="R773" s="33"/>
    </row>
    <row r="774" spans="14:18" x14ac:dyDescent="0.2">
      <c r="N774" s="33"/>
      <c r="O774" s="33"/>
      <c r="P774" s="33"/>
      <c r="Q774" s="33"/>
      <c r="R774" s="33"/>
    </row>
    <row r="775" spans="14:18" x14ac:dyDescent="0.2">
      <c r="N775" s="33"/>
      <c r="O775" s="33"/>
      <c r="P775" s="33"/>
      <c r="Q775" s="33"/>
      <c r="R775" s="33"/>
    </row>
    <row r="776" spans="14:18" x14ac:dyDescent="0.2">
      <c r="N776" s="33"/>
      <c r="O776" s="33"/>
      <c r="P776" s="33"/>
      <c r="Q776" s="33"/>
      <c r="R776" s="33"/>
    </row>
    <row r="777" spans="14:18" x14ac:dyDescent="0.2">
      <c r="N777" s="33"/>
      <c r="O777" s="33"/>
      <c r="P777" s="33"/>
      <c r="Q777" s="33"/>
      <c r="R777" s="33"/>
    </row>
    <row r="778" spans="14:18" x14ac:dyDescent="0.2">
      <c r="N778" s="33"/>
      <c r="O778" s="33"/>
      <c r="P778" s="33"/>
      <c r="Q778" s="33"/>
      <c r="R778" s="33"/>
    </row>
    <row r="779" spans="14:18" x14ac:dyDescent="0.2">
      <c r="N779" s="33"/>
      <c r="O779" s="33"/>
      <c r="P779" s="33"/>
      <c r="Q779" s="33"/>
      <c r="R779" s="33"/>
    </row>
    <row r="780" spans="14:18" x14ac:dyDescent="0.2">
      <c r="N780" s="33"/>
      <c r="O780" s="33"/>
      <c r="P780" s="33"/>
      <c r="Q780" s="33"/>
      <c r="R780" s="33"/>
    </row>
    <row r="781" spans="14:18" x14ac:dyDescent="0.2">
      <c r="N781" s="33"/>
      <c r="O781" s="33"/>
      <c r="P781" s="33"/>
      <c r="Q781" s="33"/>
      <c r="R781" s="33"/>
    </row>
    <row r="782" spans="14:18" x14ac:dyDescent="0.2">
      <c r="N782" s="33"/>
      <c r="O782" s="33"/>
      <c r="P782" s="33"/>
      <c r="Q782" s="33"/>
      <c r="R782" s="33"/>
    </row>
    <row r="783" spans="14:18" x14ac:dyDescent="0.2">
      <c r="N783" s="33"/>
      <c r="O783" s="33"/>
      <c r="P783" s="33"/>
      <c r="Q783" s="33"/>
      <c r="R783" s="33"/>
    </row>
    <row r="784" spans="14:18" x14ac:dyDescent="0.2">
      <c r="N784" s="33"/>
      <c r="O784" s="33"/>
      <c r="P784" s="33"/>
      <c r="Q784" s="33"/>
      <c r="R784" s="33"/>
    </row>
    <row r="785" spans="14:18" x14ac:dyDescent="0.2">
      <c r="N785" s="33"/>
      <c r="O785" s="33"/>
      <c r="P785" s="33"/>
      <c r="Q785" s="33"/>
      <c r="R785" s="33"/>
    </row>
    <row r="786" spans="14:18" x14ac:dyDescent="0.2">
      <c r="N786" s="33"/>
      <c r="O786" s="33"/>
      <c r="P786" s="33"/>
      <c r="Q786" s="33"/>
      <c r="R786" s="33"/>
    </row>
    <row r="787" spans="14:18" x14ac:dyDescent="0.2">
      <c r="N787" s="33"/>
      <c r="O787" s="33"/>
      <c r="P787" s="33"/>
      <c r="Q787" s="33"/>
      <c r="R787" s="33"/>
    </row>
    <row r="788" spans="14:18" x14ac:dyDescent="0.2">
      <c r="N788" s="33"/>
      <c r="O788" s="33"/>
      <c r="P788" s="33"/>
      <c r="Q788" s="33"/>
      <c r="R788" s="33"/>
    </row>
    <row r="789" spans="14:18" x14ac:dyDescent="0.2">
      <c r="N789" s="33"/>
      <c r="O789" s="33"/>
      <c r="P789" s="33"/>
      <c r="Q789" s="33"/>
      <c r="R789" s="33"/>
    </row>
    <row r="790" spans="14:18" x14ac:dyDescent="0.2">
      <c r="N790" s="33"/>
      <c r="O790" s="33"/>
      <c r="P790" s="33"/>
      <c r="Q790" s="33"/>
      <c r="R790" s="33"/>
    </row>
    <row r="791" spans="14:18" x14ac:dyDescent="0.2">
      <c r="N791" s="33"/>
      <c r="O791" s="33"/>
      <c r="P791" s="33"/>
      <c r="Q791" s="33"/>
      <c r="R791" s="33"/>
    </row>
    <row r="792" spans="14:18" x14ac:dyDescent="0.2">
      <c r="N792" s="33"/>
      <c r="O792" s="33"/>
      <c r="P792" s="33"/>
      <c r="Q792" s="33"/>
      <c r="R792" s="33"/>
    </row>
    <row r="793" spans="14:18" x14ac:dyDescent="0.2">
      <c r="N793" s="33"/>
      <c r="O793" s="33"/>
      <c r="P793" s="33"/>
      <c r="Q793" s="33"/>
      <c r="R793" s="33"/>
    </row>
    <row r="794" spans="14:18" x14ac:dyDescent="0.2">
      <c r="N794" s="33"/>
      <c r="O794" s="33"/>
      <c r="P794" s="33"/>
      <c r="Q794" s="33"/>
      <c r="R794" s="33"/>
    </row>
    <row r="795" spans="14:18" x14ac:dyDescent="0.2">
      <c r="N795" s="33"/>
      <c r="O795" s="33"/>
      <c r="P795" s="33"/>
      <c r="Q795" s="33"/>
      <c r="R795" s="33"/>
    </row>
    <row r="796" spans="14:18" x14ac:dyDescent="0.2">
      <c r="N796" s="33"/>
      <c r="O796" s="33"/>
      <c r="P796" s="33"/>
      <c r="Q796" s="33"/>
      <c r="R796" s="33"/>
    </row>
    <row r="797" spans="14:18" x14ac:dyDescent="0.2">
      <c r="N797" s="33"/>
      <c r="O797" s="33"/>
      <c r="P797" s="33"/>
      <c r="Q797" s="33"/>
      <c r="R797" s="33"/>
    </row>
    <row r="798" spans="14:18" x14ac:dyDescent="0.2">
      <c r="N798" s="33"/>
      <c r="O798" s="33"/>
      <c r="P798" s="33"/>
      <c r="Q798" s="33"/>
      <c r="R798" s="33"/>
    </row>
    <row r="799" spans="14:18" x14ac:dyDescent="0.2">
      <c r="N799" s="33"/>
      <c r="O799" s="33"/>
      <c r="P799" s="33"/>
      <c r="Q799" s="33"/>
      <c r="R799" s="33"/>
    </row>
    <row r="800" spans="14:18" x14ac:dyDescent="0.2">
      <c r="N800" s="33"/>
      <c r="O800" s="33"/>
      <c r="P800" s="33"/>
      <c r="Q800" s="33"/>
      <c r="R800" s="33"/>
    </row>
    <row r="801" spans="14:18" x14ac:dyDescent="0.2">
      <c r="N801" s="33"/>
      <c r="O801" s="33"/>
      <c r="P801" s="33"/>
      <c r="Q801" s="33"/>
      <c r="R801" s="33"/>
    </row>
    <row r="802" spans="14:18" x14ac:dyDescent="0.2">
      <c r="N802" s="33"/>
      <c r="O802" s="33"/>
      <c r="P802" s="33"/>
      <c r="Q802" s="33"/>
      <c r="R802" s="33"/>
    </row>
    <row r="803" spans="14:18" x14ac:dyDescent="0.2">
      <c r="N803" s="33"/>
      <c r="O803" s="33"/>
      <c r="P803" s="33"/>
      <c r="Q803" s="33"/>
      <c r="R803" s="33"/>
    </row>
    <row r="804" spans="14:18" x14ac:dyDescent="0.2">
      <c r="N804" s="33"/>
      <c r="O804" s="33"/>
      <c r="P804" s="33"/>
      <c r="Q804" s="33"/>
      <c r="R804" s="33"/>
    </row>
    <row r="805" spans="14:18" x14ac:dyDescent="0.2">
      <c r="N805" s="33"/>
      <c r="O805" s="33"/>
      <c r="P805" s="33"/>
      <c r="Q805" s="33"/>
      <c r="R805" s="33"/>
    </row>
    <row r="806" spans="14:18" x14ac:dyDescent="0.2">
      <c r="N806" s="33"/>
      <c r="O806" s="33"/>
      <c r="P806" s="33"/>
      <c r="Q806" s="33"/>
      <c r="R806" s="33"/>
    </row>
    <row r="807" spans="14:18" x14ac:dyDescent="0.2">
      <c r="N807" s="33"/>
      <c r="O807" s="33"/>
      <c r="P807" s="33"/>
      <c r="Q807" s="33"/>
      <c r="R807" s="33"/>
    </row>
    <row r="808" spans="14:18" x14ac:dyDescent="0.2">
      <c r="N808" s="33"/>
      <c r="O808" s="33"/>
      <c r="P808" s="33"/>
      <c r="Q808" s="33"/>
      <c r="R808" s="33"/>
    </row>
    <row r="809" spans="14:18" x14ac:dyDescent="0.2">
      <c r="N809" s="33"/>
      <c r="O809" s="33"/>
      <c r="P809" s="33"/>
      <c r="Q809" s="33"/>
      <c r="R809" s="33"/>
    </row>
    <row r="810" spans="14:18" x14ac:dyDescent="0.2">
      <c r="N810" s="33"/>
      <c r="O810" s="33"/>
      <c r="P810" s="33"/>
      <c r="Q810" s="33"/>
      <c r="R810" s="33"/>
    </row>
    <row r="811" spans="14:18" x14ac:dyDescent="0.2">
      <c r="N811" s="33"/>
      <c r="O811" s="33"/>
      <c r="P811" s="33"/>
      <c r="Q811" s="33"/>
      <c r="R811" s="33"/>
    </row>
    <row r="812" spans="14:18" x14ac:dyDescent="0.2">
      <c r="N812" s="33"/>
      <c r="O812" s="33"/>
      <c r="P812" s="33"/>
      <c r="Q812" s="33"/>
      <c r="R812" s="33"/>
    </row>
    <row r="813" spans="14:18" x14ac:dyDescent="0.2">
      <c r="N813" s="33"/>
      <c r="O813" s="33"/>
      <c r="P813" s="33"/>
      <c r="Q813" s="33"/>
      <c r="R813" s="33"/>
    </row>
    <row r="814" spans="14:18" x14ac:dyDescent="0.2">
      <c r="N814" s="33"/>
      <c r="O814" s="33"/>
      <c r="P814" s="33"/>
      <c r="Q814" s="33"/>
      <c r="R814" s="33"/>
    </row>
    <row r="815" spans="14:18" x14ac:dyDescent="0.2">
      <c r="N815" s="33"/>
      <c r="O815" s="33"/>
      <c r="P815" s="33"/>
      <c r="Q815" s="33"/>
      <c r="R815" s="33"/>
    </row>
    <row r="816" spans="14:18" x14ac:dyDescent="0.2">
      <c r="N816" s="33"/>
      <c r="O816" s="33"/>
      <c r="P816" s="33"/>
      <c r="Q816" s="33"/>
      <c r="R816" s="33"/>
    </row>
    <row r="817" spans="14:18" x14ac:dyDescent="0.2">
      <c r="N817" s="33"/>
      <c r="O817" s="33"/>
      <c r="P817" s="33"/>
      <c r="Q817" s="33"/>
      <c r="R817" s="33"/>
    </row>
    <row r="818" spans="14:18" x14ac:dyDescent="0.2">
      <c r="N818" s="33"/>
      <c r="O818" s="33"/>
      <c r="P818" s="33"/>
      <c r="Q818" s="33"/>
      <c r="R818" s="33"/>
    </row>
    <row r="819" spans="14:18" x14ac:dyDescent="0.2">
      <c r="N819" s="33"/>
      <c r="O819" s="33"/>
      <c r="P819" s="33"/>
      <c r="Q819" s="33"/>
      <c r="R819" s="33"/>
    </row>
    <row r="820" spans="14:18" x14ac:dyDescent="0.2">
      <c r="N820" s="33"/>
      <c r="O820" s="33"/>
      <c r="P820" s="33"/>
      <c r="Q820" s="33"/>
      <c r="R820" s="33"/>
    </row>
    <row r="821" spans="14:18" x14ac:dyDescent="0.2">
      <c r="N821" s="33"/>
      <c r="O821" s="33"/>
      <c r="P821" s="33"/>
      <c r="Q821" s="33"/>
      <c r="R821" s="33"/>
    </row>
    <row r="822" spans="14:18" x14ac:dyDescent="0.2">
      <c r="N822" s="33"/>
      <c r="O822" s="33"/>
      <c r="P822" s="33"/>
      <c r="Q822" s="33"/>
      <c r="R822" s="33"/>
    </row>
    <row r="823" spans="14:18" x14ac:dyDescent="0.2">
      <c r="N823" s="33"/>
      <c r="O823" s="33"/>
      <c r="P823" s="33"/>
      <c r="Q823" s="33"/>
      <c r="R823" s="33"/>
    </row>
    <row r="824" spans="14:18" x14ac:dyDescent="0.2">
      <c r="N824" s="33"/>
      <c r="O824" s="33"/>
      <c r="P824" s="33"/>
      <c r="Q824" s="33"/>
      <c r="R824" s="33"/>
    </row>
    <row r="825" spans="14:18" x14ac:dyDescent="0.2">
      <c r="N825" s="33"/>
      <c r="O825" s="33"/>
      <c r="P825" s="33"/>
      <c r="Q825" s="33"/>
      <c r="R825" s="33"/>
    </row>
    <row r="826" spans="14:18" x14ac:dyDescent="0.2">
      <c r="N826" s="33"/>
      <c r="O826" s="33"/>
      <c r="P826" s="33"/>
      <c r="Q826" s="33"/>
      <c r="R826" s="33"/>
    </row>
    <row r="827" spans="14:18" x14ac:dyDescent="0.2">
      <c r="N827" s="33"/>
      <c r="O827" s="33"/>
      <c r="P827" s="33"/>
      <c r="Q827" s="33"/>
      <c r="R827" s="33"/>
    </row>
    <row r="828" spans="14:18" x14ac:dyDescent="0.2">
      <c r="N828" s="33"/>
      <c r="O828" s="33"/>
      <c r="P828" s="33"/>
      <c r="Q828" s="33"/>
      <c r="R828" s="33"/>
    </row>
    <row r="829" spans="14:18" x14ac:dyDescent="0.2">
      <c r="N829" s="33"/>
      <c r="O829" s="33"/>
      <c r="P829" s="33"/>
      <c r="Q829" s="33"/>
      <c r="R829" s="33"/>
    </row>
    <row r="830" spans="14:18" x14ac:dyDescent="0.2">
      <c r="N830" s="33"/>
      <c r="O830" s="33"/>
      <c r="P830" s="33"/>
      <c r="Q830" s="33"/>
      <c r="R830" s="33"/>
    </row>
    <row r="831" spans="14:18" x14ac:dyDescent="0.2">
      <c r="N831" s="33"/>
      <c r="O831" s="33"/>
      <c r="P831" s="33"/>
      <c r="Q831" s="33"/>
      <c r="R831" s="33"/>
    </row>
    <row r="832" spans="14:18" x14ac:dyDescent="0.2">
      <c r="N832" s="33"/>
      <c r="O832" s="33"/>
      <c r="P832" s="33"/>
      <c r="Q832" s="33"/>
      <c r="R832" s="33"/>
    </row>
    <row r="833" spans="14:18" x14ac:dyDescent="0.2">
      <c r="N833" s="33"/>
      <c r="O833" s="33"/>
      <c r="P833" s="33"/>
      <c r="Q833" s="33"/>
      <c r="R833" s="33"/>
    </row>
    <row r="834" spans="14:18" x14ac:dyDescent="0.2">
      <c r="N834" s="33"/>
      <c r="O834" s="33"/>
      <c r="P834" s="33"/>
      <c r="Q834" s="33"/>
      <c r="R834" s="33"/>
    </row>
    <row r="835" spans="14:18" x14ac:dyDescent="0.2">
      <c r="N835" s="33"/>
      <c r="O835" s="33"/>
      <c r="P835" s="33"/>
      <c r="Q835" s="33"/>
      <c r="R835" s="33"/>
    </row>
    <row r="836" spans="14:18" x14ac:dyDescent="0.2">
      <c r="N836" s="33"/>
      <c r="O836" s="33"/>
      <c r="P836" s="33"/>
      <c r="Q836" s="33"/>
      <c r="R836" s="33"/>
    </row>
    <row r="837" spans="14:18" x14ac:dyDescent="0.2">
      <c r="N837" s="33"/>
      <c r="O837" s="33"/>
      <c r="P837" s="33"/>
      <c r="Q837" s="33"/>
      <c r="R837" s="33"/>
    </row>
    <row r="838" spans="14:18" x14ac:dyDescent="0.2">
      <c r="N838" s="33"/>
      <c r="O838" s="33"/>
      <c r="P838" s="33"/>
      <c r="Q838" s="33"/>
      <c r="R838" s="33"/>
    </row>
    <row r="839" spans="14:18" x14ac:dyDescent="0.2">
      <c r="N839" s="33"/>
      <c r="O839" s="33"/>
      <c r="P839" s="33"/>
      <c r="Q839" s="33"/>
      <c r="R839" s="33"/>
    </row>
    <row r="840" spans="14:18" x14ac:dyDescent="0.2">
      <c r="N840" s="33"/>
      <c r="O840" s="33"/>
      <c r="P840" s="33"/>
      <c r="Q840" s="33"/>
      <c r="R840" s="33"/>
    </row>
    <row r="841" spans="14:18" x14ac:dyDescent="0.2">
      <c r="N841" s="33"/>
      <c r="O841" s="33"/>
      <c r="P841" s="33"/>
      <c r="Q841" s="33"/>
      <c r="R841" s="33"/>
    </row>
    <row r="842" spans="14:18" x14ac:dyDescent="0.2">
      <c r="N842" s="33"/>
      <c r="O842" s="33"/>
      <c r="P842" s="33"/>
      <c r="Q842" s="33"/>
      <c r="R842" s="33"/>
    </row>
    <row r="843" spans="14:18" x14ac:dyDescent="0.2">
      <c r="N843" s="33"/>
      <c r="O843" s="33"/>
      <c r="P843" s="33"/>
      <c r="Q843" s="33"/>
      <c r="R843" s="33"/>
    </row>
    <row r="844" spans="14:18" x14ac:dyDescent="0.2">
      <c r="N844" s="33"/>
      <c r="O844" s="33"/>
      <c r="P844" s="33"/>
      <c r="Q844" s="33"/>
      <c r="R844" s="33"/>
    </row>
    <row r="845" spans="14:18" x14ac:dyDescent="0.2">
      <c r="N845" s="33"/>
      <c r="O845" s="33"/>
      <c r="P845" s="33"/>
      <c r="Q845" s="33"/>
      <c r="R845" s="33"/>
    </row>
    <row r="846" spans="14:18" x14ac:dyDescent="0.2">
      <c r="N846" s="33"/>
      <c r="O846" s="33"/>
      <c r="P846" s="33"/>
      <c r="Q846" s="33"/>
      <c r="R846" s="33"/>
    </row>
    <row r="847" spans="14:18" x14ac:dyDescent="0.2">
      <c r="N847" s="33"/>
      <c r="O847" s="33"/>
      <c r="P847" s="33"/>
      <c r="Q847" s="33"/>
      <c r="R847" s="33"/>
    </row>
    <row r="848" spans="14:18" x14ac:dyDescent="0.2">
      <c r="N848" s="33"/>
      <c r="O848" s="33"/>
      <c r="P848" s="33"/>
      <c r="Q848" s="33"/>
      <c r="R848" s="33"/>
    </row>
    <row r="849" spans="14:18" x14ac:dyDescent="0.2">
      <c r="N849" s="33"/>
      <c r="O849" s="33"/>
      <c r="P849" s="33"/>
      <c r="Q849" s="33"/>
      <c r="R849" s="33"/>
    </row>
    <row r="850" spans="14:18" x14ac:dyDescent="0.2">
      <c r="N850" s="33"/>
      <c r="O850" s="33"/>
      <c r="P850" s="33"/>
      <c r="Q850" s="33"/>
      <c r="R850" s="33"/>
    </row>
    <row r="851" spans="14:18" x14ac:dyDescent="0.2">
      <c r="N851" s="33"/>
      <c r="O851" s="33"/>
      <c r="P851" s="33"/>
      <c r="Q851" s="33"/>
      <c r="R851" s="33"/>
    </row>
    <row r="852" spans="14:18" x14ac:dyDescent="0.2">
      <c r="N852" s="33"/>
      <c r="O852" s="33"/>
      <c r="P852" s="33"/>
      <c r="Q852" s="33"/>
      <c r="R852" s="33"/>
    </row>
    <row r="853" spans="14:18" x14ac:dyDescent="0.2">
      <c r="N853" s="33"/>
      <c r="O853" s="33"/>
      <c r="P853" s="33"/>
      <c r="Q853" s="33"/>
      <c r="R853" s="33"/>
    </row>
    <row r="854" spans="14:18" x14ac:dyDescent="0.2">
      <c r="N854" s="33"/>
      <c r="O854" s="33"/>
      <c r="P854" s="33"/>
      <c r="Q854" s="33"/>
      <c r="R854" s="33"/>
    </row>
    <row r="855" spans="14:18" x14ac:dyDescent="0.2">
      <c r="N855" s="33"/>
      <c r="O855" s="33"/>
      <c r="P855" s="33"/>
      <c r="Q855" s="33"/>
      <c r="R855" s="33"/>
    </row>
    <row r="856" spans="14:18" x14ac:dyDescent="0.2">
      <c r="N856" s="33"/>
      <c r="O856" s="33"/>
      <c r="P856" s="33"/>
      <c r="Q856" s="33"/>
      <c r="R856" s="33"/>
    </row>
    <row r="857" spans="14:18" x14ac:dyDescent="0.2">
      <c r="N857" s="33"/>
      <c r="O857" s="33"/>
      <c r="P857" s="33"/>
      <c r="Q857" s="33"/>
      <c r="R857" s="33"/>
    </row>
    <row r="858" spans="14:18" x14ac:dyDescent="0.2">
      <c r="N858" s="33"/>
      <c r="O858" s="33"/>
      <c r="P858" s="33"/>
      <c r="Q858" s="33"/>
      <c r="R858" s="33"/>
    </row>
    <row r="859" spans="14:18" x14ac:dyDescent="0.2">
      <c r="N859" s="33"/>
      <c r="O859" s="33"/>
      <c r="P859" s="33"/>
      <c r="Q859" s="33"/>
      <c r="R859" s="33"/>
    </row>
    <row r="860" spans="14:18" x14ac:dyDescent="0.2">
      <c r="N860" s="33"/>
      <c r="O860" s="33"/>
      <c r="P860" s="33"/>
      <c r="Q860" s="33"/>
      <c r="R860" s="33"/>
    </row>
    <row r="861" spans="14:18" x14ac:dyDescent="0.2">
      <c r="N861" s="33"/>
      <c r="O861" s="33"/>
      <c r="P861" s="33"/>
      <c r="Q861" s="33"/>
      <c r="R861" s="33"/>
    </row>
    <row r="862" spans="14:18" x14ac:dyDescent="0.2">
      <c r="N862" s="33"/>
      <c r="O862" s="33"/>
      <c r="P862" s="33"/>
      <c r="Q862" s="33"/>
      <c r="R862" s="33"/>
    </row>
    <row r="863" spans="14:18" x14ac:dyDescent="0.2">
      <c r="N863" s="33"/>
      <c r="O863" s="33"/>
      <c r="P863" s="33"/>
      <c r="Q863" s="33"/>
      <c r="R863" s="33"/>
    </row>
    <row r="864" spans="14:18" x14ac:dyDescent="0.2">
      <c r="N864" s="33"/>
      <c r="O864" s="33"/>
      <c r="P864" s="33"/>
      <c r="Q864" s="33"/>
      <c r="R864" s="33"/>
    </row>
    <row r="865" spans="14:18" x14ac:dyDescent="0.2">
      <c r="N865" s="33"/>
      <c r="O865" s="33"/>
      <c r="P865" s="33"/>
      <c r="Q865" s="33"/>
      <c r="R865" s="33"/>
    </row>
    <row r="866" spans="14:18" x14ac:dyDescent="0.2">
      <c r="N866" s="33"/>
      <c r="O866" s="33"/>
      <c r="P866" s="33"/>
      <c r="Q866" s="33"/>
      <c r="R866" s="33"/>
    </row>
    <row r="867" spans="14:18" x14ac:dyDescent="0.2">
      <c r="N867" s="33"/>
      <c r="O867" s="33"/>
      <c r="P867" s="33"/>
      <c r="Q867" s="33"/>
      <c r="R867" s="33"/>
    </row>
    <row r="868" spans="14:18" x14ac:dyDescent="0.2">
      <c r="N868" s="33"/>
      <c r="O868" s="33"/>
      <c r="P868" s="33"/>
      <c r="Q868" s="33"/>
      <c r="R868" s="33"/>
    </row>
    <row r="869" spans="14:18" x14ac:dyDescent="0.2">
      <c r="N869" s="33"/>
      <c r="O869" s="33"/>
      <c r="P869" s="33"/>
      <c r="Q869" s="33"/>
      <c r="R869" s="33"/>
    </row>
    <row r="870" spans="14:18" x14ac:dyDescent="0.2">
      <c r="N870" s="33"/>
      <c r="O870" s="33"/>
      <c r="P870" s="33"/>
      <c r="Q870" s="33"/>
      <c r="R870" s="33"/>
    </row>
    <row r="871" spans="14:18" x14ac:dyDescent="0.2">
      <c r="N871" s="33"/>
      <c r="O871" s="33"/>
      <c r="P871" s="33"/>
      <c r="Q871" s="33"/>
      <c r="R871" s="33"/>
    </row>
    <row r="872" spans="14:18" x14ac:dyDescent="0.2">
      <c r="N872" s="33"/>
      <c r="O872" s="33"/>
      <c r="P872" s="33"/>
      <c r="Q872" s="33"/>
      <c r="R872" s="33"/>
    </row>
    <row r="873" spans="14:18" x14ac:dyDescent="0.2">
      <c r="N873" s="33"/>
      <c r="O873" s="33"/>
      <c r="P873" s="33"/>
      <c r="Q873" s="33"/>
      <c r="R873" s="33"/>
    </row>
    <row r="874" spans="14:18" x14ac:dyDescent="0.2">
      <c r="N874" s="33"/>
      <c r="O874" s="33"/>
      <c r="P874" s="33"/>
      <c r="Q874" s="33"/>
      <c r="R874" s="33"/>
    </row>
    <row r="875" spans="14:18" x14ac:dyDescent="0.2">
      <c r="N875" s="33"/>
      <c r="O875" s="33"/>
      <c r="P875" s="33"/>
      <c r="Q875" s="33"/>
      <c r="R875" s="33"/>
    </row>
    <row r="876" spans="14:18" x14ac:dyDescent="0.2">
      <c r="N876" s="33"/>
      <c r="O876" s="33"/>
      <c r="P876" s="33"/>
      <c r="Q876" s="33"/>
      <c r="R876" s="33"/>
    </row>
    <row r="877" spans="14:18" x14ac:dyDescent="0.2">
      <c r="N877" s="33"/>
      <c r="O877" s="33"/>
      <c r="P877" s="33"/>
      <c r="Q877" s="33"/>
      <c r="R877" s="33"/>
    </row>
    <row r="878" spans="14:18" x14ac:dyDescent="0.2">
      <c r="N878" s="33"/>
      <c r="O878" s="33"/>
      <c r="P878" s="33"/>
      <c r="Q878" s="33"/>
      <c r="R878" s="33"/>
    </row>
    <row r="879" spans="14:18" x14ac:dyDescent="0.2">
      <c r="N879" s="33"/>
      <c r="O879" s="33"/>
      <c r="P879" s="33"/>
      <c r="Q879" s="33"/>
      <c r="R879" s="33"/>
    </row>
    <row r="880" spans="14:18" x14ac:dyDescent="0.2">
      <c r="N880" s="33"/>
      <c r="O880" s="33"/>
      <c r="P880" s="33"/>
      <c r="Q880" s="33"/>
      <c r="R880" s="33"/>
    </row>
    <row r="881" spans="14:18" x14ac:dyDescent="0.2">
      <c r="N881" s="33"/>
      <c r="O881" s="33"/>
      <c r="P881" s="33"/>
      <c r="Q881" s="33"/>
      <c r="R881" s="33"/>
    </row>
    <row r="882" spans="14:18" x14ac:dyDescent="0.2">
      <c r="N882" s="33"/>
      <c r="O882" s="33"/>
      <c r="P882" s="33"/>
      <c r="Q882" s="33"/>
      <c r="R882" s="33"/>
    </row>
    <row r="883" spans="14:18" x14ac:dyDescent="0.2">
      <c r="N883" s="33"/>
      <c r="O883" s="33"/>
      <c r="P883" s="33"/>
      <c r="Q883" s="33"/>
      <c r="R883" s="33"/>
    </row>
    <row r="884" spans="14:18" x14ac:dyDescent="0.2">
      <c r="N884" s="33"/>
      <c r="O884" s="33"/>
      <c r="P884" s="33"/>
      <c r="Q884" s="33"/>
      <c r="R884" s="33"/>
    </row>
    <row r="885" spans="14:18" x14ac:dyDescent="0.2">
      <c r="N885" s="33"/>
      <c r="O885" s="33"/>
      <c r="P885" s="33"/>
      <c r="Q885" s="33"/>
      <c r="R885" s="33"/>
    </row>
    <row r="886" spans="14:18" x14ac:dyDescent="0.2">
      <c r="N886" s="33"/>
      <c r="O886" s="33"/>
      <c r="P886" s="33"/>
      <c r="Q886" s="33"/>
      <c r="R886" s="33"/>
    </row>
    <row r="887" spans="14:18" x14ac:dyDescent="0.2">
      <c r="N887" s="33"/>
      <c r="O887" s="33"/>
      <c r="P887" s="33"/>
      <c r="Q887" s="33"/>
      <c r="R887" s="33"/>
    </row>
    <row r="888" spans="14:18" x14ac:dyDescent="0.2">
      <c r="N888" s="33"/>
      <c r="O888" s="33"/>
      <c r="P888" s="33"/>
      <c r="Q888" s="33"/>
      <c r="R888" s="33"/>
    </row>
    <row r="889" spans="14:18" x14ac:dyDescent="0.2">
      <c r="N889" s="33"/>
      <c r="O889" s="33"/>
      <c r="P889" s="33"/>
      <c r="Q889" s="33"/>
      <c r="R889" s="33"/>
    </row>
    <row r="890" spans="14:18" x14ac:dyDescent="0.2">
      <c r="N890" s="33"/>
      <c r="O890" s="33"/>
      <c r="P890" s="33"/>
      <c r="Q890" s="33"/>
      <c r="R890" s="33"/>
    </row>
    <row r="891" spans="14:18" x14ac:dyDescent="0.2">
      <c r="N891" s="33"/>
      <c r="O891" s="33"/>
      <c r="P891" s="33"/>
      <c r="Q891" s="33"/>
      <c r="R891" s="33"/>
    </row>
    <row r="892" spans="14:18" x14ac:dyDescent="0.2">
      <c r="N892" s="33"/>
      <c r="O892" s="33"/>
      <c r="P892" s="33"/>
      <c r="Q892" s="33"/>
      <c r="R892" s="33"/>
    </row>
    <row r="893" spans="14:18" x14ac:dyDescent="0.2">
      <c r="N893" s="33"/>
      <c r="O893" s="33"/>
      <c r="P893" s="33"/>
      <c r="Q893" s="33"/>
      <c r="R893" s="33"/>
    </row>
    <row r="894" spans="14:18" x14ac:dyDescent="0.2">
      <c r="N894" s="33"/>
      <c r="O894" s="33"/>
      <c r="P894" s="33"/>
      <c r="Q894" s="33"/>
      <c r="R894" s="33"/>
    </row>
    <row r="895" spans="14:18" x14ac:dyDescent="0.2">
      <c r="N895" s="33"/>
      <c r="O895" s="33"/>
      <c r="P895" s="33"/>
      <c r="Q895" s="33"/>
      <c r="R895" s="33"/>
    </row>
    <row r="896" spans="14:18" x14ac:dyDescent="0.2">
      <c r="N896" s="33"/>
      <c r="O896" s="33"/>
      <c r="P896" s="33"/>
      <c r="Q896" s="33"/>
      <c r="R896" s="33"/>
    </row>
    <row r="897" spans="14:18" x14ac:dyDescent="0.2">
      <c r="N897" s="33"/>
      <c r="O897" s="33"/>
      <c r="P897" s="33"/>
      <c r="Q897" s="33"/>
      <c r="R897" s="33"/>
    </row>
    <row r="898" spans="14:18" x14ac:dyDescent="0.2">
      <c r="N898" s="33"/>
      <c r="O898" s="33"/>
      <c r="P898" s="33"/>
      <c r="Q898" s="33"/>
      <c r="R898" s="33"/>
    </row>
    <row r="899" spans="14:18" x14ac:dyDescent="0.2">
      <c r="N899" s="33"/>
      <c r="O899" s="33"/>
      <c r="P899" s="33"/>
      <c r="Q899" s="33"/>
      <c r="R899" s="33"/>
    </row>
    <row r="900" spans="14:18" x14ac:dyDescent="0.2">
      <c r="N900" s="33"/>
      <c r="O900" s="33"/>
      <c r="P900" s="33"/>
      <c r="Q900" s="33"/>
      <c r="R900" s="33"/>
    </row>
    <row r="901" spans="14:18" x14ac:dyDescent="0.2">
      <c r="N901" s="33"/>
      <c r="O901" s="33"/>
      <c r="P901" s="33"/>
      <c r="Q901" s="33"/>
      <c r="R901" s="33"/>
    </row>
    <row r="902" spans="14:18" x14ac:dyDescent="0.2">
      <c r="N902" s="33"/>
      <c r="O902" s="33"/>
      <c r="P902" s="33"/>
      <c r="Q902" s="33"/>
      <c r="R902" s="33"/>
    </row>
    <row r="903" spans="14:18" x14ac:dyDescent="0.2">
      <c r="N903" s="33"/>
      <c r="O903" s="33"/>
      <c r="P903" s="33"/>
      <c r="Q903" s="33"/>
      <c r="R903" s="33"/>
    </row>
    <row r="904" spans="14:18" x14ac:dyDescent="0.2">
      <c r="N904" s="33"/>
      <c r="O904" s="33"/>
      <c r="P904" s="33"/>
      <c r="Q904" s="33"/>
      <c r="R904" s="33"/>
    </row>
    <row r="905" spans="14:18" x14ac:dyDescent="0.2">
      <c r="N905" s="33"/>
      <c r="O905" s="33"/>
      <c r="P905" s="33"/>
      <c r="Q905" s="33"/>
      <c r="R905" s="33"/>
    </row>
    <row r="906" spans="14:18" x14ac:dyDescent="0.2">
      <c r="N906" s="33"/>
      <c r="O906" s="33"/>
      <c r="P906" s="33"/>
      <c r="Q906" s="33"/>
      <c r="R906" s="33"/>
    </row>
    <row r="907" spans="14:18" x14ac:dyDescent="0.2">
      <c r="N907" s="33"/>
      <c r="O907" s="33"/>
      <c r="P907" s="33"/>
      <c r="Q907" s="33"/>
      <c r="R907" s="33"/>
    </row>
    <row r="908" spans="14:18" x14ac:dyDescent="0.2">
      <c r="N908" s="33"/>
      <c r="O908" s="33"/>
      <c r="P908" s="33"/>
      <c r="Q908" s="33"/>
      <c r="R908" s="33"/>
    </row>
    <row r="909" spans="14:18" x14ac:dyDescent="0.2">
      <c r="N909" s="33"/>
      <c r="O909" s="33"/>
      <c r="P909" s="33"/>
      <c r="Q909" s="33"/>
      <c r="R909" s="33"/>
    </row>
    <row r="910" spans="14:18" x14ac:dyDescent="0.2">
      <c r="N910" s="33"/>
      <c r="O910" s="33"/>
      <c r="P910" s="33"/>
      <c r="Q910" s="33"/>
      <c r="R910" s="33"/>
    </row>
    <row r="911" spans="14:18" x14ac:dyDescent="0.2">
      <c r="N911" s="33"/>
      <c r="O911" s="33"/>
      <c r="P911" s="33"/>
      <c r="Q911" s="33"/>
      <c r="R911" s="33"/>
    </row>
    <row r="912" spans="14:18" x14ac:dyDescent="0.2">
      <c r="N912" s="33"/>
      <c r="O912" s="33"/>
      <c r="P912" s="33"/>
      <c r="Q912" s="33"/>
      <c r="R912" s="33"/>
    </row>
    <row r="913" spans="14:18" x14ac:dyDescent="0.2">
      <c r="N913" s="33"/>
      <c r="O913" s="33"/>
      <c r="P913" s="33"/>
      <c r="Q913" s="33"/>
      <c r="R913" s="33"/>
    </row>
    <row r="914" spans="14:18" x14ac:dyDescent="0.2">
      <c r="N914" s="33"/>
      <c r="O914" s="33"/>
      <c r="P914" s="33"/>
      <c r="Q914" s="33"/>
      <c r="R914" s="33"/>
    </row>
    <row r="915" spans="14:18" x14ac:dyDescent="0.2">
      <c r="N915" s="33"/>
      <c r="O915" s="33"/>
      <c r="P915" s="33"/>
      <c r="Q915" s="33"/>
      <c r="R915" s="33"/>
    </row>
    <row r="916" spans="14:18" x14ac:dyDescent="0.2">
      <c r="N916" s="33"/>
      <c r="O916" s="33"/>
      <c r="P916" s="33"/>
      <c r="Q916" s="33"/>
      <c r="R916" s="33"/>
    </row>
    <row r="917" spans="14:18" x14ac:dyDescent="0.2">
      <c r="N917" s="33"/>
      <c r="O917" s="33"/>
      <c r="P917" s="33"/>
      <c r="Q917" s="33"/>
      <c r="R917" s="33"/>
    </row>
    <row r="918" spans="14:18" x14ac:dyDescent="0.2">
      <c r="N918" s="33"/>
      <c r="O918" s="33"/>
      <c r="P918" s="33"/>
      <c r="Q918" s="33"/>
      <c r="R918" s="33"/>
    </row>
    <row r="919" spans="14:18" x14ac:dyDescent="0.2">
      <c r="N919" s="33"/>
      <c r="O919" s="33"/>
      <c r="P919" s="33"/>
      <c r="Q919" s="33"/>
      <c r="R919" s="33"/>
    </row>
    <row r="920" spans="14:18" x14ac:dyDescent="0.2">
      <c r="N920" s="33"/>
      <c r="O920" s="33"/>
      <c r="P920" s="33"/>
      <c r="Q920" s="33"/>
      <c r="R920" s="33"/>
    </row>
    <row r="921" spans="14:18" x14ac:dyDescent="0.2">
      <c r="N921" s="33"/>
      <c r="O921" s="33"/>
      <c r="P921" s="33"/>
      <c r="Q921" s="33"/>
      <c r="R921" s="33"/>
    </row>
    <row r="922" spans="14:18" x14ac:dyDescent="0.2">
      <c r="N922" s="33"/>
      <c r="O922" s="33"/>
      <c r="P922" s="33"/>
      <c r="Q922" s="33"/>
      <c r="R922" s="33"/>
    </row>
    <row r="923" spans="14:18" x14ac:dyDescent="0.2">
      <c r="N923" s="33"/>
      <c r="O923" s="33"/>
      <c r="P923" s="33"/>
      <c r="Q923" s="33"/>
      <c r="R923" s="33"/>
    </row>
    <row r="924" spans="14:18" x14ac:dyDescent="0.2">
      <c r="N924" s="33"/>
      <c r="O924" s="33"/>
      <c r="P924" s="33"/>
      <c r="Q924" s="33"/>
      <c r="R924" s="33"/>
    </row>
    <row r="925" spans="14:18" x14ac:dyDescent="0.2">
      <c r="N925" s="33"/>
      <c r="O925" s="33"/>
      <c r="P925" s="33"/>
      <c r="Q925" s="33"/>
      <c r="R925" s="33"/>
    </row>
    <row r="926" spans="14:18" x14ac:dyDescent="0.2">
      <c r="N926" s="33"/>
      <c r="O926" s="33"/>
      <c r="P926" s="33"/>
      <c r="Q926" s="33"/>
      <c r="R926" s="33"/>
    </row>
    <row r="927" spans="14:18" x14ac:dyDescent="0.2">
      <c r="N927" s="33"/>
      <c r="O927" s="33"/>
      <c r="P927" s="33"/>
      <c r="Q927" s="33"/>
      <c r="R927" s="33"/>
    </row>
    <row r="928" spans="14:18" x14ac:dyDescent="0.2">
      <c r="N928" s="33"/>
      <c r="O928" s="33"/>
      <c r="P928" s="33"/>
      <c r="Q928" s="33"/>
      <c r="R928" s="33"/>
    </row>
    <row r="929" spans="14:18" x14ac:dyDescent="0.2">
      <c r="N929" s="33"/>
      <c r="O929" s="33"/>
      <c r="P929" s="33"/>
      <c r="Q929" s="33"/>
      <c r="R929" s="33"/>
    </row>
    <row r="930" spans="14:18" x14ac:dyDescent="0.2">
      <c r="N930" s="33"/>
      <c r="O930" s="33"/>
      <c r="P930" s="33"/>
      <c r="Q930" s="33"/>
      <c r="R930" s="33"/>
    </row>
    <row r="931" spans="14:18" x14ac:dyDescent="0.2">
      <c r="N931" s="33"/>
      <c r="O931" s="33"/>
      <c r="P931" s="33"/>
      <c r="Q931" s="33"/>
      <c r="R931" s="33"/>
    </row>
    <row r="932" spans="14:18" x14ac:dyDescent="0.2">
      <c r="N932" s="33"/>
      <c r="O932" s="33"/>
      <c r="P932" s="33"/>
      <c r="Q932" s="33"/>
      <c r="R932" s="33"/>
    </row>
    <row r="933" spans="14:18" x14ac:dyDescent="0.2">
      <c r="N933" s="33"/>
      <c r="O933" s="33"/>
      <c r="P933" s="33"/>
      <c r="Q933" s="33"/>
      <c r="R933" s="33"/>
    </row>
    <row r="934" spans="14:18" x14ac:dyDescent="0.2">
      <c r="N934" s="33"/>
      <c r="O934" s="33"/>
      <c r="P934" s="33"/>
      <c r="Q934" s="33"/>
      <c r="R934" s="33"/>
    </row>
    <row r="935" spans="14:18" x14ac:dyDescent="0.2">
      <c r="N935" s="33"/>
      <c r="O935" s="33"/>
      <c r="P935" s="33"/>
      <c r="Q935" s="33"/>
      <c r="R935" s="33"/>
    </row>
    <row r="936" spans="14:18" x14ac:dyDescent="0.2">
      <c r="N936" s="33"/>
      <c r="O936" s="33"/>
      <c r="P936" s="33"/>
      <c r="Q936" s="33"/>
      <c r="R936" s="33"/>
    </row>
    <row r="937" spans="14:18" x14ac:dyDescent="0.2">
      <c r="N937" s="33"/>
      <c r="O937" s="33"/>
      <c r="P937" s="33"/>
      <c r="Q937" s="33"/>
      <c r="R937" s="33"/>
    </row>
    <row r="938" spans="14:18" x14ac:dyDescent="0.2">
      <c r="N938" s="33"/>
      <c r="O938" s="33"/>
      <c r="P938" s="33"/>
      <c r="Q938" s="33"/>
      <c r="R938" s="33"/>
    </row>
    <row r="939" spans="14:18" x14ac:dyDescent="0.2">
      <c r="N939" s="33"/>
      <c r="O939" s="33"/>
      <c r="P939" s="33"/>
      <c r="Q939" s="33"/>
      <c r="R939" s="33"/>
    </row>
    <row r="940" spans="14:18" x14ac:dyDescent="0.2">
      <c r="N940" s="33"/>
      <c r="O940" s="33"/>
      <c r="P940" s="33"/>
      <c r="Q940" s="33"/>
      <c r="R940" s="33"/>
    </row>
    <row r="941" spans="14:18" x14ac:dyDescent="0.2">
      <c r="N941" s="33"/>
      <c r="O941" s="33"/>
      <c r="P941" s="33"/>
      <c r="Q941" s="33"/>
      <c r="R941" s="33"/>
    </row>
    <row r="942" spans="14:18" x14ac:dyDescent="0.2">
      <c r="N942" s="33"/>
      <c r="O942" s="33"/>
      <c r="P942" s="33"/>
      <c r="Q942" s="33"/>
      <c r="R942" s="33"/>
    </row>
    <row r="943" spans="14:18" x14ac:dyDescent="0.2">
      <c r="N943" s="33"/>
      <c r="O943" s="33"/>
      <c r="P943" s="33"/>
      <c r="Q943" s="33"/>
      <c r="R943" s="33"/>
    </row>
    <row r="944" spans="14:18" x14ac:dyDescent="0.2">
      <c r="N944" s="33"/>
      <c r="O944" s="33"/>
      <c r="P944" s="33"/>
      <c r="Q944" s="33"/>
      <c r="R944" s="33"/>
    </row>
    <row r="945" spans="14:18" x14ac:dyDescent="0.2">
      <c r="N945" s="33"/>
      <c r="O945" s="33"/>
      <c r="P945" s="33"/>
      <c r="Q945" s="33"/>
      <c r="R945" s="33"/>
    </row>
    <row r="946" spans="14:18" x14ac:dyDescent="0.2">
      <c r="N946" s="33"/>
      <c r="O946" s="33"/>
      <c r="P946" s="33"/>
      <c r="Q946" s="33"/>
      <c r="R946" s="33"/>
    </row>
    <row r="947" spans="14:18" x14ac:dyDescent="0.2">
      <c r="N947" s="33"/>
      <c r="O947" s="33"/>
      <c r="P947" s="33"/>
      <c r="Q947" s="33"/>
      <c r="R947" s="33"/>
    </row>
    <row r="948" spans="14:18" x14ac:dyDescent="0.2">
      <c r="N948" s="33"/>
      <c r="O948" s="33"/>
      <c r="P948" s="33"/>
      <c r="Q948" s="33"/>
      <c r="R948" s="33"/>
    </row>
    <row r="949" spans="14:18" x14ac:dyDescent="0.2">
      <c r="N949" s="33"/>
      <c r="O949" s="33"/>
      <c r="P949" s="33"/>
      <c r="Q949" s="33"/>
      <c r="R949" s="33"/>
    </row>
    <row r="950" spans="14:18" x14ac:dyDescent="0.2">
      <c r="N950" s="33"/>
      <c r="O950" s="33"/>
      <c r="P950" s="33"/>
      <c r="Q950" s="33"/>
      <c r="R950" s="33"/>
    </row>
    <row r="951" spans="14:18" x14ac:dyDescent="0.2">
      <c r="N951" s="33"/>
      <c r="O951" s="33"/>
      <c r="P951" s="33"/>
      <c r="Q951" s="33"/>
      <c r="R951" s="33"/>
    </row>
    <row r="952" spans="14:18" x14ac:dyDescent="0.2">
      <c r="N952" s="33"/>
      <c r="O952" s="33"/>
      <c r="P952" s="33"/>
      <c r="Q952" s="33"/>
      <c r="R952" s="33"/>
    </row>
    <row r="953" spans="14:18" x14ac:dyDescent="0.2">
      <c r="N953" s="33"/>
      <c r="O953" s="33"/>
      <c r="P953" s="33"/>
      <c r="Q953" s="33"/>
      <c r="R953" s="33"/>
    </row>
    <row r="954" spans="14:18" x14ac:dyDescent="0.2">
      <c r="N954" s="33"/>
      <c r="O954" s="33"/>
      <c r="P954" s="33"/>
      <c r="Q954" s="33"/>
      <c r="R954" s="33"/>
    </row>
    <row r="955" spans="14:18" x14ac:dyDescent="0.2">
      <c r="N955" s="33"/>
      <c r="O955" s="33"/>
      <c r="P955" s="33"/>
      <c r="Q955" s="33"/>
      <c r="R955" s="33"/>
    </row>
    <row r="956" spans="14:18" x14ac:dyDescent="0.2">
      <c r="N956" s="33"/>
      <c r="O956" s="33"/>
      <c r="P956" s="33"/>
      <c r="Q956" s="33"/>
      <c r="R956" s="33"/>
    </row>
    <row r="957" spans="14:18" x14ac:dyDescent="0.2">
      <c r="N957" s="33"/>
      <c r="O957" s="33"/>
      <c r="P957" s="33"/>
      <c r="Q957" s="33"/>
      <c r="R957" s="33"/>
    </row>
    <row r="958" spans="14:18" x14ac:dyDescent="0.2">
      <c r="N958" s="33"/>
      <c r="O958" s="33"/>
      <c r="P958" s="33"/>
      <c r="Q958" s="33"/>
      <c r="R958" s="33"/>
    </row>
    <row r="959" spans="14:18" x14ac:dyDescent="0.2">
      <c r="N959" s="33"/>
      <c r="O959" s="33"/>
      <c r="P959" s="33"/>
      <c r="Q959" s="33"/>
      <c r="R959" s="33"/>
    </row>
    <row r="960" spans="14:18" x14ac:dyDescent="0.2">
      <c r="N960" s="33"/>
      <c r="O960" s="33"/>
      <c r="P960" s="33"/>
      <c r="Q960" s="33"/>
      <c r="R960" s="33"/>
    </row>
    <row r="961" spans="14:18" x14ac:dyDescent="0.2">
      <c r="N961" s="33"/>
      <c r="O961" s="33"/>
      <c r="P961" s="33"/>
      <c r="Q961" s="33"/>
      <c r="R961" s="33"/>
    </row>
    <row r="962" spans="14:18" x14ac:dyDescent="0.2">
      <c r="N962" s="33"/>
      <c r="O962" s="33"/>
      <c r="P962" s="33"/>
      <c r="Q962" s="33"/>
      <c r="R962" s="33"/>
    </row>
    <row r="963" spans="14:18" x14ac:dyDescent="0.2">
      <c r="N963" s="33"/>
      <c r="O963" s="33"/>
      <c r="P963" s="33"/>
      <c r="Q963" s="33"/>
      <c r="R963" s="33"/>
    </row>
    <row r="964" spans="14:18" x14ac:dyDescent="0.2">
      <c r="N964" s="33"/>
      <c r="O964" s="33"/>
      <c r="P964" s="33"/>
      <c r="Q964" s="33"/>
      <c r="R964" s="33"/>
    </row>
    <row r="965" spans="14:18" x14ac:dyDescent="0.2">
      <c r="N965" s="33"/>
      <c r="O965" s="33"/>
      <c r="P965" s="33"/>
      <c r="Q965" s="33"/>
      <c r="R965" s="33"/>
    </row>
    <row r="966" spans="14:18" x14ac:dyDescent="0.2">
      <c r="N966" s="33"/>
      <c r="O966" s="33"/>
      <c r="P966" s="33"/>
      <c r="Q966" s="33"/>
      <c r="R966" s="33"/>
    </row>
    <row r="967" spans="14:18" x14ac:dyDescent="0.2">
      <c r="N967" s="33"/>
      <c r="O967" s="33"/>
      <c r="P967" s="33"/>
      <c r="Q967" s="33"/>
      <c r="R967" s="33"/>
    </row>
    <row r="968" spans="14:18" x14ac:dyDescent="0.2">
      <c r="N968" s="33"/>
      <c r="O968" s="33"/>
      <c r="P968" s="33"/>
      <c r="Q968" s="33"/>
      <c r="R968" s="33"/>
    </row>
    <row r="969" spans="14:18" x14ac:dyDescent="0.2">
      <c r="N969" s="33"/>
      <c r="O969" s="33"/>
      <c r="P969" s="33"/>
      <c r="Q969" s="33"/>
      <c r="R969" s="33"/>
    </row>
    <row r="970" spans="14:18" x14ac:dyDescent="0.2">
      <c r="N970" s="33"/>
      <c r="O970" s="33"/>
      <c r="P970" s="33"/>
      <c r="Q970" s="33"/>
      <c r="R970" s="33"/>
    </row>
    <row r="971" spans="14:18" x14ac:dyDescent="0.2">
      <c r="N971" s="33"/>
      <c r="O971" s="33"/>
      <c r="P971" s="33"/>
      <c r="Q971" s="33"/>
      <c r="R971" s="33"/>
    </row>
    <row r="972" spans="14:18" x14ac:dyDescent="0.2">
      <c r="N972" s="33"/>
      <c r="O972" s="33"/>
      <c r="P972" s="33"/>
      <c r="Q972" s="33"/>
      <c r="R972" s="33"/>
    </row>
    <row r="973" spans="14:18" x14ac:dyDescent="0.2">
      <c r="N973" s="33"/>
      <c r="O973" s="33"/>
      <c r="P973" s="33"/>
      <c r="Q973" s="33"/>
      <c r="R973" s="33"/>
    </row>
    <row r="974" spans="14:18" x14ac:dyDescent="0.2">
      <c r="N974" s="33"/>
      <c r="O974" s="33"/>
      <c r="P974" s="33"/>
      <c r="Q974" s="33"/>
      <c r="R974" s="33"/>
    </row>
    <row r="975" spans="14:18" x14ac:dyDescent="0.2">
      <c r="N975" s="33"/>
      <c r="O975" s="33"/>
      <c r="P975" s="33"/>
      <c r="Q975" s="33"/>
      <c r="R975" s="33"/>
    </row>
    <row r="976" spans="14:18" x14ac:dyDescent="0.2">
      <c r="N976" s="33"/>
      <c r="O976" s="33"/>
      <c r="P976" s="33"/>
      <c r="Q976" s="33"/>
      <c r="R976" s="33"/>
    </row>
    <row r="977" spans="14:18" x14ac:dyDescent="0.2">
      <c r="N977" s="33"/>
      <c r="O977" s="33"/>
      <c r="P977" s="33"/>
      <c r="Q977" s="33"/>
      <c r="R977" s="33"/>
    </row>
    <row r="978" spans="14:18" x14ac:dyDescent="0.2">
      <c r="N978" s="33"/>
      <c r="O978" s="33"/>
      <c r="P978" s="33"/>
      <c r="Q978" s="33"/>
      <c r="R978" s="33"/>
    </row>
    <row r="979" spans="14:18" x14ac:dyDescent="0.2">
      <c r="N979" s="33"/>
      <c r="O979" s="33"/>
      <c r="P979" s="33"/>
      <c r="Q979" s="33"/>
      <c r="R979" s="33"/>
    </row>
    <row r="980" spans="14:18" x14ac:dyDescent="0.2">
      <c r="N980" s="33"/>
      <c r="O980" s="33"/>
      <c r="P980" s="33"/>
      <c r="Q980" s="33"/>
      <c r="R980" s="33"/>
    </row>
    <row r="981" spans="14:18" x14ac:dyDescent="0.2">
      <c r="N981" s="33"/>
      <c r="O981" s="33"/>
      <c r="P981" s="33"/>
      <c r="Q981" s="33"/>
      <c r="R981" s="33"/>
    </row>
    <row r="982" spans="14:18" x14ac:dyDescent="0.2">
      <c r="N982" s="33"/>
      <c r="O982" s="33"/>
      <c r="P982" s="33"/>
      <c r="Q982" s="33"/>
      <c r="R982" s="33"/>
    </row>
    <row r="983" spans="14:18" x14ac:dyDescent="0.2">
      <c r="N983" s="33"/>
      <c r="O983" s="33"/>
      <c r="P983" s="33"/>
      <c r="Q983" s="33"/>
      <c r="R983" s="33"/>
    </row>
    <row r="984" spans="14:18" x14ac:dyDescent="0.2">
      <c r="N984" s="33"/>
      <c r="O984" s="33"/>
      <c r="P984" s="33"/>
      <c r="Q984" s="33"/>
      <c r="R984" s="33"/>
    </row>
    <row r="985" spans="14:18" x14ac:dyDescent="0.2">
      <c r="N985" s="33"/>
      <c r="O985" s="33"/>
      <c r="P985" s="33"/>
      <c r="Q985" s="33"/>
      <c r="R985" s="33"/>
    </row>
    <row r="986" spans="14:18" x14ac:dyDescent="0.2">
      <c r="N986" s="33"/>
      <c r="O986" s="33"/>
      <c r="P986" s="33"/>
      <c r="Q986" s="33"/>
      <c r="R986" s="33"/>
    </row>
    <row r="987" spans="14:18" x14ac:dyDescent="0.2">
      <c r="N987" s="33"/>
      <c r="O987" s="33"/>
      <c r="P987" s="33"/>
      <c r="Q987" s="33"/>
      <c r="R987" s="33"/>
    </row>
    <row r="988" spans="14:18" x14ac:dyDescent="0.2">
      <c r="N988" s="33"/>
      <c r="O988" s="33"/>
      <c r="P988" s="33"/>
      <c r="Q988" s="33"/>
      <c r="R988" s="33"/>
    </row>
    <row r="989" spans="14:18" x14ac:dyDescent="0.2">
      <c r="N989" s="33"/>
      <c r="O989" s="33"/>
      <c r="P989" s="33"/>
      <c r="Q989" s="33"/>
      <c r="R989" s="33"/>
    </row>
    <row r="990" spans="14:18" x14ac:dyDescent="0.2">
      <c r="N990" s="33"/>
      <c r="O990" s="33"/>
      <c r="P990" s="33"/>
      <c r="Q990" s="33"/>
      <c r="R990" s="33"/>
    </row>
    <row r="991" spans="14:18" x14ac:dyDescent="0.2">
      <c r="N991" s="33"/>
      <c r="O991" s="33"/>
      <c r="P991" s="33"/>
      <c r="Q991" s="33"/>
      <c r="R991" s="33"/>
    </row>
    <row r="992" spans="14:18" x14ac:dyDescent="0.2">
      <c r="N992" s="33"/>
      <c r="O992" s="33"/>
      <c r="P992" s="33"/>
      <c r="Q992" s="33"/>
      <c r="R992" s="33"/>
    </row>
    <row r="993" spans="14:18" x14ac:dyDescent="0.2">
      <c r="N993" s="33"/>
      <c r="O993" s="33"/>
      <c r="P993" s="33"/>
      <c r="Q993" s="33"/>
      <c r="R993" s="33"/>
    </row>
    <row r="994" spans="14:18" x14ac:dyDescent="0.2">
      <c r="N994" s="33"/>
      <c r="O994" s="33"/>
      <c r="P994" s="33"/>
      <c r="Q994" s="33"/>
      <c r="R994" s="33"/>
    </row>
    <row r="995" spans="14:18" x14ac:dyDescent="0.2">
      <c r="N995" s="33"/>
      <c r="O995" s="33"/>
      <c r="P995" s="33"/>
      <c r="Q995" s="33"/>
      <c r="R995" s="33"/>
    </row>
    <row r="996" spans="14:18" x14ac:dyDescent="0.2">
      <c r="N996" s="33"/>
      <c r="O996" s="33"/>
      <c r="P996" s="33"/>
      <c r="Q996" s="33"/>
      <c r="R996" s="33"/>
    </row>
    <row r="997" spans="14:18" x14ac:dyDescent="0.2">
      <c r="N997" s="33"/>
      <c r="O997" s="33"/>
      <c r="P997" s="33"/>
      <c r="Q997" s="33"/>
      <c r="R997" s="33"/>
    </row>
    <row r="998" spans="14:18" x14ac:dyDescent="0.2">
      <c r="N998" s="33"/>
      <c r="O998" s="33"/>
      <c r="P998" s="33"/>
      <c r="Q998" s="33"/>
      <c r="R998" s="33"/>
    </row>
    <row r="999" spans="14:18" x14ac:dyDescent="0.2">
      <c r="N999" s="33"/>
      <c r="O999" s="33"/>
      <c r="P999" s="33"/>
      <c r="Q999" s="33"/>
      <c r="R999" s="33"/>
    </row>
    <row r="1000" spans="14:18" x14ac:dyDescent="0.2">
      <c r="N1000" s="33"/>
      <c r="O1000" s="33"/>
      <c r="P1000" s="33"/>
      <c r="Q1000" s="33"/>
      <c r="R1000" s="33"/>
    </row>
    <row r="1001" spans="14:18" x14ac:dyDescent="0.2">
      <c r="N1001" s="33"/>
      <c r="O1001" s="33"/>
      <c r="P1001" s="33"/>
      <c r="Q1001" s="33"/>
      <c r="R1001" s="33"/>
    </row>
    <row r="1002" spans="14:18" x14ac:dyDescent="0.2">
      <c r="N1002" s="33"/>
      <c r="O1002" s="33"/>
      <c r="P1002" s="33"/>
      <c r="Q1002" s="33"/>
      <c r="R1002" s="33"/>
    </row>
    <row r="1003" spans="14:18" x14ac:dyDescent="0.2">
      <c r="N1003" s="33"/>
      <c r="O1003" s="33"/>
      <c r="P1003" s="33"/>
      <c r="Q1003" s="33"/>
      <c r="R1003" s="33"/>
    </row>
    <row r="1004" spans="14:18" x14ac:dyDescent="0.2">
      <c r="N1004" s="33"/>
      <c r="O1004" s="33"/>
      <c r="P1004" s="33"/>
      <c r="Q1004" s="33"/>
      <c r="R1004" s="33"/>
    </row>
    <row r="1005" spans="14:18" x14ac:dyDescent="0.2">
      <c r="N1005" s="33"/>
      <c r="O1005" s="33"/>
      <c r="P1005" s="33"/>
      <c r="Q1005" s="33"/>
      <c r="R1005" s="33"/>
    </row>
    <row r="1006" spans="14:18" x14ac:dyDescent="0.2">
      <c r="N1006" s="33"/>
      <c r="O1006" s="33"/>
      <c r="P1006" s="33"/>
      <c r="Q1006" s="33"/>
      <c r="R1006" s="33"/>
    </row>
    <row r="1007" spans="14:18" x14ac:dyDescent="0.2">
      <c r="N1007" s="33"/>
      <c r="O1007" s="33"/>
      <c r="P1007" s="33"/>
      <c r="Q1007" s="33"/>
      <c r="R1007" s="33"/>
    </row>
    <row r="1008" spans="14:18" x14ac:dyDescent="0.2">
      <c r="N1008" s="33"/>
      <c r="O1008" s="33"/>
      <c r="P1008" s="33"/>
      <c r="Q1008" s="33"/>
      <c r="R1008" s="33"/>
    </row>
    <row r="1009" spans="14:18" x14ac:dyDescent="0.2">
      <c r="N1009" s="33"/>
      <c r="O1009" s="33"/>
      <c r="P1009" s="33"/>
      <c r="Q1009" s="33"/>
      <c r="R1009" s="33"/>
    </row>
    <row r="1010" spans="14:18" x14ac:dyDescent="0.2">
      <c r="N1010" s="33"/>
      <c r="O1010" s="33"/>
      <c r="P1010" s="33"/>
      <c r="Q1010" s="33"/>
      <c r="R1010" s="33"/>
    </row>
    <row r="1011" spans="14:18" x14ac:dyDescent="0.2">
      <c r="N1011" s="33"/>
      <c r="O1011" s="33"/>
      <c r="P1011" s="33"/>
      <c r="Q1011" s="33"/>
      <c r="R1011" s="33"/>
    </row>
    <row r="1012" spans="14:18" x14ac:dyDescent="0.2">
      <c r="N1012" s="33"/>
      <c r="O1012" s="33"/>
      <c r="P1012" s="33"/>
      <c r="Q1012" s="33"/>
      <c r="R1012" s="33"/>
    </row>
    <row r="1013" spans="14:18" x14ac:dyDescent="0.2">
      <c r="N1013" s="33"/>
      <c r="O1013" s="33"/>
      <c r="P1013" s="33"/>
      <c r="Q1013" s="33"/>
      <c r="R1013" s="33"/>
    </row>
    <row r="1014" spans="14:18" x14ac:dyDescent="0.2">
      <c r="N1014" s="33"/>
      <c r="O1014" s="33"/>
      <c r="P1014" s="33"/>
      <c r="Q1014" s="33"/>
      <c r="R1014" s="33"/>
    </row>
    <row r="1015" spans="14:18" x14ac:dyDescent="0.2">
      <c r="N1015" s="33"/>
      <c r="O1015" s="33"/>
      <c r="P1015" s="33"/>
      <c r="Q1015" s="33"/>
      <c r="R1015" s="33"/>
    </row>
    <row r="1016" spans="14:18" x14ac:dyDescent="0.2">
      <c r="N1016" s="33"/>
      <c r="O1016" s="33"/>
      <c r="P1016" s="33"/>
      <c r="Q1016" s="33"/>
      <c r="R1016" s="33"/>
    </row>
    <row r="1017" spans="14:18" x14ac:dyDescent="0.2">
      <c r="N1017" s="33"/>
      <c r="O1017" s="33"/>
      <c r="P1017" s="33"/>
      <c r="Q1017" s="33"/>
      <c r="R1017" s="33"/>
    </row>
    <row r="1018" spans="14:18" x14ac:dyDescent="0.2">
      <c r="N1018" s="33"/>
      <c r="O1018" s="33"/>
      <c r="P1018" s="33"/>
      <c r="Q1018" s="33"/>
      <c r="R1018" s="33"/>
    </row>
    <row r="1019" spans="14:18" x14ac:dyDescent="0.2">
      <c r="N1019" s="33"/>
      <c r="O1019" s="33"/>
      <c r="P1019" s="33"/>
      <c r="Q1019" s="33"/>
      <c r="R1019" s="33"/>
    </row>
    <row r="1020" spans="14:18" x14ac:dyDescent="0.2">
      <c r="N1020" s="33"/>
      <c r="O1020" s="33"/>
      <c r="P1020" s="33"/>
      <c r="Q1020" s="33"/>
      <c r="R1020" s="33"/>
    </row>
    <row r="1021" spans="14:18" x14ac:dyDescent="0.2">
      <c r="N1021" s="33"/>
      <c r="O1021" s="33"/>
      <c r="P1021" s="33"/>
      <c r="Q1021" s="33"/>
      <c r="R1021" s="33"/>
    </row>
    <row r="1022" spans="14:18" x14ac:dyDescent="0.2">
      <c r="N1022" s="33"/>
      <c r="O1022" s="33"/>
      <c r="P1022" s="33"/>
      <c r="Q1022" s="33"/>
      <c r="R1022" s="33"/>
    </row>
    <row r="1023" spans="14:18" x14ac:dyDescent="0.2">
      <c r="N1023" s="33"/>
      <c r="O1023" s="33"/>
      <c r="P1023" s="33"/>
      <c r="Q1023" s="33"/>
      <c r="R1023" s="33"/>
    </row>
    <row r="1024" spans="14:18" x14ac:dyDescent="0.2">
      <c r="N1024" s="33"/>
      <c r="O1024" s="33"/>
      <c r="P1024" s="33"/>
      <c r="Q1024" s="33"/>
      <c r="R1024" s="33"/>
    </row>
    <row r="1025" spans="14:18" x14ac:dyDescent="0.2">
      <c r="N1025" s="33"/>
      <c r="O1025" s="33"/>
      <c r="P1025" s="33"/>
      <c r="Q1025" s="33"/>
      <c r="R1025" s="33"/>
    </row>
    <row r="1026" spans="14:18" x14ac:dyDescent="0.2">
      <c r="N1026" s="33"/>
      <c r="O1026" s="33"/>
      <c r="P1026" s="33"/>
      <c r="Q1026" s="33"/>
      <c r="R1026" s="33"/>
    </row>
    <row r="1027" spans="14:18" x14ac:dyDescent="0.2">
      <c r="N1027" s="33"/>
      <c r="O1027" s="33"/>
      <c r="P1027" s="33"/>
      <c r="Q1027" s="33"/>
      <c r="R1027" s="33"/>
    </row>
    <row r="1028" spans="14:18" x14ac:dyDescent="0.2">
      <c r="N1028" s="33"/>
      <c r="O1028" s="33"/>
      <c r="P1028" s="33"/>
      <c r="Q1028" s="33"/>
      <c r="R1028" s="33"/>
    </row>
    <row r="1029" spans="14:18" x14ac:dyDescent="0.2">
      <c r="N1029" s="33"/>
      <c r="O1029" s="33"/>
      <c r="P1029" s="33"/>
      <c r="Q1029" s="33"/>
      <c r="R1029" s="33"/>
    </row>
    <row r="1030" spans="14:18" x14ac:dyDescent="0.2">
      <c r="N1030" s="33"/>
      <c r="O1030" s="33"/>
      <c r="P1030" s="33"/>
      <c r="Q1030" s="33"/>
      <c r="R1030" s="33"/>
    </row>
    <row r="1031" spans="14:18" x14ac:dyDescent="0.2">
      <c r="N1031" s="33"/>
      <c r="O1031" s="33"/>
      <c r="P1031" s="33"/>
      <c r="Q1031" s="33"/>
      <c r="R1031" s="33"/>
    </row>
    <row r="1032" spans="14:18" x14ac:dyDescent="0.2">
      <c r="N1032" s="33"/>
      <c r="O1032" s="33"/>
      <c r="P1032" s="33"/>
      <c r="Q1032" s="33"/>
      <c r="R1032" s="33"/>
    </row>
    <row r="1033" spans="14:18" x14ac:dyDescent="0.2">
      <c r="N1033" s="33"/>
      <c r="O1033" s="33"/>
      <c r="P1033" s="33"/>
      <c r="Q1033" s="33"/>
      <c r="R1033" s="33"/>
    </row>
    <row r="1034" spans="14:18" x14ac:dyDescent="0.2">
      <c r="N1034" s="33"/>
      <c r="O1034" s="33"/>
      <c r="P1034" s="33"/>
      <c r="Q1034" s="33"/>
      <c r="R1034" s="33"/>
    </row>
    <row r="1035" spans="14:18" x14ac:dyDescent="0.2">
      <c r="N1035" s="33"/>
      <c r="O1035" s="33"/>
      <c r="P1035" s="33"/>
      <c r="Q1035" s="33"/>
      <c r="R1035" s="33"/>
    </row>
    <row r="1036" spans="14:18" x14ac:dyDescent="0.2">
      <c r="N1036" s="33"/>
      <c r="O1036" s="33"/>
      <c r="P1036" s="33"/>
      <c r="Q1036" s="33"/>
      <c r="R1036" s="33"/>
    </row>
    <row r="1037" spans="14:18" x14ac:dyDescent="0.2">
      <c r="N1037" s="33"/>
      <c r="O1037" s="33"/>
      <c r="P1037" s="33"/>
      <c r="Q1037" s="33"/>
      <c r="R1037" s="33"/>
    </row>
    <row r="1038" spans="14:18" x14ac:dyDescent="0.2">
      <c r="N1038" s="33"/>
      <c r="O1038" s="33"/>
      <c r="P1038" s="33"/>
      <c r="Q1038" s="33"/>
      <c r="R1038" s="33"/>
    </row>
    <row r="1039" spans="14:18" x14ac:dyDescent="0.2">
      <c r="N1039" s="33"/>
      <c r="O1039" s="33"/>
      <c r="P1039" s="33"/>
      <c r="Q1039" s="33"/>
      <c r="R1039" s="33"/>
    </row>
    <row r="1040" spans="14:18" x14ac:dyDescent="0.2">
      <c r="N1040" s="33"/>
      <c r="O1040" s="33"/>
      <c r="P1040" s="33"/>
      <c r="Q1040" s="33"/>
      <c r="R1040" s="33"/>
    </row>
    <row r="1041" spans="14:18" x14ac:dyDescent="0.2">
      <c r="N1041" s="33"/>
      <c r="O1041" s="33"/>
      <c r="P1041" s="33"/>
      <c r="Q1041" s="33"/>
      <c r="R1041" s="33"/>
    </row>
    <row r="1042" spans="14:18" x14ac:dyDescent="0.2">
      <c r="N1042" s="33"/>
      <c r="O1042" s="33"/>
      <c r="P1042" s="33"/>
      <c r="Q1042" s="33"/>
      <c r="R1042" s="33"/>
    </row>
    <row r="1043" spans="14:18" x14ac:dyDescent="0.2">
      <c r="N1043" s="33"/>
      <c r="O1043" s="33"/>
      <c r="P1043" s="33"/>
      <c r="Q1043" s="33"/>
      <c r="R1043" s="33"/>
    </row>
    <row r="1044" spans="14:18" x14ac:dyDescent="0.2">
      <c r="N1044" s="33"/>
      <c r="O1044" s="33"/>
      <c r="P1044" s="33"/>
      <c r="Q1044" s="33"/>
      <c r="R1044" s="33"/>
    </row>
    <row r="1045" spans="14:18" x14ac:dyDescent="0.2">
      <c r="N1045" s="33"/>
      <c r="O1045" s="33"/>
      <c r="P1045" s="33"/>
      <c r="Q1045" s="33"/>
      <c r="R1045" s="33"/>
    </row>
    <row r="1046" spans="14:18" x14ac:dyDescent="0.2">
      <c r="N1046" s="33"/>
      <c r="O1046" s="33"/>
      <c r="P1046" s="33"/>
      <c r="Q1046" s="33"/>
      <c r="R1046" s="33"/>
    </row>
    <row r="1047" spans="14:18" x14ac:dyDescent="0.2">
      <c r="N1047" s="33"/>
      <c r="O1047" s="33"/>
      <c r="P1047" s="33"/>
      <c r="Q1047" s="33"/>
      <c r="R1047" s="33"/>
    </row>
    <row r="1048" spans="14:18" x14ac:dyDescent="0.2">
      <c r="N1048" s="33"/>
      <c r="O1048" s="33"/>
      <c r="P1048" s="33"/>
      <c r="Q1048" s="33"/>
      <c r="R1048" s="33"/>
    </row>
    <row r="1049" spans="14:18" x14ac:dyDescent="0.2">
      <c r="N1049" s="33"/>
      <c r="O1049" s="33"/>
      <c r="P1049" s="33"/>
      <c r="Q1049" s="33"/>
      <c r="R1049" s="33"/>
    </row>
    <row r="1050" spans="14:18" x14ac:dyDescent="0.2">
      <c r="N1050" s="33"/>
      <c r="O1050" s="33"/>
      <c r="P1050" s="33"/>
      <c r="Q1050" s="33"/>
      <c r="R1050" s="33"/>
    </row>
    <row r="1051" spans="14:18" x14ac:dyDescent="0.2">
      <c r="N1051" s="33"/>
      <c r="O1051" s="33"/>
      <c r="P1051" s="33"/>
      <c r="Q1051" s="33"/>
      <c r="R1051" s="33"/>
    </row>
    <row r="1052" spans="14:18" x14ac:dyDescent="0.2">
      <c r="N1052" s="33"/>
      <c r="O1052" s="33"/>
      <c r="P1052" s="33"/>
      <c r="Q1052" s="33"/>
      <c r="R1052" s="33"/>
    </row>
    <row r="1053" spans="14:18" x14ac:dyDescent="0.2">
      <c r="N1053" s="33"/>
      <c r="O1053" s="33"/>
      <c r="P1053" s="33"/>
      <c r="Q1053" s="33"/>
      <c r="R1053" s="33"/>
    </row>
    <row r="1054" spans="14:18" x14ac:dyDescent="0.2">
      <c r="N1054" s="33"/>
      <c r="O1054" s="33"/>
      <c r="P1054" s="33"/>
      <c r="Q1054" s="33"/>
      <c r="R1054" s="33"/>
    </row>
    <row r="1055" spans="14:18" x14ac:dyDescent="0.2">
      <c r="N1055" s="33"/>
      <c r="O1055" s="33"/>
      <c r="P1055" s="33"/>
      <c r="Q1055" s="33"/>
      <c r="R1055" s="33"/>
    </row>
    <row r="1056" spans="14:18" x14ac:dyDescent="0.2">
      <c r="N1056" s="33"/>
      <c r="O1056" s="33"/>
      <c r="P1056" s="33"/>
      <c r="Q1056" s="33"/>
      <c r="R1056" s="33"/>
    </row>
    <row r="1057" spans="14:18" x14ac:dyDescent="0.2">
      <c r="N1057" s="33"/>
      <c r="O1057" s="33"/>
      <c r="P1057" s="33"/>
      <c r="Q1057" s="33"/>
      <c r="R1057" s="33"/>
    </row>
    <row r="1058" spans="14:18" x14ac:dyDescent="0.2">
      <c r="N1058" s="33"/>
      <c r="O1058" s="33"/>
      <c r="P1058" s="33"/>
      <c r="Q1058" s="33"/>
      <c r="R1058" s="33"/>
    </row>
    <row r="1059" spans="14:18" x14ac:dyDescent="0.2">
      <c r="N1059" s="33"/>
      <c r="O1059" s="33"/>
      <c r="P1059" s="33"/>
      <c r="Q1059" s="33"/>
      <c r="R1059" s="33"/>
    </row>
    <row r="1060" spans="14:18" x14ac:dyDescent="0.2">
      <c r="N1060" s="33"/>
      <c r="O1060" s="33"/>
      <c r="P1060" s="33"/>
      <c r="Q1060" s="33"/>
      <c r="R1060" s="33"/>
    </row>
    <row r="1061" spans="14:18" x14ac:dyDescent="0.2">
      <c r="N1061" s="33"/>
      <c r="O1061" s="33"/>
      <c r="P1061" s="33"/>
      <c r="Q1061" s="33"/>
      <c r="R1061" s="33"/>
    </row>
    <row r="1062" spans="14:18" x14ac:dyDescent="0.2">
      <c r="N1062" s="33"/>
      <c r="O1062" s="33"/>
      <c r="P1062" s="33"/>
      <c r="Q1062" s="33"/>
      <c r="R1062" s="33"/>
    </row>
    <row r="1063" spans="14:18" x14ac:dyDescent="0.2">
      <c r="N1063" s="33"/>
      <c r="O1063" s="33"/>
      <c r="P1063" s="33"/>
      <c r="Q1063" s="33"/>
      <c r="R1063" s="33"/>
    </row>
    <row r="1064" spans="14:18" x14ac:dyDescent="0.2">
      <c r="N1064" s="33"/>
      <c r="O1064" s="33"/>
      <c r="P1064" s="33"/>
      <c r="Q1064" s="33"/>
      <c r="R1064" s="33"/>
    </row>
    <row r="1065" spans="14:18" x14ac:dyDescent="0.2">
      <c r="N1065" s="33"/>
      <c r="O1065" s="33"/>
      <c r="P1065" s="33"/>
      <c r="Q1065" s="33"/>
      <c r="R1065" s="33"/>
    </row>
    <row r="1066" spans="14:18" x14ac:dyDescent="0.2">
      <c r="N1066" s="33"/>
      <c r="O1066" s="33"/>
      <c r="P1066" s="33"/>
      <c r="Q1066" s="33"/>
      <c r="R1066" s="33"/>
    </row>
    <row r="1067" spans="14:18" x14ac:dyDescent="0.2">
      <c r="N1067" s="33"/>
      <c r="O1067" s="33"/>
      <c r="P1067" s="33"/>
      <c r="Q1067" s="33"/>
      <c r="R1067" s="33"/>
    </row>
    <row r="1068" spans="14:18" x14ac:dyDescent="0.2">
      <c r="N1068" s="33"/>
      <c r="O1068" s="33"/>
      <c r="P1068" s="33"/>
      <c r="Q1068" s="33"/>
      <c r="R1068" s="33"/>
    </row>
    <row r="1069" spans="14:18" x14ac:dyDescent="0.2">
      <c r="N1069" s="33"/>
      <c r="O1069" s="33"/>
      <c r="P1069" s="33"/>
      <c r="Q1069" s="33"/>
      <c r="R1069" s="33"/>
    </row>
    <row r="1070" spans="14:18" x14ac:dyDescent="0.2">
      <c r="N1070" s="33"/>
      <c r="O1070" s="33"/>
      <c r="P1070" s="33"/>
      <c r="Q1070" s="33"/>
      <c r="R1070" s="33"/>
    </row>
    <row r="1071" spans="14:18" x14ac:dyDescent="0.2">
      <c r="N1071" s="33"/>
      <c r="O1071" s="33"/>
      <c r="P1071" s="33"/>
      <c r="Q1071" s="33"/>
      <c r="R1071" s="33"/>
    </row>
    <row r="1072" spans="14:18" x14ac:dyDescent="0.2">
      <c r="N1072" s="33"/>
      <c r="O1072" s="33"/>
      <c r="P1072" s="33"/>
      <c r="Q1072" s="33"/>
      <c r="R1072" s="33"/>
    </row>
    <row r="1073" spans="14:18" x14ac:dyDescent="0.2">
      <c r="N1073" s="33"/>
      <c r="O1073" s="33"/>
      <c r="P1073" s="33"/>
      <c r="Q1073" s="33"/>
      <c r="R1073" s="33"/>
    </row>
    <row r="1074" spans="14:18" x14ac:dyDescent="0.2">
      <c r="N1074" s="33"/>
      <c r="O1074" s="33"/>
      <c r="P1074" s="33"/>
      <c r="Q1074" s="33"/>
      <c r="R1074" s="33"/>
    </row>
    <row r="1075" spans="14:18" x14ac:dyDescent="0.2">
      <c r="N1075" s="33"/>
      <c r="O1075" s="33"/>
      <c r="P1075" s="33"/>
      <c r="Q1075" s="33"/>
      <c r="R1075" s="33"/>
    </row>
    <row r="1076" spans="14:18" x14ac:dyDescent="0.2">
      <c r="N1076" s="33"/>
      <c r="O1076" s="33"/>
      <c r="P1076" s="33"/>
      <c r="Q1076" s="33"/>
      <c r="R1076" s="33"/>
    </row>
    <row r="1077" spans="14:18" x14ac:dyDescent="0.2">
      <c r="N1077" s="33"/>
      <c r="O1077" s="33"/>
      <c r="P1077" s="33"/>
      <c r="Q1077" s="33"/>
      <c r="R1077" s="33"/>
    </row>
    <row r="1078" spans="14:18" x14ac:dyDescent="0.2">
      <c r="N1078" s="33"/>
      <c r="O1078" s="33"/>
      <c r="P1078" s="33"/>
      <c r="Q1078" s="33"/>
      <c r="R1078" s="33"/>
    </row>
    <row r="1079" spans="14:18" x14ac:dyDescent="0.2">
      <c r="N1079" s="33"/>
      <c r="O1079" s="33"/>
      <c r="P1079" s="33"/>
      <c r="Q1079" s="33"/>
      <c r="R1079" s="33"/>
    </row>
    <row r="1080" spans="14:18" x14ac:dyDescent="0.2">
      <c r="N1080" s="33"/>
      <c r="O1080" s="33"/>
      <c r="P1080" s="33"/>
      <c r="Q1080" s="33"/>
      <c r="R1080" s="33"/>
    </row>
    <row r="1081" spans="14:18" x14ac:dyDescent="0.2">
      <c r="N1081" s="33"/>
      <c r="O1081" s="33"/>
      <c r="P1081" s="33"/>
      <c r="Q1081" s="33"/>
      <c r="R1081" s="33"/>
    </row>
    <row r="1082" spans="14:18" x14ac:dyDescent="0.2">
      <c r="N1082" s="33"/>
      <c r="O1082" s="33"/>
      <c r="P1082" s="33"/>
      <c r="Q1082" s="33"/>
      <c r="R1082" s="33"/>
    </row>
    <row r="1083" spans="14:18" x14ac:dyDescent="0.2">
      <c r="N1083" s="33"/>
      <c r="O1083" s="33"/>
      <c r="P1083" s="33"/>
      <c r="Q1083" s="33"/>
      <c r="R1083" s="33"/>
    </row>
    <row r="1084" spans="14:18" x14ac:dyDescent="0.2">
      <c r="N1084" s="33"/>
      <c r="O1084" s="33"/>
      <c r="P1084" s="33"/>
      <c r="Q1084" s="33"/>
      <c r="R1084" s="33"/>
    </row>
    <row r="1085" spans="14:18" x14ac:dyDescent="0.2">
      <c r="N1085" s="33"/>
      <c r="O1085" s="33"/>
      <c r="P1085" s="33"/>
      <c r="Q1085" s="33"/>
      <c r="R1085" s="33"/>
    </row>
    <row r="1086" spans="14:18" x14ac:dyDescent="0.2">
      <c r="N1086" s="33"/>
      <c r="O1086" s="33"/>
      <c r="P1086" s="33"/>
      <c r="Q1086" s="33"/>
      <c r="R1086" s="33"/>
    </row>
    <row r="1087" spans="14:18" x14ac:dyDescent="0.2">
      <c r="N1087" s="33"/>
      <c r="O1087" s="33"/>
      <c r="P1087" s="33"/>
      <c r="Q1087" s="33"/>
      <c r="R1087" s="33"/>
    </row>
    <row r="1088" spans="14:18" x14ac:dyDescent="0.2">
      <c r="N1088" s="33"/>
      <c r="O1088" s="33"/>
      <c r="P1088" s="33"/>
      <c r="Q1088" s="33"/>
      <c r="R1088" s="33"/>
    </row>
    <row r="1089" spans="14:18" x14ac:dyDescent="0.2">
      <c r="N1089" s="33"/>
      <c r="O1089" s="33"/>
      <c r="P1089" s="33"/>
      <c r="Q1089" s="33"/>
      <c r="R1089" s="33"/>
    </row>
    <row r="1090" spans="14:18" x14ac:dyDescent="0.2">
      <c r="N1090" s="33"/>
      <c r="O1090" s="33"/>
      <c r="P1090" s="33"/>
      <c r="Q1090" s="33"/>
      <c r="R1090" s="33"/>
    </row>
    <row r="1091" spans="14:18" x14ac:dyDescent="0.2">
      <c r="N1091" s="33"/>
      <c r="O1091" s="33"/>
      <c r="P1091" s="33"/>
      <c r="Q1091" s="33"/>
      <c r="R1091" s="33"/>
    </row>
    <row r="1092" spans="14:18" x14ac:dyDescent="0.2">
      <c r="N1092" s="33"/>
      <c r="O1092" s="33"/>
      <c r="P1092" s="33"/>
      <c r="Q1092" s="33"/>
      <c r="R1092" s="33"/>
    </row>
    <row r="1093" spans="14:18" x14ac:dyDescent="0.2">
      <c r="N1093" s="33"/>
      <c r="O1093" s="33"/>
      <c r="P1093" s="33"/>
      <c r="Q1093" s="33"/>
      <c r="R1093" s="33"/>
    </row>
    <row r="1094" spans="14:18" x14ac:dyDescent="0.2">
      <c r="N1094" s="33"/>
      <c r="O1094" s="33"/>
      <c r="P1094" s="33"/>
      <c r="Q1094" s="33"/>
      <c r="R1094" s="33"/>
    </row>
    <row r="1095" spans="14:18" x14ac:dyDescent="0.2">
      <c r="N1095" s="33"/>
      <c r="O1095" s="33"/>
      <c r="P1095" s="33"/>
      <c r="Q1095" s="33"/>
      <c r="R1095" s="33"/>
    </row>
    <row r="1096" spans="14:18" x14ac:dyDescent="0.2">
      <c r="N1096" s="33"/>
      <c r="O1096" s="33"/>
      <c r="P1096" s="33"/>
      <c r="Q1096" s="33"/>
      <c r="R1096" s="33"/>
    </row>
    <row r="1097" spans="14:18" x14ac:dyDescent="0.2">
      <c r="N1097" s="33"/>
      <c r="O1097" s="33"/>
      <c r="P1097" s="33"/>
      <c r="Q1097" s="33"/>
      <c r="R1097" s="33"/>
    </row>
    <row r="1098" spans="14:18" x14ac:dyDescent="0.2">
      <c r="N1098" s="33"/>
      <c r="O1098" s="33"/>
      <c r="P1098" s="33"/>
      <c r="Q1098" s="33"/>
      <c r="R1098" s="33"/>
    </row>
    <row r="1099" spans="14:18" x14ac:dyDescent="0.2">
      <c r="N1099" s="33"/>
      <c r="O1099" s="33"/>
      <c r="P1099" s="33"/>
      <c r="Q1099" s="33"/>
      <c r="R1099" s="33"/>
    </row>
    <row r="1100" spans="14:18" x14ac:dyDescent="0.2">
      <c r="N1100" s="33"/>
      <c r="O1100" s="33"/>
      <c r="P1100" s="33"/>
      <c r="Q1100" s="33"/>
      <c r="R1100" s="33"/>
    </row>
    <row r="1101" spans="14:18" x14ac:dyDescent="0.2">
      <c r="N1101" s="33"/>
      <c r="O1101" s="33"/>
      <c r="P1101" s="33"/>
      <c r="Q1101" s="33"/>
      <c r="R1101" s="33"/>
    </row>
    <row r="1102" spans="14:18" x14ac:dyDescent="0.2">
      <c r="N1102" s="33"/>
      <c r="O1102" s="33"/>
      <c r="P1102" s="33"/>
      <c r="Q1102" s="33"/>
      <c r="R1102" s="33"/>
    </row>
    <row r="1103" spans="14:18" x14ac:dyDescent="0.2">
      <c r="N1103" s="33"/>
      <c r="O1103" s="33"/>
      <c r="P1103" s="33"/>
      <c r="Q1103" s="33"/>
      <c r="R1103" s="33"/>
    </row>
    <row r="1104" spans="14:18" x14ac:dyDescent="0.2">
      <c r="N1104" s="33"/>
      <c r="O1104" s="33"/>
      <c r="P1104" s="33"/>
      <c r="Q1104" s="33"/>
      <c r="R1104" s="33"/>
    </row>
    <row r="1105" spans="14:18" x14ac:dyDescent="0.2">
      <c r="N1105" s="33"/>
      <c r="O1105" s="33"/>
      <c r="P1105" s="33"/>
      <c r="Q1105" s="33"/>
      <c r="R1105" s="33"/>
    </row>
    <row r="1106" spans="14:18" x14ac:dyDescent="0.2">
      <c r="N1106" s="33"/>
      <c r="O1106" s="33"/>
      <c r="P1106" s="33"/>
      <c r="Q1106" s="33"/>
      <c r="R1106" s="33"/>
    </row>
    <row r="1107" spans="14:18" x14ac:dyDescent="0.2">
      <c r="N1107" s="33"/>
      <c r="O1107" s="33"/>
      <c r="P1107" s="33"/>
      <c r="Q1107" s="33"/>
      <c r="R1107" s="33"/>
    </row>
    <row r="1108" spans="14:18" x14ac:dyDescent="0.2">
      <c r="N1108" s="33"/>
      <c r="O1108" s="33"/>
      <c r="P1108" s="33"/>
      <c r="Q1108" s="33"/>
      <c r="R1108" s="33"/>
    </row>
    <row r="1109" spans="14:18" x14ac:dyDescent="0.2">
      <c r="N1109" s="33"/>
      <c r="O1109" s="33"/>
      <c r="P1109" s="33"/>
      <c r="Q1109" s="33"/>
      <c r="R1109" s="33"/>
    </row>
    <row r="1110" spans="14:18" x14ac:dyDescent="0.2">
      <c r="N1110" s="33"/>
      <c r="O1110" s="33"/>
      <c r="P1110" s="33"/>
      <c r="Q1110" s="33"/>
      <c r="R1110" s="33"/>
    </row>
    <row r="1111" spans="14:18" x14ac:dyDescent="0.2">
      <c r="N1111" s="33"/>
      <c r="O1111" s="33"/>
      <c r="P1111" s="33"/>
      <c r="Q1111" s="33"/>
      <c r="R1111" s="33"/>
    </row>
    <row r="1112" spans="14:18" x14ac:dyDescent="0.2">
      <c r="N1112" s="33"/>
      <c r="O1112" s="33"/>
      <c r="P1112" s="33"/>
      <c r="Q1112" s="33"/>
      <c r="R1112" s="33"/>
    </row>
    <row r="1113" spans="14:18" x14ac:dyDescent="0.2">
      <c r="N1113" s="33"/>
      <c r="O1113" s="33"/>
      <c r="P1113" s="33"/>
      <c r="Q1113" s="33"/>
      <c r="R1113" s="33"/>
    </row>
    <row r="1114" spans="14:18" x14ac:dyDescent="0.2">
      <c r="N1114" s="33"/>
      <c r="O1114" s="33"/>
      <c r="P1114" s="33"/>
      <c r="Q1114" s="33"/>
      <c r="R1114" s="33"/>
    </row>
    <row r="1115" spans="14:18" x14ac:dyDescent="0.2">
      <c r="N1115" s="33"/>
      <c r="O1115" s="33"/>
      <c r="P1115" s="33"/>
      <c r="Q1115" s="33"/>
      <c r="R1115" s="33"/>
    </row>
    <row r="1116" spans="14:18" x14ac:dyDescent="0.2">
      <c r="N1116" s="33"/>
      <c r="O1116" s="33"/>
      <c r="P1116" s="33"/>
      <c r="Q1116" s="33"/>
      <c r="R1116" s="33"/>
    </row>
    <row r="1117" spans="14:18" x14ac:dyDescent="0.2">
      <c r="N1117" s="33"/>
      <c r="O1117" s="33"/>
      <c r="P1117" s="33"/>
      <c r="Q1117" s="33"/>
      <c r="R1117" s="33"/>
    </row>
    <row r="1118" spans="14:18" x14ac:dyDescent="0.2">
      <c r="N1118" s="33"/>
      <c r="O1118" s="33"/>
      <c r="P1118" s="33"/>
      <c r="Q1118" s="33"/>
      <c r="R1118" s="33"/>
    </row>
    <row r="1119" spans="14:18" x14ac:dyDescent="0.2">
      <c r="N1119" s="33"/>
      <c r="O1119" s="33"/>
      <c r="P1119" s="33"/>
      <c r="Q1119" s="33"/>
      <c r="R1119" s="33"/>
    </row>
    <row r="1120" spans="14:18" x14ac:dyDescent="0.2">
      <c r="N1120" s="33"/>
      <c r="O1120" s="33"/>
      <c r="P1120" s="33"/>
      <c r="Q1120" s="33"/>
      <c r="R1120" s="33"/>
    </row>
    <row r="1121" spans="14:18" x14ac:dyDescent="0.2">
      <c r="N1121" s="33"/>
      <c r="O1121" s="33"/>
      <c r="P1121" s="33"/>
      <c r="Q1121" s="33"/>
      <c r="R1121" s="33"/>
    </row>
    <row r="1122" spans="14:18" x14ac:dyDescent="0.2">
      <c r="N1122" s="33"/>
      <c r="O1122" s="33"/>
      <c r="P1122" s="33"/>
      <c r="Q1122" s="33"/>
      <c r="R1122" s="33"/>
    </row>
    <row r="1123" spans="14:18" x14ac:dyDescent="0.2">
      <c r="N1123" s="33"/>
      <c r="O1123" s="33"/>
      <c r="P1123" s="33"/>
      <c r="Q1123" s="33"/>
      <c r="R1123" s="33"/>
    </row>
    <row r="1124" spans="14:18" x14ac:dyDescent="0.2">
      <c r="N1124" s="33"/>
      <c r="O1124" s="33"/>
      <c r="P1124" s="33"/>
      <c r="Q1124" s="33"/>
      <c r="R1124" s="33"/>
    </row>
    <row r="1125" spans="14:18" x14ac:dyDescent="0.2">
      <c r="N1125" s="33"/>
      <c r="O1125" s="33"/>
      <c r="P1125" s="33"/>
      <c r="Q1125" s="33"/>
      <c r="R1125" s="33"/>
    </row>
    <row r="1126" spans="14:18" x14ac:dyDescent="0.2">
      <c r="N1126" s="33"/>
      <c r="O1126" s="33"/>
      <c r="P1126" s="33"/>
      <c r="Q1126" s="33"/>
      <c r="R1126" s="33"/>
    </row>
    <row r="1127" spans="14:18" x14ac:dyDescent="0.2">
      <c r="N1127" s="33"/>
      <c r="O1127" s="33"/>
      <c r="P1127" s="33"/>
      <c r="Q1127" s="33"/>
      <c r="R1127" s="33"/>
    </row>
    <row r="1128" spans="14:18" x14ac:dyDescent="0.2">
      <c r="N1128" s="33"/>
      <c r="O1128" s="33"/>
      <c r="P1128" s="33"/>
      <c r="Q1128" s="33"/>
      <c r="R1128" s="33"/>
    </row>
    <row r="1129" spans="14:18" x14ac:dyDescent="0.2">
      <c r="N1129" s="33"/>
      <c r="O1129" s="33"/>
      <c r="P1129" s="33"/>
      <c r="Q1129" s="33"/>
      <c r="R1129" s="33"/>
    </row>
    <row r="1130" spans="14:18" x14ac:dyDescent="0.2">
      <c r="N1130" s="33"/>
      <c r="O1130" s="33"/>
      <c r="P1130" s="33"/>
      <c r="Q1130" s="33"/>
      <c r="R1130" s="33"/>
    </row>
    <row r="1131" spans="14:18" x14ac:dyDescent="0.2">
      <c r="N1131" s="33"/>
      <c r="O1131" s="33"/>
      <c r="P1131" s="33"/>
      <c r="Q1131" s="33"/>
      <c r="R1131" s="33"/>
    </row>
    <row r="1132" spans="14:18" x14ac:dyDescent="0.2">
      <c r="N1132" s="33"/>
      <c r="O1132" s="33"/>
      <c r="P1132" s="33"/>
      <c r="Q1132" s="33"/>
      <c r="R1132" s="33"/>
    </row>
    <row r="1133" spans="14:18" x14ac:dyDescent="0.2">
      <c r="N1133" s="33"/>
      <c r="O1133" s="33"/>
      <c r="P1133" s="33"/>
      <c r="Q1133" s="33"/>
      <c r="R1133" s="33"/>
    </row>
    <row r="1134" spans="14:18" x14ac:dyDescent="0.2">
      <c r="N1134" s="33"/>
      <c r="O1134" s="33"/>
      <c r="P1134" s="33"/>
      <c r="Q1134" s="33"/>
      <c r="R1134" s="33"/>
    </row>
    <row r="1135" spans="14:18" x14ac:dyDescent="0.2">
      <c r="N1135" s="33"/>
      <c r="O1135" s="33"/>
      <c r="P1135" s="33"/>
      <c r="Q1135" s="33"/>
      <c r="R1135" s="33"/>
    </row>
    <row r="1136" spans="14:18" x14ac:dyDescent="0.2">
      <c r="N1136" s="33"/>
      <c r="O1136" s="33"/>
      <c r="P1136" s="33"/>
      <c r="Q1136" s="33"/>
      <c r="R1136" s="33"/>
    </row>
    <row r="1137" spans="14:18" x14ac:dyDescent="0.2">
      <c r="N1137" s="33"/>
      <c r="O1137" s="33"/>
      <c r="P1137" s="33"/>
      <c r="Q1137" s="33"/>
      <c r="R1137" s="33"/>
    </row>
    <row r="1138" spans="14:18" x14ac:dyDescent="0.2">
      <c r="N1138" s="33"/>
      <c r="O1138" s="33"/>
      <c r="P1138" s="33"/>
      <c r="Q1138" s="33"/>
      <c r="R1138" s="33"/>
    </row>
    <row r="1139" spans="14:18" x14ac:dyDescent="0.2">
      <c r="N1139" s="33"/>
      <c r="O1139" s="33"/>
      <c r="P1139" s="33"/>
      <c r="Q1139" s="33"/>
      <c r="R1139" s="33"/>
    </row>
    <row r="1140" spans="14:18" x14ac:dyDescent="0.2">
      <c r="N1140" s="33"/>
      <c r="O1140" s="33"/>
      <c r="P1140" s="33"/>
      <c r="Q1140" s="33"/>
      <c r="R1140" s="33"/>
    </row>
    <row r="1141" spans="14:18" x14ac:dyDescent="0.2">
      <c r="N1141" s="33"/>
      <c r="O1141" s="33"/>
      <c r="P1141" s="33"/>
      <c r="Q1141" s="33"/>
      <c r="R1141" s="33"/>
    </row>
    <row r="1142" spans="14:18" x14ac:dyDescent="0.2">
      <c r="N1142" s="33"/>
      <c r="O1142" s="33"/>
      <c r="P1142" s="33"/>
      <c r="Q1142" s="33"/>
      <c r="R1142" s="33"/>
    </row>
    <row r="1143" spans="14:18" x14ac:dyDescent="0.2">
      <c r="N1143" s="33"/>
      <c r="O1143" s="33"/>
      <c r="P1143" s="33"/>
      <c r="Q1143" s="33"/>
      <c r="R1143" s="33"/>
    </row>
    <row r="1144" spans="14:18" x14ac:dyDescent="0.2">
      <c r="N1144" s="33"/>
      <c r="O1144" s="33"/>
      <c r="P1144" s="33"/>
      <c r="Q1144" s="33"/>
      <c r="R1144" s="33"/>
    </row>
    <row r="1145" spans="14:18" x14ac:dyDescent="0.2">
      <c r="N1145" s="33"/>
      <c r="O1145" s="33"/>
      <c r="P1145" s="33"/>
      <c r="Q1145" s="33"/>
      <c r="R1145" s="33"/>
    </row>
    <row r="1146" spans="14:18" x14ac:dyDescent="0.2">
      <c r="N1146" s="33"/>
      <c r="O1146" s="33"/>
      <c r="P1146" s="33"/>
      <c r="Q1146" s="33"/>
      <c r="R1146" s="33"/>
    </row>
    <row r="1147" spans="14:18" x14ac:dyDescent="0.2">
      <c r="N1147" s="33"/>
      <c r="O1147" s="33"/>
      <c r="P1147" s="33"/>
      <c r="Q1147" s="33"/>
      <c r="R1147" s="33"/>
    </row>
    <row r="1148" spans="14:18" x14ac:dyDescent="0.2">
      <c r="N1148" s="33"/>
      <c r="O1148" s="33"/>
      <c r="P1148" s="33"/>
      <c r="Q1148" s="33"/>
      <c r="R1148" s="33"/>
    </row>
    <row r="1149" spans="14:18" x14ac:dyDescent="0.2">
      <c r="N1149" s="33"/>
      <c r="O1149" s="33"/>
      <c r="P1149" s="33"/>
      <c r="Q1149" s="33"/>
      <c r="R1149" s="33"/>
    </row>
    <row r="1150" spans="14:18" x14ac:dyDescent="0.2">
      <c r="N1150" s="33"/>
      <c r="O1150" s="33"/>
      <c r="P1150" s="33"/>
      <c r="Q1150" s="33"/>
      <c r="R1150" s="33"/>
    </row>
    <row r="1151" spans="14:18" x14ac:dyDescent="0.2">
      <c r="N1151" s="33"/>
      <c r="O1151" s="33"/>
      <c r="P1151" s="33"/>
      <c r="Q1151" s="33"/>
      <c r="R1151" s="33"/>
    </row>
    <row r="1152" spans="14:18" x14ac:dyDescent="0.2">
      <c r="N1152" s="33"/>
      <c r="O1152" s="33"/>
      <c r="P1152" s="33"/>
      <c r="Q1152" s="33"/>
      <c r="R1152" s="33"/>
    </row>
    <row r="1153" spans="14:18" x14ac:dyDescent="0.2">
      <c r="N1153" s="33"/>
      <c r="O1153" s="33"/>
      <c r="P1153" s="33"/>
      <c r="Q1153" s="33"/>
      <c r="R1153" s="33"/>
    </row>
    <row r="1154" spans="14:18" x14ac:dyDescent="0.2">
      <c r="N1154" s="33"/>
      <c r="O1154" s="33"/>
      <c r="P1154" s="33"/>
      <c r="Q1154" s="33"/>
      <c r="R1154" s="33"/>
    </row>
    <row r="1155" spans="14:18" x14ac:dyDescent="0.2">
      <c r="N1155" s="33"/>
      <c r="O1155" s="33"/>
      <c r="P1155" s="33"/>
      <c r="Q1155" s="33"/>
      <c r="R1155" s="33"/>
    </row>
    <row r="1156" spans="14:18" x14ac:dyDescent="0.2">
      <c r="N1156" s="33"/>
      <c r="O1156" s="33"/>
      <c r="P1156" s="33"/>
      <c r="Q1156" s="33"/>
      <c r="R1156" s="33"/>
    </row>
    <row r="1157" spans="14:18" x14ac:dyDescent="0.2">
      <c r="N1157" s="33"/>
      <c r="O1157" s="33"/>
      <c r="P1157" s="33"/>
      <c r="Q1157" s="33"/>
      <c r="R1157" s="33"/>
    </row>
    <row r="1158" spans="14:18" x14ac:dyDescent="0.2">
      <c r="N1158" s="33"/>
      <c r="O1158" s="33"/>
      <c r="P1158" s="33"/>
      <c r="Q1158" s="33"/>
      <c r="R1158" s="33"/>
    </row>
    <row r="1159" spans="14:18" x14ac:dyDescent="0.2">
      <c r="N1159" s="33"/>
      <c r="O1159" s="33"/>
      <c r="P1159" s="33"/>
      <c r="Q1159" s="33"/>
      <c r="R1159" s="33"/>
    </row>
    <row r="1160" spans="14:18" x14ac:dyDescent="0.2">
      <c r="N1160" s="33"/>
      <c r="O1160" s="33"/>
      <c r="P1160" s="33"/>
      <c r="Q1160" s="33"/>
      <c r="R1160" s="33"/>
    </row>
    <row r="1161" spans="14:18" x14ac:dyDescent="0.2">
      <c r="N1161" s="33"/>
      <c r="O1161" s="33"/>
      <c r="P1161" s="33"/>
      <c r="Q1161" s="33"/>
      <c r="R1161" s="33"/>
    </row>
    <row r="1162" spans="14:18" x14ac:dyDescent="0.2">
      <c r="N1162" s="33"/>
      <c r="O1162" s="33"/>
      <c r="P1162" s="33"/>
      <c r="Q1162" s="33"/>
      <c r="R1162" s="33"/>
    </row>
    <row r="1163" spans="14:18" x14ac:dyDescent="0.2">
      <c r="N1163" s="33"/>
      <c r="O1163" s="33"/>
      <c r="P1163" s="33"/>
      <c r="Q1163" s="33"/>
      <c r="R1163" s="33"/>
    </row>
    <row r="1164" spans="14:18" x14ac:dyDescent="0.2">
      <c r="N1164" s="33"/>
      <c r="O1164" s="33"/>
      <c r="P1164" s="33"/>
      <c r="Q1164" s="33"/>
      <c r="R1164" s="33"/>
    </row>
    <row r="1165" spans="14:18" x14ac:dyDescent="0.2">
      <c r="N1165" s="33"/>
      <c r="O1165" s="33"/>
      <c r="P1165" s="33"/>
      <c r="Q1165" s="33"/>
      <c r="R1165" s="33"/>
    </row>
    <row r="1166" spans="14:18" x14ac:dyDescent="0.2">
      <c r="N1166" s="33"/>
      <c r="O1166" s="33"/>
      <c r="P1166" s="33"/>
      <c r="Q1166" s="33"/>
      <c r="R1166" s="33"/>
    </row>
    <row r="1167" spans="14:18" x14ac:dyDescent="0.2">
      <c r="N1167" s="33"/>
      <c r="O1167" s="33"/>
      <c r="P1167" s="33"/>
      <c r="Q1167" s="33"/>
      <c r="R1167" s="33"/>
    </row>
    <row r="1168" spans="14:18" x14ac:dyDescent="0.2">
      <c r="N1168" s="33"/>
      <c r="O1168" s="33"/>
      <c r="P1168" s="33"/>
      <c r="Q1168" s="33"/>
      <c r="R1168" s="33"/>
    </row>
    <row r="1169" spans="14:18" x14ac:dyDescent="0.2">
      <c r="N1169" s="33"/>
      <c r="O1169" s="33"/>
      <c r="P1169" s="33"/>
      <c r="Q1169" s="33"/>
      <c r="R1169" s="33"/>
    </row>
    <row r="1170" spans="14:18" x14ac:dyDescent="0.2">
      <c r="N1170" s="33"/>
      <c r="O1170" s="33"/>
      <c r="P1170" s="33"/>
      <c r="Q1170" s="33"/>
      <c r="R1170" s="33"/>
    </row>
    <row r="1171" spans="14:18" x14ac:dyDescent="0.2">
      <c r="N1171" s="33"/>
      <c r="O1171" s="33"/>
      <c r="P1171" s="33"/>
      <c r="Q1171" s="33"/>
      <c r="R1171" s="33"/>
    </row>
    <row r="1172" spans="14:18" x14ac:dyDescent="0.2">
      <c r="N1172" s="33"/>
      <c r="O1172" s="33"/>
      <c r="P1172" s="33"/>
      <c r="Q1172" s="33"/>
      <c r="R1172" s="33"/>
    </row>
    <row r="1173" spans="14:18" x14ac:dyDescent="0.2">
      <c r="N1173" s="33"/>
      <c r="O1173" s="33"/>
      <c r="P1173" s="33"/>
      <c r="Q1173" s="33"/>
      <c r="R1173" s="33"/>
    </row>
    <row r="1174" spans="14:18" x14ac:dyDescent="0.2">
      <c r="N1174" s="33"/>
      <c r="O1174" s="33"/>
      <c r="P1174" s="33"/>
      <c r="Q1174" s="33"/>
      <c r="R1174" s="33"/>
    </row>
    <row r="1175" spans="14:18" x14ac:dyDescent="0.2">
      <c r="N1175" s="33"/>
      <c r="O1175" s="33"/>
      <c r="P1175" s="33"/>
      <c r="Q1175" s="33"/>
      <c r="R1175" s="33"/>
    </row>
    <row r="1176" spans="14:18" x14ac:dyDescent="0.2">
      <c r="N1176" s="33"/>
      <c r="O1176" s="33"/>
      <c r="P1176" s="33"/>
      <c r="Q1176" s="33"/>
      <c r="R1176" s="33"/>
    </row>
    <row r="1177" spans="14:18" x14ac:dyDescent="0.2">
      <c r="N1177" s="33"/>
      <c r="O1177" s="33"/>
      <c r="P1177" s="33"/>
      <c r="Q1177" s="33"/>
      <c r="R1177" s="33"/>
    </row>
    <row r="1178" spans="14:18" x14ac:dyDescent="0.2">
      <c r="N1178" s="33"/>
      <c r="O1178" s="33"/>
      <c r="P1178" s="33"/>
      <c r="Q1178" s="33"/>
      <c r="R1178" s="33"/>
    </row>
    <row r="1179" spans="14:18" x14ac:dyDescent="0.2">
      <c r="N1179" s="33"/>
      <c r="O1179" s="33"/>
      <c r="P1179" s="33"/>
      <c r="Q1179" s="33"/>
      <c r="R1179" s="33"/>
    </row>
    <row r="1180" spans="14:18" x14ac:dyDescent="0.2">
      <c r="N1180" s="33"/>
      <c r="O1180" s="33"/>
      <c r="P1180" s="33"/>
      <c r="Q1180" s="33"/>
      <c r="R1180" s="33"/>
    </row>
    <row r="1181" spans="14:18" x14ac:dyDescent="0.2">
      <c r="N1181" s="33"/>
      <c r="O1181" s="33"/>
      <c r="P1181" s="33"/>
      <c r="Q1181" s="33"/>
      <c r="R1181" s="33"/>
    </row>
    <row r="1182" spans="14:18" x14ac:dyDescent="0.2">
      <c r="N1182" s="33"/>
      <c r="O1182" s="33"/>
      <c r="P1182" s="33"/>
      <c r="Q1182" s="33"/>
      <c r="R1182" s="33"/>
    </row>
    <row r="1183" spans="14:18" x14ac:dyDescent="0.2">
      <c r="N1183" s="33"/>
      <c r="O1183" s="33"/>
      <c r="P1183" s="33"/>
      <c r="Q1183" s="33"/>
      <c r="R1183" s="33"/>
    </row>
    <row r="1184" spans="14:18" x14ac:dyDescent="0.2">
      <c r="N1184" s="33"/>
      <c r="O1184" s="33"/>
      <c r="P1184" s="33"/>
      <c r="Q1184" s="33"/>
      <c r="R1184" s="33"/>
    </row>
    <row r="1185" spans="14:18" x14ac:dyDescent="0.2">
      <c r="N1185" s="33"/>
      <c r="O1185" s="33"/>
      <c r="P1185" s="33"/>
      <c r="Q1185" s="33"/>
      <c r="R1185" s="33"/>
    </row>
    <row r="1186" spans="14:18" x14ac:dyDescent="0.2">
      <c r="N1186" s="33"/>
      <c r="O1186" s="33"/>
      <c r="P1186" s="33"/>
      <c r="Q1186" s="33"/>
      <c r="R1186" s="33"/>
    </row>
    <row r="1187" spans="14:18" x14ac:dyDescent="0.2">
      <c r="N1187" s="33"/>
      <c r="O1187" s="33"/>
      <c r="P1187" s="33"/>
      <c r="Q1187" s="33"/>
      <c r="R1187" s="33"/>
    </row>
    <row r="1188" spans="14:18" x14ac:dyDescent="0.2">
      <c r="N1188" s="33"/>
      <c r="O1188" s="33"/>
      <c r="P1188" s="33"/>
      <c r="Q1188" s="33"/>
      <c r="R1188" s="33"/>
    </row>
    <row r="1189" spans="14:18" x14ac:dyDescent="0.2">
      <c r="N1189" s="33"/>
      <c r="O1189" s="33"/>
      <c r="P1189" s="33"/>
      <c r="Q1189" s="33"/>
      <c r="R1189" s="33"/>
    </row>
    <row r="1190" spans="14:18" x14ac:dyDescent="0.2">
      <c r="N1190" s="33"/>
      <c r="O1190" s="33"/>
      <c r="P1190" s="33"/>
      <c r="Q1190" s="33"/>
      <c r="R1190" s="33"/>
    </row>
    <row r="1191" spans="14:18" x14ac:dyDescent="0.2">
      <c r="N1191" s="33"/>
      <c r="O1191" s="33"/>
      <c r="P1191" s="33"/>
      <c r="Q1191" s="33"/>
      <c r="R1191" s="33"/>
    </row>
    <row r="1192" spans="14:18" x14ac:dyDescent="0.2">
      <c r="N1192" s="33"/>
      <c r="O1192" s="33"/>
      <c r="P1192" s="33"/>
      <c r="Q1192" s="33"/>
      <c r="R1192" s="33"/>
    </row>
    <row r="1193" spans="14:18" x14ac:dyDescent="0.2">
      <c r="N1193" s="33"/>
      <c r="O1193" s="33"/>
      <c r="P1193" s="33"/>
      <c r="Q1193" s="33"/>
      <c r="R1193" s="33"/>
    </row>
    <row r="1194" spans="14:18" x14ac:dyDescent="0.2">
      <c r="N1194" s="33"/>
      <c r="O1194" s="33"/>
      <c r="P1194" s="33"/>
      <c r="Q1194" s="33"/>
      <c r="R1194" s="33"/>
    </row>
    <row r="1195" spans="14:18" x14ac:dyDescent="0.2">
      <c r="N1195" s="33"/>
      <c r="O1195" s="33"/>
      <c r="P1195" s="33"/>
      <c r="Q1195" s="33"/>
      <c r="R1195" s="33"/>
    </row>
    <row r="1196" spans="14:18" x14ac:dyDescent="0.2">
      <c r="N1196" s="33"/>
      <c r="O1196" s="33"/>
      <c r="P1196" s="33"/>
      <c r="Q1196" s="33"/>
      <c r="R1196" s="33"/>
    </row>
    <row r="1197" spans="14:18" x14ac:dyDescent="0.2">
      <c r="N1197" s="33"/>
      <c r="O1197" s="33"/>
      <c r="P1197" s="33"/>
      <c r="Q1197" s="33"/>
      <c r="R1197" s="33"/>
    </row>
    <row r="1198" spans="14:18" x14ac:dyDescent="0.2">
      <c r="N1198" s="33"/>
      <c r="O1198" s="33"/>
      <c r="P1198" s="33"/>
      <c r="Q1198" s="33"/>
      <c r="R1198" s="33"/>
    </row>
    <row r="1199" spans="14:18" x14ac:dyDescent="0.2">
      <c r="N1199" s="33"/>
      <c r="O1199" s="33"/>
      <c r="P1199" s="33"/>
      <c r="Q1199" s="33"/>
      <c r="R1199" s="33"/>
    </row>
    <row r="1200" spans="14:18" x14ac:dyDescent="0.2">
      <c r="N1200" s="33"/>
      <c r="O1200" s="33"/>
      <c r="P1200" s="33"/>
      <c r="Q1200" s="33"/>
      <c r="R1200" s="33"/>
    </row>
    <row r="1201" spans="14:18" x14ac:dyDescent="0.2">
      <c r="N1201" s="33"/>
      <c r="O1201" s="33"/>
      <c r="P1201" s="33"/>
      <c r="Q1201" s="33"/>
      <c r="R1201" s="33"/>
    </row>
    <row r="1202" spans="14:18" x14ac:dyDescent="0.2">
      <c r="N1202" s="33"/>
      <c r="O1202" s="33"/>
      <c r="P1202" s="33"/>
      <c r="Q1202" s="33"/>
      <c r="R1202" s="33"/>
    </row>
    <row r="1203" spans="14:18" x14ac:dyDescent="0.2">
      <c r="N1203" s="33"/>
      <c r="O1203" s="33"/>
      <c r="P1203" s="33"/>
      <c r="Q1203" s="33"/>
      <c r="R1203" s="33"/>
    </row>
    <row r="1204" spans="14:18" x14ac:dyDescent="0.2">
      <c r="N1204" s="33"/>
      <c r="O1204" s="33"/>
      <c r="P1204" s="33"/>
      <c r="Q1204" s="33"/>
      <c r="R1204" s="33"/>
    </row>
    <row r="1205" spans="14:18" x14ac:dyDescent="0.2">
      <c r="N1205" s="33"/>
      <c r="O1205" s="33"/>
      <c r="P1205" s="33"/>
      <c r="Q1205" s="33"/>
      <c r="R1205" s="33"/>
    </row>
    <row r="1206" spans="14:18" x14ac:dyDescent="0.2">
      <c r="N1206" s="33"/>
      <c r="O1206" s="33"/>
      <c r="P1206" s="33"/>
      <c r="Q1206" s="33"/>
      <c r="R1206" s="33"/>
    </row>
    <row r="1207" spans="14:18" x14ac:dyDescent="0.2">
      <c r="N1207" s="33"/>
      <c r="O1207" s="33"/>
      <c r="P1207" s="33"/>
      <c r="Q1207" s="33"/>
      <c r="R1207" s="33"/>
    </row>
    <row r="1208" spans="14:18" x14ac:dyDescent="0.2">
      <c r="N1208" s="33"/>
      <c r="O1208" s="33"/>
      <c r="P1208" s="33"/>
      <c r="Q1208" s="33"/>
      <c r="R1208" s="33"/>
    </row>
    <row r="1209" spans="14:18" x14ac:dyDescent="0.2">
      <c r="N1209" s="33"/>
      <c r="O1209" s="33"/>
      <c r="P1209" s="33"/>
      <c r="Q1209" s="33"/>
      <c r="R1209" s="33"/>
    </row>
    <row r="1210" spans="14:18" x14ac:dyDescent="0.2">
      <c r="N1210" s="33"/>
      <c r="O1210" s="33"/>
      <c r="P1210" s="33"/>
      <c r="Q1210" s="33"/>
      <c r="R1210" s="33"/>
    </row>
    <row r="1211" spans="14:18" x14ac:dyDescent="0.2">
      <c r="N1211" s="33"/>
      <c r="O1211" s="33"/>
      <c r="P1211" s="33"/>
      <c r="Q1211" s="33"/>
      <c r="R1211" s="33"/>
    </row>
    <row r="1212" spans="14:18" x14ac:dyDescent="0.2">
      <c r="N1212" s="33"/>
      <c r="O1212" s="33"/>
      <c r="P1212" s="33"/>
      <c r="Q1212" s="33"/>
      <c r="R1212" s="33"/>
    </row>
    <row r="1213" spans="14:18" x14ac:dyDescent="0.2">
      <c r="N1213" s="33"/>
      <c r="O1213" s="33"/>
      <c r="P1213" s="33"/>
      <c r="Q1213" s="33"/>
      <c r="R1213" s="33"/>
    </row>
    <row r="1214" spans="14:18" x14ac:dyDescent="0.2">
      <c r="N1214" s="33"/>
      <c r="O1214" s="33"/>
      <c r="P1214" s="33"/>
      <c r="Q1214" s="33"/>
      <c r="R1214" s="33"/>
    </row>
    <row r="1215" spans="14:18" x14ac:dyDescent="0.2">
      <c r="N1215" s="33"/>
      <c r="O1215" s="33"/>
      <c r="P1215" s="33"/>
      <c r="Q1215" s="33"/>
      <c r="R1215" s="33"/>
    </row>
    <row r="1216" spans="14:18" x14ac:dyDescent="0.2">
      <c r="N1216" s="33"/>
      <c r="O1216" s="33"/>
      <c r="P1216" s="33"/>
      <c r="Q1216" s="33"/>
      <c r="R1216" s="33"/>
    </row>
    <row r="1217" spans="14:18" x14ac:dyDescent="0.2">
      <c r="N1217" s="33"/>
      <c r="O1217" s="33"/>
      <c r="P1217" s="33"/>
      <c r="Q1217" s="33"/>
      <c r="R1217" s="33"/>
    </row>
    <row r="1218" spans="14:18" x14ac:dyDescent="0.2">
      <c r="N1218" s="33"/>
      <c r="O1218" s="33"/>
      <c r="P1218" s="33"/>
      <c r="Q1218" s="33"/>
      <c r="R1218" s="33"/>
    </row>
    <row r="1219" spans="14:18" x14ac:dyDescent="0.2">
      <c r="N1219" s="33"/>
      <c r="O1219" s="33"/>
      <c r="P1219" s="33"/>
      <c r="Q1219" s="33"/>
      <c r="R1219" s="33"/>
    </row>
    <row r="1220" spans="14:18" x14ac:dyDescent="0.2">
      <c r="N1220" s="33"/>
      <c r="O1220" s="33"/>
      <c r="P1220" s="33"/>
      <c r="Q1220" s="33"/>
      <c r="R1220" s="33"/>
    </row>
    <row r="1221" spans="14:18" x14ac:dyDescent="0.2">
      <c r="N1221" s="33"/>
      <c r="O1221" s="33"/>
      <c r="P1221" s="33"/>
      <c r="Q1221" s="33"/>
      <c r="R1221" s="33"/>
    </row>
    <row r="1222" spans="14:18" x14ac:dyDescent="0.2">
      <c r="N1222" s="33"/>
      <c r="O1222" s="33"/>
      <c r="P1222" s="33"/>
      <c r="Q1222" s="33"/>
      <c r="R1222" s="33"/>
    </row>
    <row r="1223" spans="14:18" x14ac:dyDescent="0.2">
      <c r="N1223" s="33"/>
      <c r="O1223" s="33"/>
      <c r="P1223" s="33"/>
      <c r="Q1223" s="33"/>
      <c r="R1223" s="33"/>
    </row>
    <row r="1224" spans="14:18" x14ac:dyDescent="0.2">
      <c r="N1224" s="33"/>
      <c r="O1224" s="33"/>
      <c r="P1224" s="33"/>
      <c r="Q1224" s="33"/>
      <c r="R1224" s="33"/>
    </row>
    <row r="1225" spans="14:18" x14ac:dyDescent="0.2">
      <c r="N1225" s="33"/>
      <c r="O1225" s="33"/>
      <c r="P1225" s="33"/>
      <c r="Q1225" s="33"/>
      <c r="R1225" s="33"/>
    </row>
    <row r="1226" spans="14:18" x14ac:dyDescent="0.2">
      <c r="N1226" s="33"/>
      <c r="O1226" s="33"/>
      <c r="P1226" s="33"/>
      <c r="Q1226" s="33"/>
      <c r="R1226" s="33"/>
    </row>
    <row r="1227" spans="14:18" x14ac:dyDescent="0.2">
      <c r="N1227" s="33"/>
      <c r="O1227" s="33"/>
      <c r="P1227" s="33"/>
      <c r="Q1227" s="33"/>
      <c r="R1227" s="33"/>
    </row>
    <row r="1228" spans="14:18" x14ac:dyDescent="0.2">
      <c r="N1228" s="33"/>
      <c r="O1228" s="33"/>
      <c r="P1228" s="33"/>
      <c r="Q1228" s="33"/>
      <c r="R1228" s="33"/>
    </row>
    <row r="1229" spans="14:18" x14ac:dyDescent="0.2">
      <c r="N1229" s="33"/>
      <c r="O1229" s="33"/>
      <c r="P1229" s="33"/>
      <c r="Q1229" s="33"/>
      <c r="R1229" s="33"/>
    </row>
    <row r="1230" spans="14:18" x14ac:dyDescent="0.2">
      <c r="N1230" s="33"/>
      <c r="O1230" s="33"/>
      <c r="P1230" s="33"/>
      <c r="Q1230" s="33"/>
      <c r="R1230" s="33"/>
    </row>
    <row r="1231" spans="14:18" x14ac:dyDescent="0.2">
      <c r="N1231" s="33"/>
      <c r="O1231" s="33"/>
      <c r="P1231" s="33"/>
      <c r="Q1231" s="33"/>
      <c r="R1231" s="33"/>
    </row>
    <row r="1232" spans="14:18" x14ac:dyDescent="0.2">
      <c r="N1232" s="33"/>
      <c r="O1232" s="33"/>
      <c r="P1232" s="33"/>
      <c r="Q1232" s="33"/>
      <c r="R1232" s="33"/>
    </row>
    <row r="1233" spans="14:18" x14ac:dyDescent="0.2">
      <c r="N1233" s="33"/>
      <c r="O1233" s="33"/>
      <c r="P1233" s="33"/>
      <c r="Q1233" s="33"/>
      <c r="R1233" s="33"/>
    </row>
    <row r="1234" spans="14:18" x14ac:dyDescent="0.2">
      <c r="N1234" s="33"/>
      <c r="O1234" s="33"/>
      <c r="P1234" s="33"/>
      <c r="Q1234" s="33"/>
      <c r="R1234" s="33"/>
    </row>
    <row r="1235" spans="14:18" x14ac:dyDescent="0.2">
      <c r="N1235" s="33"/>
      <c r="O1235" s="33"/>
      <c r="P1235" s="33"/>
      <c r="Q1235" s="33"/>
      <c r="R1235" s="33"/>
    </row>
    <row r="1236" spans="14:18" x14ac:dyDescent="0.2">
      <c r="N1236" s="33"/>
      <c r="O1236" s="33"/>
      <c r="P1236" s="33"/>
      <c r="Q1236" s="33"/>
      <c r="R1236" s="33"/>
    </row>
    <row r="1237" spans="14:18" x14ac:dyDescent="0.2">
      <c r="N1237" s="33"/>
      <c r="O1237" s="33"/>
      <c r="P1237" s="33"/>
      <c r="Q1237" s="33"/>
      <c r="R1237" s="33"/>
    </row>
    <row r="1238" spans="14:18" x14ac:dyDescent="0.2">
      <c r="N1238" s="33"/>
      <c r="O1238" s="33"/>
      <c r="P1238" s="33"/>
      <c r="Q1238" s="33"/>
      <c r="R1238" s="33"/>
    </row>
    <row r="1239" spans="14:18" x14ac:dyDescent="0.2">
      <c r="N1239" s="33"/>
      <c r="O1239" s="33"/>
      <c r="P1239" s="33"/>
      <c r="Q1239" s="33"/>
      <c r="R1239" s="33"/>
    </row>
    <row r="1240" spans="14:18" x14ac:dyDescent="0.2">
      <c r="N1240" s="33"/>
      <c r="O1240" s="33"/>
      <c r="P1240" s="33"/>
      <c r="Q1240" s="33"/>
      <c r="R1240" s="33"/>
    </row>
    <row r="1241" spans="14:18" x14ac:dyDescent="0.2">
      <c r="N1241" s="33"/>
      <c r="O1241" s="33"/>
      <c r="P1241" s="33"/>
      <c r="Q1241" s="33"/>
      <c r="R1241" s="33"/>
    </row>
    <row r="1242" spans="14:18" x14ac:dyDescent="0.2">
      <c r="N1242" s="33"/>
      <c r="O1242" s="33"/>
      <c r="P1242" s="33"/>
      <c r="Q1242" s="33"/>
      <c r="R1242" s="33"/>
    </row>
    <row r="1243" spans="14:18" x14ac:dyDescent="0.2">
      <c r="N1243" s="33"/>
      <c r="O1243" s="33"/>
      <c r="P1243" s="33"/>
      <c r="Q1243" s="33"/>
      <c r="R1243" s="33"/>
    </row>
    <row r="1244" spans="14:18" x14ac:dyDescent="0.2">
      <c r="N1244" s="33"/>
      <c r="O1244" s="33"/>
      <c r="P1244" s="33"/>
      <c r="Q1244" s="33"/>
      <c r="R1244" s="33"/>
    </row>
    <row r="1245" spans="14:18" x14ac:dyDescent="0.2">
      <c r="N1245" s="33"/>
      <c r="O1245" s="33"/>
      <c r="P1245" s="33"/>
      <c r="Q1245" s="33"/>
      <c r="R1245" s="33"/>
    </row>
    <row r="1246" spans="14:18" x14ac:dyDescent="0.2">
      <c r="N1246" s="33"/>
      <c r="O1246" s="33"/>
      <c r="P1246" s="33"/>
      <c r="Q1246" s="33"/>
      <c r="R1246" s="33"/>
    </row>
    <row r="1247" spans="14:18" x14ac:dyDescent="0.2">
      <c r="N1247" s="33"/>
      <c r="O1247" s="33"/>
      <c r="P1247" s="33"/>
      <c r="Q1247" s="33"/>
      <c r="R1247" s="33"/>
    </row>
    <row r="1248" spans="14:18" x14ac:dyDescent="0.2">
      <c r="N1248" s="33"/>
      <c r="O1248" s="33"/>
      <c r="P1248" s="33"/>
      <c r="Q1248" s="33"/>
      <c r="R1248" s="33"/>
    </row>
    <row r="1249" spans="14:18" x14ac:dyDescent="0.2">
      <c r="N1249" s="33"/>
      <c r="O1249" s="33"/>
      <c r="P1249" s="33"/>
      <c r="Q1249" s="33"/>
      <c r="R1249" s="33"/>
    </row>
    <row r="1250" spans="14:18" x14ac:dyDescent="0.2">
      <c r="N1250" s="33"/>
      <c r="O1250" s="33"/>
      <c r="P1250" s="33"/>
      <c r="Q1250" s="33"/>
      <c r="R1250" s="33"/>
    </row>
    <row r="1251" spans="14:18" x14ac:dyDescent="0.2">
      <c r="N1251" s="33"/>
      <c r="O1251" s="33"/>
      <c r="P1251" s="33"/>
      <c r="Q1251" s="33"/>
      <c r="R1251" s="33"/>
    </row>
    <row r="1252" spans="14:18" x14ac:dyDescent="0.2">
      <c r="N1252" s="33"/>
      <c r="O1252" s="33"/>
      <c r="P1252" s="33"/>
      <c r="Q1252" s="33"/>
      <c r="R1252" s="33"/>
    </row>
    <row r="1253" spans="14:18" x14ac:dyDescent="0.2">
      <c r="N1253" s="33"/>
      <c r="O1253" s="33"/>
      <c r="P1253" s="33"/>
      <c r="Q1253" s="33"/>
      <c r="R1253" s="33"/>
    </row>
    <row r="1254" spans="14:18" x14ac:dyDescent="0.2">
      <c r="N1254" s="33"/>
      <c r="O1254" s="33"/>
      <c r="P1254" s="33"/>
      <c r="Q1254" s="33"/>
      <c r="R1254" s="33"/>
    </row>
    <row r="1255" spans="14:18" x14ac:dyDescent="0.2">
      <c r="N1255" s="33"/>
      <c r="O1255" s="33"/>
      <c r="P1255" s="33"/>
      <c r="Q1255" s="33"/>
      <c r="R1255" s="33"/>
    </row>
    <row r="1256" spans="14:18" x14ac:dyDescent="0.2">
      <c r="N1256" s="33"/>
      <c r="O1256" s="33"/>
      <c r="P1256" s="33"/>
      <c r="Q1256" s="33"/>
      <c r="R1256" s="33"/>
    </row>
    <row r="1257" spans="14:18" x14ac:dyDescent="0.2">
      <c r="N1257" s="33"/>
      <c r="O1257" s="33"/>
      <c r="P1257" s="33"/>
      <c r="Q1257" s="33"/>
      <c r="R1257" s="33"/>
    </row>
    <row r="1258" spans="14:18" x14ac:dyDescent="0.2">
      <c r="N1258" s="33"/>
      <c r="O1258" s="33"/>
      <c r="P1258" s="33"/>
      <c r="Q1258" s="33"/>
      <c r="R1258" s="33"/>
    </row>
    <row r="1259" spans="14:18" x14ac:dyDescent="0.2">
      <c r="N1259" s="33"/>
      <c r="O1259" s="33"/>
      <c r="P1259" s="33"/>
      <c r="Q1259" s="33"/>
      <c r="R1259" s="33"/>
    </row>
    <row r="1260" spans="14:18" x14ac:dyDescent="0.2">
      <c r="N1260" s="33"/>
      <c r="O1260" s="33"/>
      <c r="P1260" s="33"/>
      <c r="Q1260" s="33"/>
      <c r="R1260" s="33"/>
    </row>
    <row r="1261" spans="14:18" x14ac:dyDescent="0.2">
      <c r="N1261" s="33"/>
      <c r="O1261" s="33"/>
      <c r="P1261" s="33"/>
      <c r="Q1261" s="33"/>
      <c r="R1261" s="33"/>
    </row>
    <row r="1262" spans="14:18" x14ac:dyDescent="0.2">
      <c r="N1262" s="33"/>
      <c r="O1262" s="33"/>
      <c r="P1262" s="33"/>
      <c r="Q1262" s="33"/>
      <c r="R1262" s="33"/>
    </row>
    <row r="1263" spans="14:18" x14ac:dyDescent="0.2">
      <c r="N1263" s="33"/>
      <c r="O1263" s="33"/>
      <c r="P1263" s="33"/>
      <c r="Q1263" s="33"/>
      <c r="R1263" s="33"/>
    </row>
    <row r="1264" spans="14:18" x14ac:dyDescent="0.2">
      <c r="N1264" s="33"/>
      <c r="O1264" s="33"/>
      <c r="P1264" s="33"/>
      <c r="Q1264" s="33"/>
      <c r="R1264" s="33"/>
    </row>
    <row r="1265" spans="14:18" x14ac:dyDescent="0.2">
      <c r="N1265" s="33"/>
      <c r="O1265" s="33"/>
      <c r="P1265" s="33"/>
      <c r="Q1265" s="33"/>
      <c r="R1265" s="33"/>
    </row>
    <row r="1266" spans="14:18" x14ac:dyDescent="0.2">
      <c r="N1266" s="33"/>
      <c r="O1266" s="33"/>
      <c r="P1266" s="33"/>
      <c r="Q1266" s="33"/>
      <c r="R1266" s="33"/>
    </row>
    <row r="1267" spans="14:18" x14ac:dyDescent="0.2">
      <c r="N1267" s="33"/>
      <c r="O1267" s="33"/>
      <c r="P1267" s="33"/>
      <c r="Q1267" s="33"/>
      <c r="R1267" s="33"/>
    </row>
    <row r="1268" spans="14:18" x14ac:dyDescent="0.2">
      <c r="N1268" s="33"/>
      <c r="O1268" s="33"/>
      <c r="P1268" s="33"/>
      <c r="Q1268" s="33"/>
      <c r="R1268" s="33"/>
    </row>
    <row r="1269" spans="14:18" x14ac:dyDescent="0.2">
      <c r="N1269" s="33"/>
      <c r="O1269" s="33"/>
      <c r="P1269" s="33"/>
      <c r="Q1269" s="33"/>
      <c r="R1269" s="33"/>
    </row>
    <row r="1270" spans="14:18" x14ac:dyDescent="0.2">
      <c r="N1270" s="33"/>
      <c r="O1270" s="33"/>
      <c r="P1270" s="33"/>
      <c r="Q1270" s="33"/>
      <c r="R1270" s="33"/>
    </row>
    <row r="1271" spans="14:18" x14ac:dyDescent="0.2">
      <c r="N1271" s="33"/>
      <c r="O1271" s="33"/>
      <c r="P1271" s="33"/>
      <c r="Q1271" s="33"/>
      <c r="R1271" s="33"/>
    </row>
    <row r="1272" spans="14:18" x14ac:dyDescent="0.2">
      <c r="N1272" s="33"/>
      <c r="O1272" s="33"/>
      <c r="P1272" s="33"/>
      <c r="Q1272" s="33"/>
      <c r="R1272" s="33"/>
    </row>
    <row r="1273" spans="14:18" x14ac:dyDescent="0.2">
      <c r="N1273" s="33"/>
      <c r="O1273" s="33"/>
      <c r="P1273" s="33"/>
      <c r="Q1273" s="33"/>
      <c r="R1273" s="33"/>
    </row>
    <row r="1274" spans="14:18" x14ac:dyDescent="0.2">
      <c r="N1274" s="33"/>
      <c r="O1274" s="33"/>
      <c r="P1274" s="33"/>
      <c r="Q1274" s="33"/>
      <c r="R1274" s="33"/>
    </row>
    <row r="1275" spans="14:18" x14ac:dyDescent="0.2">
      <c r="N1275" s="33"/>
      <c r="O1275" s="33"/>
      <c r="P1275" s="33"/>
      <c r="Q1275" s="33"/>
      <c r="R1275" s="33"/>
    </row>
    <row r="1276" spans="14:18" x14ac:dyDescent="0.2">
      <c r="N1276" s="33"/>
      <c r="O1276" s="33"/>
      <c r="P1276" s="33"/>
      <c r="Q1276" s="33"/>
      <c r="R1276" s="33"/>
    </row>
    <row r="1277" spans="14:18" x14ac:dyDescent="0.2">
      <c r="N1277" s="33"/>
      <c r="O1277" s="33"/>
      <c r="P1277" s="33"/>
      <c r="Q1277" s="33"/>
      <c r="R1277" s="33"/>
    </row>
    <row r="1278" spans="14:18" x14ac:dyDescent="0.2">
      <c r="N1278" s="33"/>
      <c r="O1278" s="33"/>
      <c r="P1278" s="33"/>
      <c r="Q1278" s="33"/>
      <c r="R1278" s="33"/>
    </row>
    <row r="1279" spans="14:18" x14ac:dyDescent="0.2">
      <c r="N1279" s="33"/>
      <c r="O1279" s="33"/>
      <c r="P1279" s="33"/>
      <c r="Q1279" s="33"/>
      <c r="R1279" s="33"/>
    </row>
    <row r="1280" spans="14:18" x14ac:dyDescent="0.2">
      <c r="N1280" s="33"/>
      <c r="O1280" s="33"/>
      <c r="P1280" s="33"/>
      <c r="Q1280" s="33"/>
      <c r="R1280" s="33"/>
    </row>
    <row r="1281" spans="14:18" x14ac:dyDescent="0.2">
      <c r="N1281" s="33"/>
      <c r="O1281" s="33"/>
      <c r="P1281" s="33"/>
      <c r="Q1281" s="33"/>
      <c r="R1281" s="33"/>
    </row>
    <row r="1282" spans="14:18" x14ac:dyDescent="0.2">
      <c r="N1282" s="33"/>
      <c r="O1282" s="33"/>
      <c r="P1282" s="33"/>
      <c r="Q1282" s="33"/>
      <c r="R1282" s="33"/>
    </row>
    <row r="1283" spans="14:18" x14ac:dyDescent="0.2">
      <c r="N1283" s="33"/>
      <c r="O1283" s="33"/>
      <c r="P1283" s="33"/>
      <c r="Q1283" s="33"/>
      <c r="R1283" s="33"/>
    </row>
    <row r="1284" spans="14:18" x14ac:dyDescent="0.2">
      <c r="N1284" s="33"/>
      <c r="O1284" s="33"/>
      <c r="P1284" s="33"/>
      <c r="Q1284" s="33"/>
      <c r="R1284" s="33"/>
    </row>
    <row r="1285" spans="14:18" x14ac:dyDescent="0.2">
      <c r="N1285" s="33"/>
      <c r="O1285" s="33"/>
      <c r="P1285" s="33"/>
      <c r="Q1285" s="33"/>
      <c r="R1285" s="33"/>
    </row>
    <row r="1286" spans="14:18" x14ac:dyDescent="0.2">
      <c r="N1286" s="33"/>
      <c r="O1286" s="33"/>
      <c r="P1286" s="33"/>
      <c r="Q1286" s="33"/>
      <c r="R1286" s="33"/>
    </row>
    <row r="1287" spans="14:18" x14ac:dyDescent="0.2">
      <c r="N1287" s="33"/>
      <c r="O1287" s="33"/>
      <c r="P1287" s="33"/>
      <c r="Q1287" s="33"/>
      <c r="R1287" s="33"/>
    </row>
    <row r="1288" spans="14:18" x14ac:dyDescent="0.2">
      <c r="N1288" s="33"/>
      <c r="O1288" s="33"/>
      <c r="P1288" s="33"/>
      <c r="Q1288" s="33"/>
      <c r="R1288" s="33"/>
    </row>
    <row r="1289" spans="14:18" x14ac:dyDescent="0.2">
      <c r="N1289" s="33"/>
      <c r="O1289" s="33"/>
      <c r="P1289" s="33"/>
      <c r="Q1289" s="33"/>
      <c r="R1289" s="33"/>
    </row>
    <row r="1290" spans="14:18" x14ac:dyDescent="0.2">
      <c r="N1290" s="33"/>
      <c r="O1290" s="33"/>
      <c r="P1290" s="33"/>
      <c r="Q1290" s="33"/>
      <c r="R1290" s="33"/>
    </row>
    <row r="1291" spans="14:18" x14ac:dyDescent="0.2">
      <c r="N1291" s="33"/>
      <c r="O1291" s="33"/>
      <c r="P1291" s="33"/>
      <c r="Q1291" s="33"/>
      <c r="R1291" s="33"/>
    </row>
    <row r="1292" spans="14:18" x14ac:dyDescent="0.2">
      <c r="N1292" s="33"/>
      <c r="O1292" s="33"/>
      <c r="P1292" s="33"/>
      <c r="Q1292" s="33"/>
      <c r="R1292" s="33"/>
    </row>
    <row r="1293" spans="14:18" x14ac:dyDescent="0.2">
      <c r="N1293" s="33"/>
      <c r="O1293" s="33"/>
      <c r="P1293" s="33"/>
      <c r="Q1293" s="33"/>
      <c r="R1293" s="33"/>
    </row>
    <row r="1294" spans="14:18" x14ac:dyDescent="0.2">
      <c r="N1294" s="33"/>
      <c r="O1294" s="33"/>
      <c r="P1294" s="33"/>
      <c r="Q1294" s="33"/>
      <c r="R1294" s="33"/>
    </row>
    <row r="1295" spans="14:18" x14ac:dyDescent="0.2">
      <c r="N1295" s="33"/>
      <c r="O1295" s="33"/>
      <c r="P1295" s="33"/>
      <c r="Q1295" s="33"/>
      <c r="R1295" s="33"/>
    </row>
    <row r="1296" spans="14:18" x14ac:dyDescent="0.2">
      <c r="N1296" s="33"/>
      <c r="O1296" s="33"/>
      <c r="P1296" s="33"/>
      <c r="Q1296" s="33"/>
      <c r="R1296" s="33"/>
    </row>
    <row r="1297" spans="14:18" x14ac:dyDescent="0.2">
      <c r="N1297" s="33"/>
      <c r="O1297" s="33"/>
      <c r="P1297" s="33"/>
      <c r="Q1297" s="33"/>
      <c r="R1297" s="33"/>
    </row>
    <row r="1298" spans="14:18" x14ac:dyDescent="0.2">
      <c r="N1298" s="33"/>
      <c r="O1298" s="33"/>
      <c r="P1298" s="33"/>
      <c r="Q1298" s="33"/>
      <c r="R1298" s="33"/>
    </row>
    <row r="1299" spans="14:18" x14ac:dyDescent="0.2">
      <c r="N1299" s="33"/>
      <c r="O1299" s="33"/>
      <c r="P1299" s="33"/>
      <c r="Q1299" s="33"/>
      <c r="R1299" s="33"/>
    </row>
    <row r="1300" spans="14:18" x14ac:dyDescent="0.2">
      <c r="N1300" s="33"/>
      <c r="O1300" s="33"/>
      <c r="P1300" s="33"/>
      <c r="Q1300" s="33"/>
      <c r="R1300" s="33"/>
    </row>
    <row r="1301" spans="14:18" x14ac:dyDescent="0.2">
      <c r="N1301" s="33"/>
      <c r="O1301" s="33"/>
      <c r="P1301" s="33"/>
      <c r="Q1301" s="33"/>
      <c r="R1301" s="33"/>
    </row>
    <row r="1302" spans="14:18" x14ac:dyDescent="0.2">
      <c r="N1302" s="33"/>
      <c r="O1302" s="33"/>
      <c r="P1302" s="33"/>
      <c r="Q1302" s="33"/>
      <c r="R1302" s="33"/>
    </row>
    <row r="1303" spans="14:18" x14ac:dyDescent="0.2">
      <c r="N1303" s="33"/>
      <c r="O1303" s="33"/>
      <c r="P1303" s="33"/>
      <c r="Q1303" s="33"/>
      <c r="R1303" s="33"/>
    </row>
    <row r="1304" spans="14:18" x14ac:dyDescent="0.2">
      <c r="N1304" s="33"/>
      <c r="O1304" s="33"/>
      <c r="P1304" s="33"/>
      <c r="Q1304" s="33"/>
      <c r="R1304" s="33"/>
    </row>
    <row r="1305" spans="14:18" x14ac:dyDescent="0.2">
      <c r="N1305" s="33"/>
      <c r="O1305" s="33"/>
      <c r="P1305" s="33"/>
      <c r="Q1305" s="33"/>
      <c r="R1305" s="33"/>
    </row>
    <row r="1306" spans="14:18" x14ac:dyDescent="0.2">
      <c r="N1306" s="33"/>
      <c r="O1306" s="33"/>
      <c r="P1306" s="33"/>
      <c r="Q1306" s="33"/>
      <c r="R1306" s="33"/>
    </row>
    <row r="1307" spans="14:18" x14ac:dyDescent="0.2">
      <c r="N1307" s="33"/>
      <c r="O1307" s="33"/>
      <c r="P1307" s="33"/>
      <c r="Q1307" s="33"/>
      <c r="R1307" s="33"/>
    </row>
    <row r="1308" spans="14:18" x14ac:dyDescent="0.2">
      <c r="N1308" s="33"/>
      <c r="O1308" s="33"/>
      <c r="P1308" s="33"/>
      <c r="Q1308" s="33"/>
      <c r="R1308" s="33"/>
    </row>
    <row r="1309" spans="14:18" x14ac:dyDescent="0.2">
      <c r="N1309" s="33"/>
      <c r="O1309" s="33"/>
      <c r="P1309" s="33"/>
      <c r="Q1309" s="33"/>
      <c r="R1309" s="33"/>
    </row>
    <row r="1310" spans="14:18" x14ac:dyDescent="0.2">
      <c r="N1310" s="33"/>
      <c r="O1310" s="33"/>
      <c r="P1310" s="33"/>
      <c r="Q1310" s="33"/>
      <c r="R1310" s="33"/>
    </row>
    <row r="1311" spans="14:18" x14ac:dyDescent="0.2">
      <c r="N1311" s="33"/>
      <c r="O1311" s="33"/>
      <c r="P1311" s="33"/>
      <c r="Q1311" s="33"/>
      <c r="R1311" s="33"/>
    </row>
    <row r="1312" spans="14:18" x14ac:dyDescent="0.2">
      <c r="N1312" s="33"/>
      <c r="O1312" s="33"/>
      <c r="P1312" s="33"/>
      <c r="Q1312" s="33"/>
      <c r="R1312" s="33"/>
    </row>
    <row r="1313" spans="14:18" x14ac:dyDescent="0.2">
      <c r="N1313" s="33"/>
      <c r="O1313" s="33"/>
      <c r="P1313" s="33"/>
      <c r="Q1313" s="33"/>
      <c r="R1313" s="33"/>
    </row>
    <row r="1314" spans="14:18" x14ac:dyDescent="0.2">
      <c r="N1314" s="33"/>
      <c r="O1314" s="33"/>
      <c r="P1314" s="33"/>
      <c r="Q1314" s="33"/>
      <c r="R1314" s="33"/>
    </row>
    <row r="1315" spans="14:18" x14ac:dyDescent="0.2">
      <c r="N1315" s="33"/>
      <c r="O1315" s="33"/>
      <c r="P1315" s="33"/>
      <c r="Q1315" s="33"/>
      <c r="R1315" s="33"/>
    </row>
    <row r="1316" spans="14:18" x14ac:dyDescent="0.2">
      <c r="N1316" s="33"/>
      <c r="O1316" s="33"/>
      <c r="P1316" s="33"/>
      <c r="Q1316" s="33"/>
      <c r="R1316" s="33"/>
    </row>
    <row r="1317" spans="14:18" x14ac:dyDescent="0.2">
      <c r="N1317" s="33"/>
      <c r="O1317" s="33"/>
      <c r="P1317" s="33"/>
      <c r="Q1317" s="33"/>
      <c r="R1317" s="33"/>
    </row>
    <row r="1318" spans="14:18" x14ac:dyDescent="0.2">
      <c r="N1318" s="33"/>
      <c r="O1318" s="33"/>
      <c r="P1318" s="33"/>
      <c r="Q1318" s="33"/>
      <c r="R1318" s="33"/>
    </row>
    <row r="1319" spans="14:18" x14ac:dyDescent="0.2">
      <c r="N1319" s="33"/>
      <c r="O1319" s="33"/>
      <c r="P1319" s="33"/>
      <c r="Q1319" s="33"/>
      <c r="R1319" s="33"/>
    </row>
    <row r="1320" spans="14:18" x14ac:dyDescent="0.2">
      <c r="N1320" s="33"/>
      <c r="O1320" s="33"/>
      <c r="P1320" s="33"/>
      <c r="Q1320" s="33"/>
      <c r="R1320" s="33"/>
    </row>
    <row r="1321" spans="14:18" x14ac:dyDescent="0.2">
      <c r="N1321" s="33"/>
      <c r="O1321" s="33"/>
      <c r="P1321" s="33"/>
      <c r="Q1321" s="33"/>
      <c r="R1321" s="33"/>
    </row>
    <row r="1322" spans="14:18" x14ac:dyDescent="0.2">
      <c r="N1322" s="33"/>
      <c r="O1322" s="33"/>
      <c r="P1322" s="33"/>
      <c r="Q1322" s="33"/>
      <c r="R1322" s="33"/>
    </row>
    <row r="1323" spans="14:18" x14ac:dyDescent="0.2">
      <c r="N1323" s="33"/>
      <c r="O1323" s="33"/>
      <c r="P1323" s="33"/>
      <c r="Q1323" s="33"/>
      <c r="R1323" s="33"/>
    </row>
    <row r="1324" spans="14:18" x14ac:dyDescent="0.2">
      <c r="N1324" s="33"/>
      <c r="O1324" s="33"/>
      <c r="P1324" s="33"/>
      <c r="Q1324" s="33"/>
      <c r="R1324" s="33"/>
    </row>
    <row r="1325" spans="14:18" x14ac:dyDescent="0.2">
      <c r="N1325" s="33"/>
      <c r="O1325" s="33"/>
      <c r="P1325" s="33"/>
      <c r="Q1325" s="33"/>
      <c r="R1325" s="33"/>
    </row>
    <row r="1326" spans="14:18" x14ac:dyDescent="0.2">
      <c r="N1326" s="33"/>
      <c r="O1326" s="33"/>
      <c r="P1326" s="33"/>
      <c r="Q1326" s="33"/>
      <c r="R1326" s="33"/>
    </row>
    <row r="1327" spans="14:18" x14ac:dyDescent="0.2">
      <c r="N1327" s="33"/>
      <c r="O1327" s="33"/>
      <c r="P1327" s="33"/>
      <c r="Q1327" s="33"/>
      <c r="R1327" s="33"/>
    </row>
    <row r="1328" spans="14:18" x14ac:dyDescent="0.2">
      <c r="N1328" s="33"/>
      <c r="O1328" s="33"/>
      <c r="P1328" s="33"/>
      <c r="Q1328" s="33"/>
      <c r="R1328" s="33"/>
    </row>
    <row r="1329" spans="14:18" x14ac:dyDescent="0.2">
      <c r="N1329" s="33"/>
      <c r="O1329" s="33"/>
      <c r="P1329" s="33"/>
      <c r="Q1329" s="33"/>
      <c r="R1329" s="33"/>
    </row>
    <row r="1330" spans="14:18" x14ac:dyDescent="0.2">
      <c r="N1330" s="33"/>
      <c r="O1330" s="33"/>
      <c r="P1330" s="33"/>
      <c r="Q1330" s="33"/>
      <c r="R1330" s="33"/>
    </row>
    <row r="1331" spans="14:18" x14ac:dyDescent="0.2">
      <c r="N1331" s="33"/>
      <c r="O1331" s="33"/>
      <c r="P1331" s="33"/>
      <c r="Q1331" s="33"/>
      <c r="R1331" s="33"/>
    </row>
    <row r="1332" spans="14:18" x14ac:dyDescent="0.2">
      <c r="N1332" s="33"/>
      <c r="O1332" s="33"/>
      <c r="P1332" s="33"/>
      <c r="Q1332" s="33"/>
      <c r="R1332" s="33"/>
    </row>
    <row r="1333" spans="14:18" x14ac:dyDescent="0.2">
      <c r="N1333" s="33"/>
      <c r="O1333" s="33"/>
      <c r="P1333" s="33"/>
      <c r="Q1333" s="33"/>
      <c r="R1333" s="33"/>
    </row>
    <row r="1334" spans="14:18" x14ac:dyDescent="0.2">
      <c r="N1334" s="33"/>
      <c r="O1334" s="33"/>
      <c r="P1334" s="33"/>
      <c r="Q1334" s="33"/>
      <c r="R1334" s="33"/>
    </row>
    <row r="1335" spans="14:18" x14ac:dyDescent="0.2">
      <c r="N1335" s="33"/>
      <c r="O1335" s="33"/>
      <c r="P1335" s="33"/>
      <c r="Q1335" s="33"/>
      <c r="R1335" s="33"/>
    </row>
    <row r="1336" spans="14:18" x14ac:dyDescent="0.2">
      <c r="N1336" s="33"/>
      <c r="O1336" s="33"/>
      <c r="P1336" s="33"/>
      <c r="Q1336" s="33"/>
      <c r="R1336" s="33"/>
    </row>
    <row r="1337" spans="14:18" x14ac:dyDescent="0.2">
      <c r="N1337" s="33"/>
      <c r="O1337" s="33"/>
      <c r="P1337" s="33"/>
      <c r="Q1337" s="33"/>
      <c r="R1337" s="33"/>
    </row>
    <row r="1338" spans="14:18" x14ac:dyDescent="0.2">
      <c r="N1338" s="33"/>
      <c r="O1338" s="33"/>
      <c r="P1338" s="33"/>
      <c r="Q1338" s="33"/>
      <c r="R1338" s="33"/>
    </row>
    <row r="1339" spans="14:18" x14ac:dyDescent="0.2">
      <c r="N1339" s="33"/>
      <c r="O1339" s="33"/>
      <c r="P1339" s="33"/>
      <c r="Q1339" s="33"/>
      <c r="R1339" s="33"/>
    </row>
    <row r="1340" spans="14:18" x14ac:dyDescent="0.2">
      <c r="N1340" s="33"/>
      <c r="O1340" s="33"/>
      <c r="P1340" s="33"/>
      <c r="Q1340" s="33"/>
      <c r="R1340" s="33"/>
    </row>
    <row r="1341" spans="14:18" x14ac:dyDescent="0.2">
      <c r="N1341" s="33"/>
      <c r="O1341" s="33"/>
      <c r="P1341" s="33"/>
      <c r="Q1341" s="33"/>
      <c r="R1341" s="33"/>
    </row>
    <row r="1342" spans="14:18" x14ac:dyDescent="0.2">
      <c r="N1342" s="33"/>
      <c r="O1342" s="33"/>
      <c r="P1342" s="33"/>
      <c r="Q1342" s="33"/>
      <c r="R1342" s="33"/>
    </row>
    <row r="1343" spans="14:18" x14ac:dyDescent="0.2">
      <c r="N1343" s="33"/>
      <c r="O1343" s="33"/>
      <c r="P1343" s="33"/>
      <c r="Q1343" s="33"/>
      <c r="R1343" s="33"/>
    </row>
    <row r="1344" spans="14:18" x14ac:dyDescent="0.2">
      <c r="N1344" s="33"/>
      <c r="O1344" s="33"/>
      <c r="P1344" s="33"/>
      <c r="Q1344" s="33"/>
      <c r="R1344" s="33"/>
    </row>
    <row r="1345" spans="14:18" x14ac:dyDescent="0.2">
      <c r="N1345" s="33"/>
      <c r="O1345" s="33"/>
      <c r="P1345" s="33"/>
      <c r="Q1345" s="33"/>
      <c r="R1345" s="33"/>
    </row>
    <row r="1346" spans="14:18" x14ac:dyDescent="0.2">
      <c r="N1346" s="33"/>
      <c r="O1346" s="33"/>
      <c r="P1346" s="33"/>
      <c r="Q1346" s="33"/>
      <c r="R1346" s="33"/>
    </row>
    <row r="1347" spans="14:18" x14ac:dyDescent="0.2">
      <c r="N1347" s="33"/>
      <c r="O1347" s="33"/>
      <c r="P1347" s="33"/>
      <c r="Q1347" s="33"/>
      <c r="R1347" s="33"/>
    </row>
    <row r="1348" spans="14:18" x14ac:dyDescent="0.2">
      <c r="N1348" s="33"/>
      <c r="O1348" s="33"/>
      <c r="P1348" s="33"/>
      <c r="Q1348" s="33"/>
      <c r="R1348" s="33"/>
    </row>
    <row r="1349" spans="14:18" x14ac:dyDescent="0.2">
      <c r="N1349" s="33"/>
      <c r="O1349" s="33"/>
      <c r="P1349" s="33"/>
      <c r="Q1349" s="33"/>
      <c r="R1349" s="33"/>
    </row>
    <row r="1350" spans="14:18" x14ac:dyDescent="0.2">
      <c r="N1350" s="33"/>
      <c r="O1350" s="33"/>
      <c r="P1350" s="33"/>
      <c r="Q1350" s="33"/>
      <c r="R1350" s="33"/>
    </row>
    <row r="1351" spans="14:18" x14ac:dyDescent="0.2">
      <c r="N1351" s="33"/>
      <c r="O1351" s="33"/>
      <c r="P1351" s="33"/>
      <c r="Q1351" s="33"/>
      <c r="R1351" s="33"/>
    </row>
    <row r="1352" spans="14:18" x14ac:dyDescent="0.2">
      <c r="N1352" s="33"/>
      <c r="O1352" s="33"/>
      <c r="P1352" s="33"/>
      <c r="Q1352" s="33"/>
      <c r="R1352" s="33"/>
    </row>
    <row r="1353" spans="14:18" x14ac:dyDescent="0.2">
      <c r="N1353" s="33"/>
      <c r="O1353" s="33"/>
      <c r="P1353" s="33"/>
      <c r="Q1353" s="33"/>
      <c r="R1353" s="33"/>
    </row>
    <row r="1354" spans="14:18" x14ac:dyDescent="0.2">
      <c r="N1354" s="33"/>
      <c r="O1354" s="33"/>
      <c r="P1354" s="33"/>
      <c r="Q1354" s="33"/>
      <c r="R1354" s="33"/>
    </row>
    <row r="1355" spans="14:18" x14ac:dyDescent="0.2">
      <c r="N1355" s="33"/>
      <c r="O1355" s="33"/>
      <c r="P1355" s="33"/>
      <c r="Q1355" s="33"/>
      <c r="R1355" s="33"/>
    </row>
    <row r="1356" spans="14:18" x14ac:dyDescent="0.2">
      <c r="N1356" s="33"/>
      <c r="O1356" s="33"/>
      <c r="P1356" s="33"/>
      <c r="Q1356" s="33"/>
      <c r="R1356" s="33"/>
    </row>
    <row r="1357" spans="14:18" x14ac:dyDescent="0.2">
      <c r="N1357" s="33"/>
      <c r="O1357" s="33"/>
      <c r="P1357" s="33"/>
      <c r="Q1357" s="33"/>
      <c r="R1357" s="33"/>
    </row>
    <row r="1358" spans="14:18" x14ac:dyDescent="0.2">
      <c r="N1358" s="33"/>
      <c r="O1358" s="33"/>
      <c r="P1358" s="33"/>
      <c r="Q1358" s="33"/>
      <c r="R1358" s="33"/>
    </row>
    <row r="1359" spans="14:18" x14ac:dyDescent="0.2">
      <c r="N1359" s="33"/>
      <c r="O1359" s="33"/>
      <c r="P1359" s="33"/>
      <c r="Q1359" s="33"/>
      <c r="R1359" s="33"/>
    </row>
    <row r="1360" spans="14:18" x14ac:dyDescent="0.2">
      <c r="N1360" s="33"/>
      <c r="O1360" s="33"/>
      <c r="P1360" s="33"/>
      <c r="Q1360" s="33"/>
      <c r="R1360" s="33"/>
    </row>
    <row r="1361" spans="14:18" x14ac:dyDescent="0.2">
      <c r="N1361" s="33"/>
      <c r="O1361" s="33"/>
      <c r="P1361" s="33"/>
      <c r="Q1361" s="33"/>
      <c r="R1361" s="33"/>
    </row>
    <row r="1362" spans="14:18" x14ac:dyDescent="0.2">
      <c r="N1362" s="33"/>
      <c r="O1362" s="33"/>
      <c r="P1362" s="33"/>
      <c r="Q1362" s="33"/>
      <c r="R1362" s="33"/>
    </row>
    <row r="1363" spans="14:18" x14ac:dyDescent="0.2">
      <c r="N1363" s="33"/>
      <c r="O1363" s="33"/>
      <c r="P1363" s="33"/>
      <c r="Q1363" s="33"/>
      <c r="R1363" s="33"/>
    </row>
    <row r="1364" spans="14:18" x14ac:dyDescent="0.2">
      <c r="N1364" s="33"/>
      <c r="O1364" s="33"/>
      <c r="P1364" s="33"/>
      <c r="Q1364" s="33"/>
      <c r="R1364" s="33"/>
    </row>
    <row r="1365" spans="14:18" x14ac:dyDescent="0.2">
      <c r="N1365" s="33"/>
      <c r="O1365" s="33"/>
      <c r="P1365" s="33"/>
      <c r="Q1365" s="33"/>
      <c r="R1365" s="33"/>
    </row>
    <row r="1366" spans="14:18" x14ac:dyDescent="0.2">
      <c r="N1366" s="33"/>
      <c r="O1366" s="33"/>
      <c r="P1366" s="33"/>
      <c r="Q1366" s="33"/>
      <c r="R1366" s="33"/>
    </row>
    <row r="1367" spans="14:18" x14ac:dyDescent="0.2">
      <c r="N1367" s="33"/>
      <c r="O1367" s="33"/>
      <c r="P1367" s="33"/>
      <c r="Q1367" s="33"/>
      <c r="R1367" s="33"/>
    </row>
    <row r="1368" spans="14:18" x14ac:dyDescent="0.2">
      <c r="N1368" s="33"/>
      <c r="O1368" s="33"/>
      <c r="P1368" s="33"/>
      <c r="Q1368" s="33"/>
      <c r="R1368" s="33"/>
    </row>
    <row r="1369" spans="14:18" x14ac:dyDescent="0.2">
      <c r="N1369" s="33"/>
      <c r="O1369" s="33"/>
      <c r="P1369" s="33"/>
      <c r="Q1369" s="33"/>
      <c r="R1369" s="33"/>
    </row>
    <row r="1370" spans="14:18" x14ac:dyDescent="0.2">
      <c r="N1370" s="33"/>
      <c r="O1370" s="33"/>
      <c r="P1370" s="33"/>
      <c r="Q1370" s="33"/>
      <c r="R1370" s="33"/>
    </row>
    <row r="1371" spans="14:18" x14ac:dyDescent="0.2">
      <c r="N1371" s="33"/>
      <c r="O1371" s="33"/>
      <c r="P1371" s="33"/>
      <c r="Q1371" s="33"/>
      <c r="R1371" s="33"/>
    </row>
    <row r="1372" spans="14:18" x14ac:dyDescent="0.2">
      <c r="N1372" s="33"/>
      <c r="O1372" s="33"/>
      <c r="P1372" s="33"/>
      <c r="Q1372" s="33"/>
      <c r="R1372" s="33"/>
    </row>
    <row r="1373" spans="14:18" x14ac:dyDescent="0.2">
      <c r="N1373" s="33"/>
      <c r="O1373" s="33"/>
      <c r="P1373" s="33"/>
      <c r="Q1373" s="33"/>
      <c r="R1373" s="33"/>
    </row>
    <row r="1374" spans="14:18" x14ac:dyDescent="0.2">
      <c r="N1374" s="33"/>
      <c r="O1374" s="33"/>
      <c r="P1374" s="33"/>
      <c r="Q1374" s="33"/>
      <c r="R1374" s="33"/>
    </row>
    <row r="1375" spans="14:18" x14ac:dyDescent="0.2">
      <c r="N1375" s="33"/>
      <c r="O1375" s="33"/>
      <c r="P1375" s="33"/>
      <c r="Q1375" s="33"/>
      <c r="R1375" s="33"/>
    </row>
    <row r="1376" spans="14:18" x14ac:dyDescent="0.2">
      <c r="N1376" s="33"/>
      <c r="O1376" s="33"/>
      <c r="P1376" s="33"/>
      <c r="Q1376" s="33"/>
      <c r="R1376" s="33"/>
    </row>
    <row r="1377" spans="14:18" x14ac:dyDescent="0.2">
      <c r="N1377" s="33"/>
      <c r="O1377" s="33"/>
      <c r="P1377" s="33"/>
      <c r="Q1377" s="33"/>
      <c r="R1377" s="33"/>
    </row>
    <row r="1378" spans="14:18" x14ac:dyDescent="0.2">
      <c r="N1378" s="33"/>
      <c r="O1378" s="33"/>
      <c r="P1378" s="33"/>
      <c r="Q1378" s="33"/>
      <c r="R1378" s="33"/>
    </row>
    <row r="1379" spans="14:18" x14ac:dyDescent="0.2">
      <c r="N1379" s="33"/>
      <c r="O1379" s="33"/>
      <c r="P1379" s="33"/>
      <c r="Q1379" s="33"/>
      <c r="R1379" s="33"/>
    </row>
    <row r="1380" spans="14:18" x14ac:dyDescent="0.2">
      <c r="N1380" s="33"/>
      <c r="O1380" s="33"/>
      <c r="P1380" s="33"/>
      <c r="Q1380" s="33"/>
      <c r="R1380" s="33"/>
    </row>
    <row r="1381" spans="14:18" x14ac:dyDescent="0.2">
      <c r="N1381" s="33"/>
      <c r="O1381" s="33"/>
      <c r="P1381" s="33"/>
      <c r="Q1381" s="33"/>
      <c r="R1381" s="33"/>
    </row>
    <row r="1382" spans="14:18" x14ac:dyDescent="0.2">
      <c r="N1382" s="33"/>
      <c r="O1382" s="33"/>
      <c r="P1382" s="33"/>
      <c r="Q1382" s="33"/>
      <c r="R1382" s="33"/>
    </row>
    <row r="1383" spans="14:18" x14ac:dyDescent="0.2">
      <c r="N1383" s="33"/>
      <c r="O1383" s="33"/>
      <c r="P1383" s="33"/>
      <c r="Q1383" s="33"/>
      <c r="R1383" s="33"/>
    </row>
    <row r="1384" spans="14:18" x14ac:dyDescent="0.2">
      <c r="N1384" s="33"/>
      <c r="O1384" s="33"/>
      <c r="P1384" s="33"/>
      <c r="Q1384" s="33"/>
      <c r="R1384" s="33"/>
    </row>
    <row r="1385" spans="14:18" x14ac:dyDescent="0.2">
      <c r="N1385" s="33"/>
      <c r="O1385" s="33"/>
      <c r="P1385" s="33"/>
      <c r="Q1385" s="33"/>
      <c r="R1385" s="33"/>
    </row>
    <row r="1386" spans="14:18" x14ac:dyDescent="0.2">
      <c r="N1386" s="33"/>
      <c r="O1386" s="33"/>
      <c r="P1386" s="33"/>
      <c r="Q1386" s="33"/>
      <c r="R1386" s="33"/>
    </row>
    <row r="1387" spans="14:18" x14ac:dyDescent="0.2">
      <c r="N1387" s="33"/>
      <c r="O1387" s="33"/>
      <c r="P1387" s="33"/>
      <c r="Q1387" s="33"/>
      <c r="R1387" s="33"/>
    </row>
    <row r="1388" spans="14:18" x14ac:dyDescent="0.2">
      <c r="N1388" s="33"/>
      <c r="O1388" s="33"/>
      <c r="P1388" s="33"/>
      <c r="Q1388" s="33"/>
      <c r="R1388" s="33"/>
    </row>
    <row r="1389" spans="14:18" x14ac:dyDescent="0.2">
      <c r="N1389" s="33"/>
      <c r="O1389" s="33"/>
      <c r="P1389" s="33"/>
      <c r="Q1389" s="33"/>
      <c r="R1389" s="33"/>
    </row>
    <row r="1390" spans="14:18" x14ac:dyDescent="0.2">
      <c r="N1390" s="33"/>
      <c r="O1390" s="33"/>
      <c r="P1390" s="33"/>
      <c r="Q1390" s="33"/>
      <c r="R1390" s="33"/>
    </row>
    <row r="1391" spans="14:18" x14ac:dyDescent="0.2">
      <c r="N1391" s="33"/>
      <c r="O1391" s="33"/>
      <c r="P1391" s="33"/>
      <c r="Q1391" s="33"/>
      <c r="R1391" s="33"/>
    </row>
    <row r="1392" spans="14:18" x14ac:dyDescent="0.2">
      <c r="N1392" s="33"/>
      <c r="O1392" s="33"/>
      <c r="P1392" s="33"/>
      <c r="Q1392" s="33"/>
      <c r="R1392" s="33"/>
    </row>
    <row r="1393" spans="14:18" x14ac:dyDescent="0.2">
      <c r="N1393" s="33"/>
      <c r="O1393" s="33"/>
      <c r="P1393" s="33"/>
      <c r="Q1393" s="33"/>
      <c r="R1393" s="33"/>
    </row>
    <row r="1394" spans="14:18" x14ac:dyDescent="0.2">
      <c r="N1394" s="33"/>
      <c r="O1394" s="33"/>
      <c r="P1394" s="33"/>
      <c r="Q1394" s="33"/>
      <c r="R1394" s="33"/>
    </row>
    <row r="1395" spans="14:18" x14ac:dyDescent="0.2">
      <c r="N1395" s="33"/>
      <c r="O1395" s="33"/>
      <c r="P1395" s="33"/>
      <c r="Q1395" s="33"/>
      <c r="R1395" s="33"/>
    </row>
    <row r="1396" spans="14:18" x14ac:dyDescent="0.2">
      <c r="N1396" s="33"/>
      <c r="O1396" s="33"/>
      <c r="P1396" s="33"/>
      <c r="Q1396" s="33"/>
      <c r="R1396" s="33"/>
    </row>
    <row r="1397" spans="14:18" x14ac:dyDescent="0.2">
      <c r="N1397" s="33"/>
      <c r="O1397" s="33"/>
      <c r="P1397" s="33"/>
      <c r="Q1397" s="33"/>
      <c r="R1397" s="33"/>
    </row>
    <row r="1398" spans="14:18" x14ac:dyDescent="0.2">
      <c r="N1398" s="33"/>
      <c r="O1398" s="33"/>
      <c r="P1398" s="33"/>
      <c r="Q1398" s="33"/>
      <c r="R1398" s="33"/>
    </row>
    <row r="1399" spans="14:18" x14ac:dyDescent="0.2">
      <c r="N1399" s="33"/>
      <c r="O1399" s="33"/>
      <c r="P1399" s="33"/>
      <c r="Q1399" s="33"/>
      <c r="R1399" s="33"/>
    </row>
    <row r="1400" spans="14:18" x14ac:dyDescent="0.2">
      <c r="N1400" s="33"/>
      <c r="O1400" s="33"/>
      <c r="P1400" s="33"/>
      <c r="Q1400" s="33"/>
      <c r="R1400" s="33"/>
    </row>
    <row r="1401" spans="14:18" x14ac:dyDescent="0.2">
      <c r="N1401" s="33"/>
      <c r="O1401" s="33"/>
      <c r="P1401" s="33"/>
      <c r="Q1401" s="33"/>
      <c r="R1401" s="33"/>
    </row>
    <row r="1402" spans="14:18" x14ac:dyDescent="0.2">
      <c r="N1402" s="33"/>
      <c r="O1402" s="33"/>
      <c r="P1402" s="33"/>
      <c r="Q1402" s="33"/>
      <c r="R1402" s="33"/>
    </row>
    <row r="1403" spans="14:18" x14ac:dyDescent="0.2">
      <c r="N1403" s="33"/>
      <c r="O1403" s="33"/>
      <c r="P1403" s="33"/>
      <c r="Q1403" s="33"/>
      <c r="R1403" s="33"/>
    </row>
    <row r="1404" spans="14:18" x14ac:dyDescent="0.2">
      <c r="N1404" s="33"/>
      <c r="O1404" s="33"/>
      <c r="P1404" s="33"/>
      <c r="Q1404" s="33"/>
      <c r="R1404" s="33"/>
    </row>
    <row r="1405" spans="14:18" x14ac:dyDescent="0.2">
      <c r="N1405" s="33"/>
      <c r="O1405" s="33"/>
      <c r="P1405" s="33"/>
      <c r="Q1405" s="33"/>
      <c r="R1405" s="33"/>
    </row>
    <row r="1406" spans="14:18" x14ac:dyDescent="0.2">
      <c r="N1406" s="33"/>
      <c r="O1406" s="33"/>
      <c r="P1406" s="33"/>
      <c r="Q1406" s="33"/>
      <c r="R1406" s="33"/>
    </row>
    <row r="1407" spans="14:18" x14ac:dyDescent="0.2">
      <c r="N1407" s="33"/>
      <c r="O1407" s="33"/>
      <c r="P1407" s="33"/>
      <c r="Q1407" s="33"/>
      <c r="R1407" s="33"/>
    </row>
    <row r="1408" spans="14:18" x14ac:dyDescent="0.2">
      <c r="N1408" s="33"/>
      <c r="O1408" s="33"/>
      <c r="P1408" s="33"/>
      <c r="Q1408" s="33"/>
      <c r="R1408" s="33"/>
    </row>
    <row r="1409" spans="14:18" x14ac:dyDescent="0.2">
      <c r="N1409" s="33"/>
      <c r="O1409" s="33"/>
      <c r="P1409" s="33"/>
      <c r="Q1409" s="33"/>
      <c r="R1409" s="33"/>
    </row>
    <row r="1410" spans="14:18" x14ac:dyDescent="0.2">
      <c r="N1410" s="33"/>
      <c r="O1410" s="33"/>
      <c r="P1410" s="33"/>
      <c r="Q1410" s="33"/>
      <c r="R1410" s="33"/>
    </row>
    <row r="1411" spans="14:18" x14ac:dyDescent="0.2">
      <c r="N1411" s="33"/>
      <c r="O1411" s="33"/>
      <c r="P1411" s="33"/>
      <c r="Q1411" s="33"/>
      <c r="R1411" s="33"/>
    </row>
    <row r="1412" spans="14:18" x14ac:dyDescent="0.2">
      <c r="N1412" s="33"/>
      <c r="O1412" s="33"/>
      <c r="P1412" s="33"/>
      <c r="Q1412" s="33"/>
      <c r="R1412" s="33"/>
    </row>
    <row r="1413" spans="14:18" x14ac:dyDescent="0.2">
      <c r="N1413" s="33"/>
      <c r="O1413" s="33"/>
      <c r="P1413" s="33"/>
      <c r="Q1413" s="33"/>
      <c r="R1413" s="33"/>
    </row>
    <row r="1414" spans="14:18" x14ac:dyDescent="0.2">
      <c r="N1414" s="33"/>
      <c r="O1414" s="33"/>
      <c r="P1414" s="33"/>
      <c r="Q1414" s="33"/>
      <c r="R1414" s="33"/>
    </row>
    <row r="1415" spans="14:18" x14ac:dyDescent="0.2">
      <c r="N1415" s="33"/>
      <c r="O1415" s="33"/>
      <c r="P1415" s="33"/>
      <c r="Q1415" s="33"/>
      <c r="R1415" s="33"/>
    </row>
    <row r="1416" spans="14:18" x14ac:dyDescent="0.2">
      <c r="N1416" s="33"/>
      <c r="O1416" s="33"/>
      <c r="P1416" s="33"/>
      <c r="Q1416" s="33"/>
      <c r="R1416" s="33"/>
    </row>
    <row r="1417" spans="14:18" x14ac:dyDescent="0.2">
      <c r="N1417" s="33"/>
      <c r="O1417" s="33"/>
      <c r="P1417" s="33"/>
      <c r="Q1417" s="33"/>
      <c r="R1417" s="33"/>
    </row>
    <row r="1418" spans="14:18" x14ac:dyDescent="0.2">
      <c r="N1418" s="33"/>
      <c r="O1418" s="33"/>
      <c r="P1418" s="33"/>
      <c r="Q1418" s="33"/>
      <c r="R1418" s="33"/>
    </row>
    <row r="1419" spans="14:18" x14ac:dyDescent="0.2">
      <c r="N1419" s="33"/>
      <c r="O1419" s="33"/>
      <c r="P1419" s="33"/>
      <c r="Q1419" s="33"/>
      <c r="R1419" s="33"/>
    </row>
    <row r="1420" spans="14:18" x14ac:dyDescent="0.2">
      <c r="N1420" s="33"/>
      <c r="O1420" s="33"/>
      <c r="P1420" s="33"/>
      <c r="Q1420" s="33"/>
      <c r="R1420" s="33"/>
    </row>
    <row r="1421" spans="14:18" x14ac:dyDescent="0.2">
      <c r="N1421" s="33"/>
      <c r="O1421" s="33"/>
      <c r="P1421" s="33"/>
      <c r="Q1421" s="33"/>
      <c r="R1421" s="33"/>
    </row>
    <row r="1422" spans="14:18" x14ac:dyDescent="0.2">
      <c r="N1422" s="33"/>
      <c r="O1422" s="33"/>
      <c r="P1422" s="33"/>
      <c r="Q1422" s="33"/>
      <c r="R1422" s="33"/>
    </row>
    <row r="1423" spans="14:18" x14ac:dyDescent="0.2">
      <c r="N1423" s="33"/>
      <c r="O1423" s="33"/>
      <c r="P1423" s="33"/>
      <c r="Q1423" s="33"/>
      <c r="R1423" s="33"/>
    </row>
    <row r="1424" spans="14:18" x14ac:dyDescent="0.2">
      <c r="N1424" s="33"/>
      <c r="O1424" s="33"/>
      <c r="P1424" s="33"/>
      <c r="Q1424" s="33"/>
      <c r="R1424" s="33"/>
    </row>
    <row r="1425" spans="14:18" x14ac:dyDescent="0.2">
      <c r="N1425" s="33"/>
      <c r="O1425" s="33"/>
      <c r="P1425" s="33"/>
      <c r="Q1425" s="33"/>
      <c r="R1425" s="33"/>
    </row>
    <row r="1426" spans="14:18" x14ac:dyDescent="0.2">
      <c r="N1426" s="33"/>
      <c r="O1426" s="33"/>
      <c r="P1426" s="33"/>
      <c r="Q1426" s="33"/>
      <c r="R1426" s="33"/>
    </row>
    <row r="1427" spans="14:18" x14ac:dyDescent="0.2">
      <c r="N1427" s="33"/>
      <c r="O1427" s="33"/>
      <c r="P1427" s="33"/>
      <c r="Q1427" s="33"/>
      <c r="R1427" s="33"/>
    </row>
    <row r="1428" spans="14:18" x14ac:dyDescent="0.2">
      <c r="N1428" s="33"/>
      <c r="O1428" s="33"/>
      <c r="P1428" s="33"/>
      <c r="Q1428" s="33"/>
      <c r="R1428" s="33"/>
    </row>
    <row r="1429" spans="14:18" x14ac:dyDescent="0.2">
      <c r="N1429" s="33"/>
      <c r="O1429" s="33"/>
      <c r="P1429" s="33"/>
      <c r="Q1429" s="33"/>
      <c r="R1429" s="33"/>
    </row>
    <row r="1430" spans="14:18" x14ac:dyDescent="0.2">
      <c r="N1430" s="33"/>
      <c r="O1430" s="33"/>
      <c r="P1430" s="33"/>
      <c r="Q1430" s="33"/>
      <c r="R1430" s="33"/>
    </row>
    <row r="1431" spans="14:18" x14ac:dyDescent="0.2">
      <c r="N1431" s="33"/>
      <c r="O1431" s="33"/>
      <c r="P1431" s="33"/>
      <c r="Q1431" s="33"/>
      <c r="R1431" s="33"/>
    </row>
    <row r="1432" spans="14:18" x14ac:dyDescent="0.2">
      <c r="N1432" s="33"/>
      <c r="O1432" s="33"/>
      <c r="P1432" s="33"/>
      <c r="Q1432" s="33"/>
      <c r="R1432" s="33"/>
    </row>
    <row r="1433" spans="14:18" x14ac:dyDescent="0.2">
      <c r="N1433" s="33"/>
      <c r="O1433" s="33"/>
      <c r="P1433" s="33"/>
      <c r="Q1433" s="33"/>
      <c r="R1433" s="33"/>
    </row>
    <row r="1434" spans="14:18" x14ac:dyDescent="0.2">
      <c r="N1434" s="33"/>
      <c r="O1434" s="33"/>
      <c r="P1434" s="33"/>
      <c r="Q1434" s="33"/>
      <c r="R1434" s="33"/>
    </row>
    <row r="1435" spans="14:18" x14ac:dyDescent="0.2">
      <c r="N1435" s="33"/>
      <c r="O1435" s="33"/>
      <c r="P1435" s="33"/>
      <c r="Q1435" s="33"/>
      <c r="R1435" s="33"/>
    </row>
    <row r="1436" spans="14:18" x14ac:dyDescent="0.2">
      <c r="N1436" s="33"/>
      <c r="O1436" s="33"/>
      <c r="P1436" s="33"/>
      <c r="Q1436" s="33"/>
      <c r="R1436" s="33"/>
    </row>
    <row r="1437" spans="14:18" x14ac:dyDescent="0.2">
      <c r="N1437" s="33"/>
      <c r="O1437" s="33"/>
      <c r="P1437" s="33"/>
      <c r="Q1437" s="33"/>
      <c r="R1437" s="33"/>
    </row>
    <row r="1438" spans="14:18" x14ac:dyDescent="0.2">
      <c r="N1438" s="33"/>
      <c r="O1438" s="33"/>
      <c r="P1438" s="33"/>
      <c r="Q1438" s="33"/>
      <c r="R1438" s="33"/>
    </row>
    <row r="1439" spans="14:18" x14ac:dyDescent="0.2">
      <c r="N1439" s="33"/>
      <c r="O1439" s="33"/>
      <c r="P1439" s="33"/>
      <c r="Q1439" s="33"/>
      <c r="R1439" s="33"/>
    </row>
    <row r="1440" spans="14:18" x14ac:dyDescent="0.2">
      <c r="N1440" s="33"/>
      <c r="O1440" s="33"/>
      <c r="P1440" s="33"/>
      <c r="Q1440" s="33"/>
      <c r="R1440" s="33"/>
    </row>
    <row r="1441" spans="14:18" x14ac:dyDescent="0.2">
      <c r="N1441" s="33"/>
      <c r="O1441" s="33"/>
      <c r="P1441" s="33"/>
      <c r="Q1441" s="33"/>
      <c r="R1441" s="33"/>
    </row>
    <row r="1442" spans="14:18" x14ac:dyDescent="0.2">
      <c r="N1442" s="33"/>
      <c r="O1442" s="33"/>
      <c r="P1442" s="33"/>
      <c r="Q1442" s="33"/>
      <c r="R1442" s="33"/>
    </row>
    <row r="1443" spans="14:18" x14ac:dyDescent="0.2">
      <c r="N1443" s="33"/>
      <c r="O1443" s="33"/>
      <c r="P1443" s="33"/>
      <c r="Q1443" s="33"/>
      <c r="R1443" s="33"/>
    </row>
    <row r="1444" spans="14:18" x14ac:dyDescent="0.2">
      <c r="N1444" s="33"/>
      <c r="O1444" s="33"/>
      <c r="P1444" s="33"/>
      <c r="Q1444" s="33"/>
      <c r="R1444" s="33"/>
    </row>
    <row r="1445" spans="14:18" x14ac:dyDescent="0.2">
      <c r="N1445" s="33"/>
      <c r="O1445" s="33"/>
      <c r="P1445" s="33"/>
      <c r="Q1445" s="33"/>
      <c r="R1445" s="33"/>
    </row>
    <row r="1446" spans="14:18" x14ac:dyDescent="0.2">
      <c r="N1446" s="33"/>
      <c r="O1446" s="33"/>
      <c r="P1446" s="33"/>
      <c r="Q1446" s="33"/>
      <c r="R1446" s="33"/>
    </row>
    <row r="1447" spans="14:18" x14ac:dyDescent="0.2">
      <c r="N1447" s="33"/>
      <c r="O1447" s="33"/>
      <c r="P1447" s="33"/>
      <c r="Q1447" s="33"/>
      <c r="R1447" s="33"/>
    </row>
    <row r="1448" spans="14:18" x14ac:dyDescent="0.2">
      <c r="N1448" s="33"/>
      <c r="O1448" s="33"/>
      <c r="P1448" s="33"/>
      <c r="Q1448" s="33"/>
      <c r="R1448" s="33"/>
    </row>
    <row r="1449" spans="14:18" x14ac:dyDescent="0.2">
      <c r="N1449" s="33"/>
      <c r="O1449" s="33"/>
      <c r="P1449" s="33"/>
      <c r="Q1449" s="33"/>
      <c r="R1449" s="33"/>
    </row>
    <row r="1450" spans="14:18" x14ac:dyDescent="0.2">
      <c r="N1450" s="33"/>
      <c r="O1450" s="33"/>
      <c r="P1450" s="33"/>
      <c r="Q1450" s="33"/>
      <c r="R1450" s="33"/>
    </row>
    <row r="1451" spans="14:18" x14ac:dyDescent="0.2">
      <c r="N1451" s="33"/>
      <c r="O1451" s="33"/>
      <c r="P1451" s="33"/>
      <c r="Q1451" s="33"/>
      <c r="R1451" s="33"/>
    </row>
    <row r="1452" spans="14:18" x14ac:dyDescent="0.2">
      <c r="N1452" s="33"/>
      <c r="O1452" s="33"/>
      <c r="P1452" s="33"/>
      <c r="Q1452" s="33"/>
      <c r="R1452" s="33"/>
    </row>
    <row r="1453" spans="14:18" x14ac:dyDescent="0.2">
      <c r="N1453" s="33"/>
      <c r="O1453" s="33"/>
      <c r="P1453" s="33"/>
      <c r="Q1453" s="33"/>
      <c r="R1453" s="33"/>
    </row>
    <row r="1454" spans="14:18" x14ac:dyDescent="0.2">
      <c r="N1454" s="33"/>
      <c r="O1454" s="33"/>
      <c r="P1454" s="33"/>
      <c r="Q1454" s="33"/>
      <c r="R1454" s="33"/>
    </row>
    <row r="1455" spans="14:18" x14ac:dyDescent="0.2">
      <c r="N1455" s="33"/>
      <c r="O1455" s="33"/>
      <c r="P1455" s="33"/>
      <c r="Q1455" s="33"/>
      <c r="R1455" s="33"/>
    </row>
    <row r="1456" spans="14:18" x14ac:dyDescent="0.2">
      <c r="N1456" s="33"/>
      <c r="O1456" s="33"/>
      <c r="P1456" s="33"/>
      <c r="Q1456" s="33"/>
      <c r="R1456" s="33"/>
    </row>
    <row r="1457" spans="14:18" x14ac:dyDescent="0.2">
      <c r="N1457" s="33"/>
      <c r="O1457" s="33"/>
      <c r="P1457" s="33"/>
      <c r="Q1457" s="33"/>
      <c r="R1457" s="33"/>
    </row>
    <row r="1458" spans="14:18" x14ac:dyDescent="0.2">
      <c r="N1458" s="33"/>
      <c r="O1458" s="33"/>
      <c r="P1458" s="33"/>
      <c r="Q1458" s="33"/>
      <c r="R1458" s="33"/>
    </row>
    <row r="1459" spans="14:18" x14ac:dyDescent="0.2">
      <c r="N1459" s="33"/>
      <c r="O1459" s="33"/>
      <c r="P1459" s="33"/>
      <c r="Q1459" s="33"/>
      <c r="R1459" s="33"/>
    </row>
    <row r="1460" spans="14:18" x14ac:dyDescent="0.2">
      <c r="N1460" s="33"/>
      <c r="O1460" s="33"/>
      <c r="P1460" s="33"/>
      <c r="Q1460" s="33"/>
      <c r="R1460" s="33"/>
    </row>
    <row r="1461" spans="14:18" x14ac:dyDescent="0.2">
      <c r="N1461" s="33"/>
      <c r="O1461" s="33"/>
      <c r="P1461" s="33"/>
      <c r="Q1461" s="33"/>
      <c r="R1461" s="33"/>
    </row>
    <row r="1462" spans="14:18" x14ac:dyDescent="0.2">
      <c r="N1462" s="33"/>
      <c r="O1462" s="33"/>
      <c r="P1462" s="33"/>
      <c r="Q1462" s="33"/>
      <c r="R1462" s="33"/>
    </row>
    <row r="1463" spans="14:18" x14ac:dyDescent="0.2">
      <c r="N1463" s="33"/>
      <c r="O1463" s="33"/>
      <c r="P1463" s="33"/>
      <c r="Q1463" s="33"/>
      <c r="R1463" s="33"/>
    </row>
    <row r="1464" spans="14:18" x14ac:dyDescent="0.2">
      <c r="N1464" s="33"/>
      <c r="O1464" s="33"/>
      <c r="P1464" s="33"/>
      <c r="Q1464" s="33"/>
      <c r="R1464" s="33"/>
    </row>
    <row r="1465" spans="14:18" x14ac:dyDescent="0.2">
      <c r="N1465" s="33"/>
      <c r="O1465" s="33"/>
      <c r="P1465" s="33"/>
      <c r="Q1465" s="33"/>
      <c r="R1465" s="33"/>
    </row>
    <row r="1466" spans="14:18" x14ac:dyDescent="0.2">
      <c r="N1466" s="33"/>
      <c r="O1466" s="33"/>
      <c r="P1466" s="33"/>
      <c r="Q1466" s="33"/>
      <c r="R1466" s="33"/>
    </row>
    <row r="1467" spans="14:18" x14ac:dyDescent="0.2">
      <c r="N1467" s="33"/>
      <c r="O1467" s="33"/>
      <c r="P1467" s="33"/>
      <c r="Q1467" s="33"/>
      <c r="R1467" s="33"/>
    </row>
    <row r="1468" spans="14:18" x14ac:dyDescent="0.2">
      <c r="N1468" s="33"/>
      <c r="O1468" s="33"/>
      <c r="P1468" s="33"/>
      <c r="Q1468" s="33"/>
      <c r="R1468" s="33"/>
    </row>
    <row r="1469" spans="14:18" x14ac:dyDescent="0.2">
      <c r="N1469" s="33"/>
      <c r="O1469" s="33"/>
      <c r="P1469" s="33"/>
      <c r="Q1469" s="33"/>
      <c r="R1469" s="33"/>
    </row>
    <row r="1470" spans="14:18" x14ac:dyDescent="0.2">
      <c r="N1470" s="33"/>
      <c r="O1470" s="33"/>
      <c r="P1470" s="33"/>
      <c r="Q1470" s="33"/>
      <c r="R1470" s="33"/>
    </row>
    <row r="1471" spans="14:18" x14ac:dyDescent="0.2">
      <c r="N1471" s="33"/>
      <c r="O1471" s="33"/>
      <c r="P1471" s="33"/>
      <c r="Q1471" s="33"/>
      <c r="R1471" s="33"/>
    </row>
    <row r="1472" spans="14:18" x14ac:dyDescent="0.2">
      <c r="N1472" s="33"/>
      <c r="O1472" s="33"/>
      <c r="P1472" s="33"/>
      <c r="Q1472" s="33"/>
      <c r="R1472" s="33"/>
    </row>
    <row r="1473" spans="14:18" x14ac:dyDescent="0.2">
      <c r="N1473" s="33"/>
      <c r="O1473" s="33"/>
      <c r="P1473" s="33"/>
      <c r="Q1473" s="33"/>
      <c r="R1473" s="33"/>
    </row>
    <row r="1474" spans="14:18" x14ac:dyDescent="0.2">
      <c r="N1474" s="33"/>
      <c r="O1474" s="33"/>
      <c r="P1474" s="33"/>
      <c r="Q1474" s="33"/>
      <c r="R1474" s="33"/>
    </row>
    <row r="1475" spans="14:18" x14ac:dyDescent="0.2">
      <c r="N1475" s="33"/>
      <c r="O1475" s="33"/>
      <c r="P1475" s="33"/>
      <c r="Q1475" s="33"/>
      <c r="R1475" s="33"/>
    </row>
    <row r="1476" spans="14:18" x14ac:dyDescent="0.2">
      <c r="N1476" s="33"/>
      <c r="O1476" s="33"/>
      <c r="P1476" s="33"/>
      <c r="Q1476" s="33"/>
      <c r="R1476" s="33"/>
    </row>
    <row r="1477" spans="14:18" x14ac:dyDescent="0.2">
      <c r="N1477" s="33"/>
      <c r="O1477" s="33"/>
      <c r="P1477" s="33"/>
      <c r="Q1477" s="33"/>
      <c r="R1477" s="33"/>
    </row>
    <row r="1478" spans="14:18" x14ac:dyDescent="0.2">
      <c r="N1478" s="33"/>
      <c r="O1478" s="33"/>
      <c r="P1478" s="33"/>
      <c r="Q1478" s="33"/>
      <c r="R1478" s="33"/>
    </row>
    <row r="1479" spans="14:18" x14ac:dyDescent="0.2">
      <c r="N1479" s="33"/>
      <c r="O1479" s="33"/>
      <c r="P1479" s="33"/>
      <c r="Q1479" s="33"/>
      <c r="R1479" s="33"/>
    </row>
    <row r="1480" spans="14:18" x14ac:dyDescent="0.2">
      <c r="N1480" s="33"/>
      <c r="O1480" s="33"/>
      <c r="P1480" s="33"/>
      <c r="Q1480" s="33"/>
      <c r="R1480" s="33"/>
    </row>
    <row r="1481" spans="14:18" x14ac:dyDescent="0.2">
      <c r="N1481" s="33"/>
      <c r="O1481" s="33"/>
      <c r="P1481" s="33"/>
      <c r="Q1481" s="33"/>
      <c r="R1481" s="33"/>
    </row>
    <row r="1482" spans="14:18" x14ac:dyDescent="0.2">
      <c r="N1482" s="33"/>
      <c r="O1482" s="33"/>
      <c r="P1482" s="33"/>
      <c r="Q1482" s="33"/>
      <c r="R1482" s="33"/>
    </row>
    <row r="1483" spans="14:18" x14ac:dyDescent="0.2">
      <c r="N1483" s="33"/>
      <c r="O1483" s="33"/>
      <c r="P1483" s="33"/>
      <c r="Q1483" s="33"/>
      <c r="R1483" s="33"/>
    </row>
    <row r="1484" spans="14:18" x14ac:dyDescent="0.2">
      <c r="N1484" s="33"/>
      <c r="O1484" s="33"/>
      <c r="P1484" s="33"/>
      <c r="Q1484" s="33"/>
      <c r="R1484" s="33"/>
    </row>
    <row r="1485" spans="14:18" x14ac:dyDescent="0.2">
      <c r="N1485" s="33"/>
      <c r="O1485" s="33"/>
      <c r="P1485" s="33"/>
      <c r="Q1485" s="33"/>
      <c r="R1485" s="33"/>
    </row>
    <row r="1486" spans="14:18" x14ac:dyDescent="0.2">
      <c r="N1486" s="33"/>
      <c r="O1486" s="33"/>
      <c r="P1486" s="33"/>
      <c r="Q1486" s="33"/>
      <c r="R1486" s="33"/>
    </row>
    <row r="1487" spans="14:18" x14ac:dyDescent="0.2">
      <c r="N1487" s="33"/>
      <c r="O1487" s="33"/>
      <c r="P1487" s="33"/>
      <c r="Q1487" s="33"/>
      <c r="R1487" s="33"/>
    </row>
    <row r="1488" spans="14:18" x14ac:dyDescent="0.2">
      <c r="N1488" s="33"/>
      <c r="O1488" s="33"/>
      <c r="P1488" s="33"/>
      <c r="Q1488" s="33"/>
      <c r="R1488" s="33"/>
    </row>
    <row r="1489" spans="14:18" x14ac:dyDescent="0.2">
      <c r="N1489" s="33"/>
      <c r="O1489" s="33"/>
      <c r="P1489" s="33"/>
      <c r="Q1489" s="33"/>
      <c r="R1489" s="33"/>
    </row>
    <row r="1490" spans="14:18" x14ac:dyDescent="0.2">
      <c r="N1490" s="33"/>
      <c r="O1490" s="33"/>
      <c r="P1490" s="33"/>
      <c r="Q1490" s="33"/>
      <c r="R1490" s="33"/>
    </row>
    <row r="1491" spans="14:18" x14ac:dyDescent="0.2">
      <c r="N1491" s="33"/>
      <c r="O1491" s="33"/>
      <c r="P1491" s="33"/>
      <c r="Q1491" s="33"/>
      <c r="R1491" s="33"/>
    </row>
    <row r="1492" spans="14:18" x14ac:dyDescent="0.2">
      <c r="N1492" s="33"/>
      <c r="O1492" s="33"/>
      <c r="P1492" s="33"/>
      <c r="Q1492" s="33"/>
      <c r="R1492" s="33"/>
    </row>
    <row r="1493" spans="14:18" x14ac:dyDescent="0.2">
      <c r="N1493" s="33"/>
      <c r="O1493" s="33"/>
      <c r="P1493" s="33"/>
      <c r="Q1493" s="33"/>
      <c r="R1493" s="33"/>
    </row>
    <row r="1494" spans="14:18" x14ac:dyDescent="0.2">
      <c r="N1494" s="33"/>
      <c r="O1494" s="33"/>
      <c r="P1494" s="33"/>
      <c r="Q1494" s="33"/>
      <c r="R1494" s="33"/>
    </row>
    <row r="1495" spans="14:18" x14ac:dyDescent="0.2">
      <c r="N1495" s="33"/>
      <c r="O1495" s="33"/>
      <c r="P1495" s="33"/>
      <c r="Q1495" s="33"/>
      <c r="R1495" s="33"/>
    </row>
    <row r="1496" spans="14:18" x14ac:dyDescent="0.2">
      <c r="N1496" s="33"/>
      <c r="O1496" s="33"/>
      <c r="P1496" s="33"/>
      <c r="Q1496" s="33"/>
      <c r="R1496" s="33"/>
    </row>
    <row r="1497" spans="14:18" x14ac:dyDescent="0.2">
      <c r="N1497" s="33"/>
      <c r="O1497" s="33"/>
      <c r="P1497" s="33"/>
      <c r="Q1497" s="33"/>
      <c r="R1497" s="33"/>
    </row>
    <row r="1498" spans="14:18" x14ac:dyDescent="0.2">
      <c r="N1498" s="33"/>
      <c r="O1498" s="33"/>
      <c r="P1498" s="33"/>
      <c r="Q1498" s="33"/>
      <c r="R1498" s="33"/>
    </row>
    <row r="1499" spans="14:18" x14ac:dyDescent="0.2">
      <c r="N1499" s="33"/>
      <c r="O1499" s="33"/>
      <c r="P1499" s="33"/>
      <c r="Q1499" s="33"/>
      <c r="R1499" s="33"/>
    </row>
    <row r="1500" spans="14:18" x14ac:dyDescent="0.2">
      <c r="N1500" s="33"/>
      <c r="O1500" s="33"/>
      <c r="P1500" s="33"/>
      <c r="Q1500" s="33"/>
      <c r="R1500" s="33"/>
    </row>
    <row r="1501" spans="14:18" x14ac:dyDescent="0.2">
      <c r="N1501" s="33"/>
      <c r="O1501" s="33"/>
      <c r="P1501" s="33"/>
      <c r="Q1501" s="33"/>
      <c r="R1501" s="33"/>
    </row>
    <row r="1502" spans="14:18" x14ac:dyDescent="0.2">
      <c r="N1502" s="33"/>
      <c r="O1502" s="33"/>
      <c r="P1502" s="33"/>
      <c r="Q1502" s="33"/>
      <c r="R1502" s="33"/>
    </row>
    <row r="1503" spans="14:18" x14ac:dyDescent="0.2">
      <c r="N1503" s="33"/>
      <c r="O1503" s="33"/>
      <c r="P1503" s="33"/>
      <c r="Q1503" s="33"/>
      <c r="R1503" s="33"/>
    </row>
    <row r="1504" spans="14:18" x14ac:dyDescent="0.2">
      <c r="N1504" s="33"/>
      <c r="O1504" s="33"/>
      <c r="P1504" s="33"/>
      <c r="Q1504" s="33"/>
      <c r="R1504" s="33"/>
    </row>
    <row r="1505" spans="14:18" x14ac:dyDescent="0.2">
      <c r="N1505" s="33"/>
      <c r="O1505" s="33"/>
      <c r="P1505" s="33"/>
      <c r="Q1505" s="33"/>
      <c r="R1505" s="33"/>
    </row>
    <row r="1506" spans="14:18" x14ac:dyDescent="0.2">
      <c r="N1506" s="33"/>
      <c r="O1506" s="33"/>
      <c r="P1506" s="33"/>
      <c r="Q1506" s="33"/>
      <c r="R1506" s="33"/>
    </row>
    <row r="1507" spans="14:18" x14ac:dyDescent="0.2">
      <c r="N1507" s="33"/>
      <c r="O1507" s="33"/>
      <c r="P1507" s="33"/>
      <c r="Q1507" s="33"/>
      <c r="R1507" s="33"/>
    </row>
    <row r="1508" spans="14:18" x14ac:dyDescent="0.2">
      <c r="N1508" s="33"/>
      <c r="O1508" s="33"/>
      <c r="P1508" s="33"/>
      <c r="Q1508" s="33"/>
      <c r="R1508" s="33"/>
    </row>
    <row r="1509" spans="14:18" x14ac:dyDescent="0.2">
      <c r="N1509" s="33"/>
      <c r="O1509" s="33"/>
      <c r="P1509" s="33"/>
      <c r="Q1509" s="33"/>
      <c r="R1509" s="33"/>
    </row>
    <row r="1510" spans="14:18" x14ac:dyDescent="0.2">
      <c r="N1510" s="33"/>
      <c r="O1510" s="33"/>
      <c r="P1510" s="33"/>
      <c r="Q1510" s="33"/>
      <c r="R1510" s="33"/>
    </row>
    <row r="1511" spans="14:18" x14ac:dyDescent="0.2">
      <c r="N1511" s="33"/>
      <c r="O1511" s="33"/>
      <c r="P1511" s="33"/>
      <c r="Q1511" s="33"/>
      <c r="R1511" s="33"/>
    </row>
    <row r="1512" spans="14:18" x14ac:dyDescent="0.2">
      <c r="N1512" s="33"/>
      <c r="O1512" s="33"/>
      <c r="P1512" s="33"/>
      <c r="Q1512" s="33"/>
      <c r="R1512" s="33"/>
    </row>
    <row r="1513" spans="14:18" x14ac:dyDescent="0.2">
      <c r="N1513" s="33"/>
      <c r="O1513" s="33"/>
      <c r="P1513" s="33"/>
      <c r="Q1513" s="33"/>
      <c r="R1513" s="33"/>
    </row>
    <row r="1514" spans="14:18" x14ac:dyDescent="0.2">
      <c r="N1514" s="33"/>
      <c r="O1514" s="33"/>
      <c r="P1514" s="33"/>
      <c r="Q1514" s="33"/>
      <c r="R1514" s="33"/>
    </row>
    <row r="1515" spans="14:18" x14ac:dyDescent="0.2">
      <c r="N1515" s="33"/>
      <c r="O1515" s="33"/>
      <c r="P1515" s="33"/>
      <c r="Q1515" s="33"/>
      <c r="R1515" s="33"/>
    </row>
    <row r="1516" spans="14:18" x14ac:dyDescent="0.2">
      <c r="N1516" s="33"/>
      <c r="O1516" s="33"/>
      <c r="P1516" s="33"/>
      <c r="Q1516" s="33"/>
      <c r="R1516" s="33"/>
    </row>
    <row r="1517" spans="14:18" x14ac:dyDescent="0.2">
      <c r="N1517" s="33"/>
      <c r="O1517" s="33"/>
      <c r="P1517" s="33"/>
      <c r="Q1517" s="33"/>
      <c r="R1517" s="33"/>
    </row>
    <row r="1518" spans="14:18" x14ac:dyDescent="0.2">
      <c r="N1518" s="33"/>
      <c r="O1518" s="33"/>
      <c r="P1518" s="33"/>
      <c r="Q1518" s="33"/>
      <c r="R1518" s="33"/>
    </row>
    <row r="1519" spans="14:18" x14ac:dyDescent="0.2">
      <c r="N1519" s="33"/>
      <c r="O1519" s="33"/>
      <c r="P1519" s="33"/>
      <c r="Q1519" s="33"/>
      <c r="R1519" s="33"/>
    </row>
    <row r="1520" spans="14:18" x14ac:dyDescent="0.2">
      <c r="N1520" s="33"/>
      <c r="O1520" s="33"/>
      <c r="P1520" s="33"/>
      <c r="Q1520" s="33"/>
      <c r="R1520" s="33"/>
    </row>
    <row r="1521" spans="14:18" x14ac:dyDescent="0.2">
      <c r="N1521" s="33"/>
      <c r="O1521" s="33"/>
      <c r="P1521" s="33"/>
      <c r="Q1521" s="33"/>
      <c r="R1521" s="33"/>
    </row>
    <row r="1522" spans="14:18" x14ac:dyDescent="0.2">
      <c r="N1522" s="33"/>
      <c r="O1522" s="33"/>
      <c r="P1522" s="33"/>
      <c r="Q1522" s="33"/>
      <c r="R1522" s="33"/>
    </row>
    <row r="1523" spans="14:18" x14ac:dyDescent="0.2">
      <c r="N1523" s="33"/>
      <c r="O1523" s="33"/>
      <c r="P1523" s="33"/>
      <c r="Q1523" s="33"/>
      <c r="R1523" s="33"/>
    </row>
    <row r="1524" spans="14:18" x14ac:dyDescent="0.2">
      <c r="N1524" s="33"/>
      <c r="O1524" s="33"/>
      <c r="P1524" s="33"/>
      <c r="Q1524" s="33"/>
      <c r="R1524" s="33"/>
    </row>
    <row r="1525" spans="14:18" x14ac:dyDescent="0.2">
      <c r="N1525" s="33"/>
      <c r="O1525" s="33"/>
      <c r="P1525" s="33"/>
      <c r="Q1525" s="33"/>
      <c r="R1525" s="33"/>
    </row>
    <row r="1526" spans="14:18" x14ac:dyDescent="0.2">
      <c r="N1526" s="33"/>
      <c r="O1526" s="33"/>
      <c r="P1526" s="33"/>
      <c r="Q1526" s="33"/>
      <c r="R1526" s="33"/>
    </row>
    <row r="1527" spans="14:18" x14ac:dyDescent="0.2">
      <c r="N1527" s="33"/>
      <c r="O1527" s="33"/>
      <c r="P1527" s="33"/>
      <c r="Q1527" s="33"/>
      <c r="R1527" s="33"/>
    </row>
    <row r="1528" spans="14:18" x14ac:dyDescent="0.2">
      <c r="N1528" s="33"/>
      <c r="O1528" s="33"/>
      <c r="P1528" s="33"/>
      <c r="Q1528" s="33"/>
      <c r="R1528" s="33"/>
    </row>
    <row r="1529" spans="14:18" x14ac:dyDescent="0.2">
      <c r="N1529" s="33"/>
      <c r="O1529" s="33"/>
      <c r="P1529" s="33"/>
      <c r="Q1529" s="33"/>
      <c r="R1529" s="33"/>
    </row>
    <row r="1530" spans="14:18" x14ac:dyDescent="0.2">
      <c r="N1530" s="33"/>
      <c r="O1530" s="33"/>
      <c r="P1530" s="33"/>
      <c r="Q1530" s="33"/>
      <c r="R1530" s="33"/>
    </row>
    <row r="1531" spans="14:18" x14ac:dyDescent="0.2">
      <c r="N1531" s="33"/>
      <c r="O1531" s="33"/>
      <c r="P1531" s="33"/>
      <c r="Q1531" s="33"/>
      <c r="R1531" s="33"/>
    </row>
    <row r="1532" spans="14:18" x14ac:dyDescent="0.2">
      <c r="N1532" s="33"/>
      <c r="O1532" s="33"/>
      <c r="P1532" s="33"/>
      <c r="Q1532" s="33"/>
      <c r="R1532" s="33"/>
    </row>
    <row r="1533" spans="14:18" x14ac:dyDescent="0.2">
      <c r="N1533" s="33"/>
      <c r="O1533" s="33"/>
      <c r="P1533" s="33"/>
      <c r="Q1533" s="33"/>
      <c r="R1533" s="33"/>
    </row>
    <row r="1534" spans="14:18" x14ac:dyDescent="0.2">
      <c r="N1534" s="33"/>
      <c r="O1534" s="33"/>
      <c r="P1534" s="33"/>
      <c r="Q1534" s="33"/>
      <c r="R1534" s="33"/>
    </row>
    <row r="1535" spans="14:18" x14ac:dyDescent="0.2">
      <c r="N1535" s="33"/>
      <c r="O1535" s="33"/>
      <c r="P1535" s="33"/>
      <c r="Q1535" s="33"/>
      <c r="R1535" s="33"/>
    </row>
    <row r="1536" spans="14:18" x14ac:dyDescent="0.2">
      <c r="N1536" s="33"/>
      <c r="O1536" s="33"/>
      <c r="P1536" s="33"/>
      <c r="Q1536" s="33"/>
      <c r="R1536" s="33"/>
    </row>
    <row r="1537" spans="14:18" x14ac:dyDescent="0.2">
      <c r="N1537" s="33"/>
      <c r="O1537" s="33"/>
      <c r="P1537" s="33"/>
      <c r="Q1537" s="33"/>
      <c r="R1537" s="33"/>
    </row>
  </sheetData>
  <mergeCells count="4">
    <mergeCell ref="J1:L1"/>
    <mergeCell ref="A2:L2"/>
    <mergeCell ref="J3:L3"/>
    <mergeCell ref="N14:N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C37" sqref="C37"/>
    </sheetView>
  </sheetViews>
  <sheetFormatPr defaultColWidth="26.140625" defaultRowHeight="12.75" x14ac:dyDescent="0.2"/>
  <cols>
    <col min="1" max="1" width="6.42578125" customWidth="1"/>
    <col min="2" max="2" width="67.140625" customWidth="1"/>
  </cols>
  <sheetData>
    <row r="2" spans="2:4" x14ac:dyDescent="0.2">
      <c r="B2" s="244" t="s">
        <v>85</v>
      </c>
    </row>
    <row r="3" spans="2:4" x14ac:dyDescent="0.2">
      <c r="B3" s="245" t="s">
        <v>86</v>
      </c>
      <c r="C3" s="246">
        <f>C4/30</f>
        <v>5.0000000000000001E-4</v>
      </c>
      <c r="D3" s="247" t="s">
        <v>87</v>
      </c>
    </row>
    <row r="4" spans="2:4" x14ac:dyDescent="0.2">
      <c r="B4" s="245" t="s">
        <v>88</v>
      </c>
      <c r="C4" s="248">
        <v>1.4999999999999999E-2</v>
      </c>
      <c r="D4" s="249" t="s">
        <v>89</v>
      </c>
    </row>
    <row r="5" spans="2:4" x14ac:dyDescent="0.2">
      <c r="B5" t="s">
        <v>90</v>
      </c>
      <c r="C5" s="250">
        <v>787587</v>
      </c>
      <c r="D5" s="251" t="s">
        <v>91</v>
      </c>
    </row>
    <row r="6" spans="2:4" x14ac:dyDescent="0.2">
      <c r="B6" s="245" t="s">
        <v>92</v>
      </c>
      <c r="C6" s="252">
        <v>2.6</v>
      </c>
      <c r="D6" s="253" t="s">
        <v>93</v>
      </c>
    </row>
    <row r="7" spans="2:4" x14ac:dyDescent="0.2">
      <c r="B7" s="245" t="s">
        <v>94</v>
      </c>
      <c r="C7" s="254">
        <v>5</v>
      </c>
      <c r="D7" s="254" t="s">
        <v>95</v>
      </c>
    </row>
    <row r="8" spans="2:4" x14ac:dyDescent="0.2">
      <c r="B8" s="245" t="s">
        <v>96</v>
      </c>
      <c r="C8" s="255">
        <v>3.2210000000000001</v>
      </c>
      <c r="D8" s="253" t="s">
        <v>97</v>
      </c>
    </row>
    <row r="9" spans="2:4" x14ac:dyDescent="0.2">
      <c r="B9" s="245" t="s">
        <v>98</v>
      </c>
      <c r="C9" s="254">
        <v>1.4818280162176352</v>
      </c>
      <c r="D9" s="254" t="s">
        <v>99</v>
      </c>
    </row>
    <row r="10" spans="2:4" x14ac:dyDescent="0.2">
      <c r="B10" s="245" t="s">
        <v>100</v>
      </c>
      <c r="C10" s="256">
        <v>8.7447657039055646E-2</v>
      </c>
      <c r="D10" s="257" t="s">
        <v>101</v>
      </c>
    </row>
    <row r="11" spans="2:4" x14ac:dyDescent="0.2">
      <c r="B11" s="245" t="s">
        <v>102</v>
      </c>
      <c r="C11" s="258">
        <v>394</v>
      </c>
      <c r="D11" s="258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workbookViewId="0">
      <selection activeCell="K41" sqref="K41"/>
    </sheetView>
  </sheetViews>
  <sheetFormatPr defaultColWidth="8.85546875" defaultRowHeight="11.25" x14ac:dyDescent="0.2"/>
  <cols>
    <col min="1" max="1" width="3" style="19" bestFit="1" customWidth="1"/>
    <col min="2" max="2" width="47.28515625" style="19" bestFit="1" customWidth="1"/>
    <col min="3" max="3" width="1.85546875" style="19" customWidth="1"/>
    <col min="4" max="4" width="9.42578125" style="19" bestFit="1" customWidth="1"/>
    <col min="5" max="5" width="8" style="19" bestFit="1" customWidth="1"/>
    <col min="6" max="16384" width="8.85546875" style="19"/>
  </cols>
  <sheetData>
    <row r="2" spans="1:5" s="18" customFormat="1" x14ac:dyDescent="0.2">
      <c r="A2" s="17" t="s">
        <v>1</v>
      </c>
      <c r="B2" s="17"/>
      <c r="C2" s="17"/>
      <c r="D2" s="17"/>
      <c r="E2" s="17"/>
    </row>
    <row r="3" spans="1:5" s="18" customFormat="1" x14ac:dyDescent="0.2">
      <c r="A3" s="17" t="s">
        <v>6</v>
      </c>
      <c r="B3" s="17"/>
      <c r="C3" s="17"/>
      <c r="D3" s="17"/>
      <c r="E3" s="17"/>
    </row>
    <row r="4" spans="1:5" s="18" customFormat="1" x14ac:dyDescent="0.2">
      <c r="A4" s="17" t="s">
        <v>16</v>
      </c>
      <c r="B4" s="17"/>
      <c r="C4" s="17"/>
      <c r="D4" s="17"/>
      <c r="E4" s="17"/>
    </row>
    <row r="6" spans="1:5" x14ac:dyDescent="0.2">
      <c r="B6" s="20" t="s">
        <v>3</v>
      </c>
      <c r="C6" s="18"/>
      <c r="D6" s="20" t="s">
        <v>0</v>
      </c>
      <c r="E6" s="20" t="s">
        <v>4</v>
      </c>
    </row>
    <row r="7" spans="1:5" x14ac:dyDescent="0.2">
      <c r="A7" s="21">
        <v>2</v>
      </c>
      <c r="B7" s="19" t="s">
        <v>7</v>
      </c>
      <c r="D7" s="25">
        <v>5.1240000000000001E-3</v>
      </c>
      <c r="E7" s="22">
        <f>D7</f>
        <v>5.1240000000000001E-3</v>
      </c>
    </row>
    <row r="8" spans="1:5" x14ac:dyDescent="0.2">
      <c r="A8" s="21">
        <v>3</v>
      </c>
      <c r="B8" s="19" t="s">
        <v>8</v>
      </c>
      <c r="D8" s="25">
        <v>3.8519999999999999E-2</v>
      </c>
      <c r="E8" s="22">
        <f>D8</f>
        <v>3.8519999999999999E-2</v>
      </c>
    </row>
    <row r="9" spans="1:5" x14ac:dyDescent="0.2">
      <c r="A9" s="21">
        <v>4</v>
      </c>
      <c r="B9" s="19" t="s">
        <v>9</v>
      </c>
      <c r="D9" s="25">
        <v>2E-3</v>
      </c>
      <c r="E9" s="22">
        <f>D9</f>
        <v>2E-3</v>
      </c>
    </row>
    <row r="10" spans="1:5" x14ac:dyDescent="0.2">
      <c r="A10" s="21">
        <v>5</v>
      </c>
      <c r="D10" s="26"/>
    </row>
    <row r="11" spans="1:5" x14ac:dyDescent="0.2">
      <c r="A11" s="21">
        <v>6</v>
      </c>
    </row>
    <row r="12" spans="1:5" x14ac:dyDescent="0.2">
      <c r="A12" s="21">
        <v>7</v>
      </c>
      <c r="B12" s="20" t="s">
        <v>6</v>
      </c>
    </row>
    <row r="13" spans="1:5" x14ac:dyDescent="0.2">
      <c r="A13" s="21">
        <v>8</v>
      </c>
      <c r="B13" s="19" t="s">
        <v>10</v>
      </c>
      <c r="D13" s="27">
        <f>D7</f>
        <v>5.1240000000000001E-3</v>
      </c>
    </row>
    <row r="14" spans="1:5" x14ac:dyDescent="0.2">
      <c r="A14" s="21">
        <v>9</v>
      </c>
      <c r="B14" s="19" t="s">
        <v>11</v>
      </c>
      <c r="D14" s="27">
        <f>(1-D13)*D8</f>
        <v>3.8322623519999995E-2</v>
      </c>
    </row>
    <row r="15" spans="1:5" x14ac:dyDescent="0.2">
      <c r="A15" s="21">
        <v>10</v>
      </c>
      <c r="B15" s="19" t="s">
        <v>12</v>
      </c>
      <c r="D15" s="27">
        <f>D9</f>
        <v>2E-3</v>
      </c>
    </row>
    <row r="16" spans="1:5" x14ac:dyDescent="0.2">
      <c r="A16" s="21">
        <v>11</v>
      </c>
      <c r="B16" s="23" t="s">
        <v>13</v>
      </c>
      <c r="D16" s="28">
        <f>SUM(D13:D15)</f>
        <v>4.5446623519999993E-2</v>
      </c>
    </row>
    <row r="17" spans="1:4" x14ac:dyDescent="0.2">
      <c r="A17" s="21">
        <v>12</v>
      </c>
      <c r="B17" s="24" t="s">
        <v>14</v>
      </c>
      <c r="D17" s="28">
        <f>1-D16</f>
        <v>0.95455337648000005</v>
      </c>
    </row>
    <row r="18" spans="1:4" ht="12" thickBot="1" x14ac:dyDescent="0.25">
      <c r="A18" s="21">
        <v>13</v>
      </c>
      <c r="B18" s="23" t="s">
        <v>15</v>
      </c>
      <c r="D18" s="29">
        <f>1/D17</f>
        <v>1.0476103533231305</v>
      </c>
    </row>
    <row r="19" spans="1:4" ht="12" thickTop="1" x14ac:dyDescent="0.2">
      <c r="A19" s="21">
        <v>14</v>
      </c>
    </row>
    <row r="20" spans="1:4" x14ac:dyDescent="0.2">
      <c r="A20" s="21">
        <v>15</v>
      </c>
    </row>
  </sheetData>
  <pageMargins left="0.7" right="0.7" top="0.75" bottom="0.75" header="0.3" footer="0.3"/>
  <pageSetup orientation="landscape" horizontalDpi="90" verticalDpi="90" r:id="rId1"/>
  <headerFooter>
    <oddHeader>&amp;C2019 PGA Schedule 101 Rates Workpapers</oddHeader>
    <oddFooter>&amp;CPage#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6712649F39E04F9922617D1B6F503A" ma:contentTypeVersion="36" ma:contentTypeDescription="" ma:contentTypeScope="" ma:versionID="1a22f229c8a524e87026a4b5ae8f308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2021-09-30T07:00:00+00:00</OpenedDate>
    <SignificantOrder xmlns="dc463f71-b30c-4ab2-9473-d307f9d35888">false</SignificantOrder>
    <Date1 xmlns="dc463f71-b30c-4ab2-9473-d307f9d35888">2021-10-27T07:00:00+00:00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210758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25CDD11-9820-4865-B309-5F852D587CD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293DA44-B4D0-4DFB-8F6F-9AF830B7A699}"/>
</file>

<file path=customXml/itemProps3.xml><?xml version="1.0" encoding="utf-8"?>
<ds:datastoreItem xmlns:ds="http://schemas.openxmlformats.org/officeDocument/2006/customXml" ds:itemID="{A7BDF61D-8A63-4BAC-B65D-AEF1C53FFD6D}"/>
</file>

<file path=customXml/itemProps4.xml><?xml version="1.0" encoding="utf-8"?>
<ds:datastoreItem xmlns:ds="http://schemas.openxmlformats.org/officeDocument/2006/customXml" ds:itemID="{B6453F41-8794-477A-B827-609F1A6CA42E}"/>
</file>

<file path=customXml/itemProps5.xml><?xml version="1.0" encoding="utf-8"?>
<ds:datastoreItem xmlns:ds="http://schemas.openxmlformats.org/officeDocument/2006/customXml" ds:itemID="{BED20331-4BC0-4DB3-ADE3-467D3ADA1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REDACTED VERSION</vt:lpstr>
      <vt:lpstr>Rates Summary </vt:lpstr>
      <vt:lpstr>Work Papers --&gt;</vt:lpstr>
      <vt:lpstr>(R) 2021 PGA Cost (RNG)</vt:lpstr>
      <vt:lpstr>(R) 2021 PGA Cost</vt:lpstr>
      <vt:lpstr>VRNG Assumptions</vt:lpstr>
      <vt:lpstr>2019 GRC - Gas RAF</vt:lpstr>
      <vt:lpstr>'2019 GRC - Gas RAF'!Print_Area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Lori Traore</cp:lastModifiedBy>
  <cp:lastPrinted>2019-09-10T22:11:02Z</cp:lastPrinted>
  <dcterms:created xsi:type="dcterms:W3CDTF">2003-08-13T16:19:50Z</dcterms:created>
  <dcterms:modified xsi:type="dcterms:W3CDTF">2021-10-27T23:13:46Z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0x0101006E56B4D1795A2E4DB2F0B01679ED314A008D6712649F39E04F9922617D1B6F503A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